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דיווח כספי\רשימות נכסים\2023\09-23\קבצים לאינטרנט 09-23\"/>
    </mc:Choice>
  </mc:AlternateContent>
  <xr:revisionPtr revIDLastSave="0" documentId="8_{6C9E0470-BF66-49B1-BE13-A75EA5A21525}" xr6:coauthVersionLast="47" xr6:coauthVersionMax="47" xr10:uidLastSave="{00000000-0000-0000-0000-000000000000}"/>
  <workbookProtection lockStructure="1"/>
  <bookViews>
    <workbookView xWindow="-120" yWindow="-120" windowWidth="29040" windowHeight="15840" tabRatio="938" xr2:uid="{00000000-000D-0000-FFFF-FFFF00000000}"/>
  </bookViews>
  <sheets>
    <sheet name="סכום נכסי הקרן" sheetId="88" r:id="rId1"/>
    <sheet name="מזומנים" sheetId="58" r:id="rId2"/>
    <sheet name="תעודות התחייבות ממשלתיות" sheetId="59" r:id="rId3"/>
    <sheet name="תעודות חוב מסחריות " sheetId="60" r:id="rId4"/>
    <sheet name="אג&quot;ח קונצרני" sheetId="61" r:id="rId5"/>
    <sheet name="מניות" sheetId="62" r:id="rId6"/>
    <sheet name="קרנות סל" sheetId="63" r:id="rId7"/>
    <sheet name="קרנות נאמנות" sheetId="64" r:id="rId8"/>
    <sheet name="כתבי אופציה" sheetId="65" r:id="rId9"/>
    <sheet name="אופציות" sheetId="66" r:id="rId10"/>
    <sheet name="חוזים עתידיים" sheetId="67" r:id="rId11"/>
    <sheet name="מוצרים מובנים" sheetId="68" r:id="rId12"/>
    <sheet name="לא סחיר- תעודות התחייבות ממשלתי" sheetId="69" r:id="rId13"/>
    <sheet name="לא סחיר - תעודות חוב מסחריות" sheetId="70" r:id="rId14"/>
    <sheet name="לא סחיר - אג&quot;ח קונצרני" sheetId="71" r:id="rId15"/>
    <sheet name="לא סחיר - מניות" sheetId="72" r:id="rId16"/>
    <sheet name="לא סחיר - קרנות השקעה" sheetId="73" r:id="rId17"/>
    <sheet name="לא סחיר - כתבי אופציה" sheetId="74" r:id="rId18"/>
    <sheet name="לא סחיר - אופציות" sheetId="75" r:id="rId19"/>
    <sheet name="לא סחיר - חוזים עתידיים" sheetId="76" r:id="rId20"/>
    <sheet name="לא סחיר - מוצרים מובנים" sheetId="77" r:id="rId21"/>
    <sheet name="הלוואות" sheetId="78" r:id="rId22"/>
    <sheet name="פקדונות מעל 3 חודשים" sheetId="79" r:id="rId23"/>
    <sheet name="זכויות מקרקעין" sheetId="80" r:id="rId24"/>
    <sheet name="השקעה בחברות מוחזקות" sheetId="90" r:id="rId25"/>
    <sheet name="השקעות אחרות " sheetId="81" r:id="rId26"/>
    <sheet name="יתרת התחייבות להשקעה" sheetId="84" r:id="rId27"/>
    <sheet name="עלות מתואמת אג&quot;ח קונצרני סחיר" sheetId="91" r:id="rId28"/>
    <sheet name="עלות מתואמת אג&quot;ח קונצרני ל.סחיר" sheetId="92" r:id="rId29"/>
    <sheet name="עלות מתואמת מסגרות אשראי ללווים" sheetId="93" r:id="rId30"/>
  </sheets>
  <externalReferences>
    <externalReference r:id="rId31"/>
    <externalReference r:id="rId32"/>
    <externalReference r:id="rId33"/>
    <externalReference r:id="rId34"/>
  </externalReferences>
  <definedNames>
    <definedName name="_xlnm._FilterDatabase" localSheetId="4" hidden="1">'אג"ח קונצרני'!$B$10:$U$650</definedName>
    <definedName name="_xlnm._FilterDatabase" localSheetId="9" hidden="1">אופציות!$B$8:$L$100</definedName>
    <definedName name="_xlnm._FilterDatabase" localSheetId="21" hidden="1">הלוואות!$B$7:$R$966</definedName>
    <definedName name="_xlnm._FilterDatabase" localSheetId="25" hidden="1">'השקעות אחרות '!$B$7:$K$100</definedName>
    <definedName name="_xlnm._FilterDatabase" localSheetId="23" hidden="1">'זכויות מקרקעין'!$B$7:$I$101</definedName>
    <definedName name="_xlnm._FilterDatabase" localSheetId="10" hidden="1">'חוזים עתידיים'!$B$8:$K$99</definedName>
    <definedName name="_xlnm._FilterDatabase" localSheetId="8" hidden="1">'כתבי אופציה'!$B$8:$L$100</definedName>
    <definedName name="_xlnm._FilterDatabase" localSheetId="12" hidden="1">'לא סחיר- תעודות התחייבות ממשלתי'!$B$8:$P$1002</definedName>
    <definedName name="_xlnm._FilterDatabase" localSheetId="14" hidden="1">'לא סחיר - אג"ח קונצרני'!$B$8:$S$100</definedName>
    <definedName name="_xlnm._FilterDatabase" localSheetId="18" hidden="1">'לא סחיר - אופציות'!$B$8:$L$100</definedName>
    <definedName name="_xlnm._FilterDatabase" localSheetId="19" hidden="1">'לא סחיר - חוזים עתידיים'!$B$8:$K$1114</definedName>
    <definedName name="_xlnm._FilterDatabase" localSheetId="17" hidden="1">'לא סחיר - כתבי אופציה'!$B$8:$L$100</definedName>
    <definedName name="_xlnm._FilterDatabase" localSheetId="15" hidden="1">'לא סחיר - מניות'!$B$8:$M$199</definedName>
    <definedName name="_xlnm._FilterDatabase" localSheetId="16" hidden="1">'לא סחיר - קרנות השקעה'!$B$8:$K$351</definedName>
    <definedName name="_xlnm._FilterDatabase" localSheetId="1" hidden="1">מזומנים!$B$7:$L$200</definedName>
    <definedName name="_xlnm._FilterDatabase" localSheetId="5" hidden="1">מניות!$B$8:$O$499</definedName>
    <definedName name="_xlnm._FilterDatabase" localSheetId="28" hidden="1">'עלות מתואמת אג"ח קונצרני ל.סחיר'!$B$7:$P$49</definedName>
    <definedName name="_xlnm._FilterDatabase" localSheetId="29" hidden="1">'עלות מתואמת מסגרות אשראי ללווים'!$B$7:$P$49</definedName>
    <definedName name="_xlnm._FilterDatabase" localSheetId="22" hidden="1">'פקדונות מעל 3 חודשים'!$B$7:$O$100</definedName>
    <definedName name="_xlnm._FilterDatabase" localSheetId="7" hidden="1">'קרנות נאמנות'!$B$8:$O$200</definedName>
    <definedName name="_xlnm._FilterDatabase" localSheetId="6" hidden="1">'קרנות סל'!$B$8:$N$200</definedName>
    <definedName name="_xlnm._FilterDatabase" localSheetId="2" hidden="1">'תעודות התחייבות ממשלתיות'!$B$10:$R$222</definedName>
    <definedName name="_new1">[1]הערות!$E$55</definedName>
    <definedName name="_new2">[2]הערות!$E$55</definedName>
    <definedName name="a">#REF!</definedName>
    <definedName name="adi_1212" localSheetId="2">'תעודות התחייבות ממשלתיות'!$B$6:$R$27</definedName>
    <definedName name="currency">#REF!</definedName>
    <definedName name="data_colm">#REF!</definedName>
    <definedName name="data_columns">#REF!</definedName>
    <definedName name="data_tocompany" localSheetId="24">#REF!</definedName>
    <definedName name="data_tocompany">#REF!</definedName>
    <definedName name="dates">#REF!</definedName>
    <definedName name="list_dates">#REF!</definedName>
    <definedName name="Market">#REF!</definedName>
    <definedName name="mess28">[3]הערות!$E$53</definedName>
    <definedName name="nomoremess">[4]הערות!$E$55</definedName>
    <definedName name="print_adi" localSheetId="18">'לא סחיר - אופציות'!$B$6:$L$44</definedName>
    <definedName name="Print_Area" localSheetId="4">'אג"ח קונצרני'!$B$6:$U$32</definedName>
    <definedName name="Print_Area" localSheetId="9">אופציות!$B$6:$L$41</definedName>
    <definedName name="Print_Area" localSheetId="21">הלוואות!$B$6:$Q$39</definedName>
    <definedName name="Print_Area" localSheetId="24">'השקעה בחברות מוחזקות'!$B$6:$K$17</definedName>
    <definedName name="Print_Area" localSheetId="25">'השקעות אחרות '!$B$6:$K$16</definedName>
    <definedName name="Print_Area" localSheetId="23">'זכויות מקרקעין'!$B$6:$J$24</definedName>
    <definedName name="Print_Area" localSheetId="10">'חוזים עתידיים'!$B$6:$I$18</definedName>
    <definedName name="Print_Area" localSheetId="26">'יתרת התחייבות להשקעה'!$B$6:$D$16</definedName>
    <definedName name="Print_Area" localSheetId="8">'כתבי אופציה'!$B$6:$L$20</definedName>
    <definedName name="Print_Area" localSheetId="12">'לא סחיר- תעודות התחייבות ממשלתי'!$B$6:$P$26</definedName>
    <definedName name="Print_Area" localSheetId="14">'לא סחיר - אג"ח קונצרני'!$B$6:$S$34</definedName>
    <definedName name="Print_Area" localSheetId="18">'לא סחיר - אופציות'!$B$12:$B$43</definedName>
    <definedName name="Print_Area" localSheetId="19">'לא סחיר - חוזים עתידיים'!$B$6:$K$41</definedName>
    <definedName name="Print_Area" localSheetId="17">'לא סחיר - כתבי אופציה'!$B$6:$L$19</definedName>
    <definedName name="Print_Area" localSheetId="20">'לא סחיר - מוצרים מובנים'!$B$6:$Q$36</definedName>
    <definedName name="Print_Area" localSheetId="15">'לא סחיר - מניות'!$B$6:$M$21</definedName>
    <definedName name="Print_Area" localSheetId="16">'לא סחיר - קרנות השקעה'!$B$6:$K$37</definedName>
    <definedName name="Print_Area" localSheetId="13">'לא סחיר - תעודות חוב מסחריות'!$B$6:$S$22</definedName>
    <definedName name="Print_Area" localSheetId="11">'מוצרים מובנים'!$B$6:$Q$37</definedName>
    <definedName name="Print_Area" localSheetId="1">מזומנים!$B$6:$K$40</definedName>
    <definedName name="Print_Area" localSheetId="5">מניות!$B$6:$O$32</definedName>
    <definedName name="Print_Area" localSheetId="0">'סכום נכסי הקרן'!$B$6:$D$49</definedName>
    <definedName name="Print_Area" localSheetId="22">'פקדונות מעל 3 חודשים'!$B$6:$O$30</definedName>
    <definedName name="Print_Area" localSheetId="7">'קרנות נאמנות'!$B$6:$O$38</definedName>
    <definedName name="Print_Area" localSheetId="6">'קרנות סל'!$B$6:$N$44</definedName>
    <definedName name="Print_Area" localSheetId="2">'תעודות התחייבות ממשלתיות'!$B$8:$R$12</definedName>
    <definedName name="Print_Area" localSheetId="3">'תעודות חוב מסחריות '!$B$6:$T$29</definedName>
    <definedName name="range_data">#REF!</definedName>
    <definedName name="Raters">#REF!</definedName>
    <definedName name="Rating">#REF!</definedName>
    <definedName name="table_company">#REF!</definedName>
    <definedName name="Type_Business">#REF!</definedName>
    <definedName name="valu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2" i="78" l="1"/>
  <c r="P35" i="71"/>
  <c r="G47" i="80" l="1"/>
  <c r="G12" i="80"/>
  <c r="G11" i="80"/>
  <c r="G10" i="80" s="1"/>
  <c r="H13" i="73" l="1"/>
  <c r="C43" i="88" l="1"/>
  <c r="M14" i="70" l="1"/>
  <c r="P39" i="71" l="1"/>
  <c r="P26" i="71"/>
  <c r="P13" i="71"/>
  <c r="J71" i="58"/>
  <c r="J70" i="58" s="1"/>
  <c r="P12" i="71" l="1"/>
  <c r="P11" i="71" s="1"/>
  <c r="C26" i="88" l="1"/>
  <c r="O10" i="91" l="1"/>
  <c r="J22" i="69" l="1"/>
  <c r="G22" i="69"/>
  <c r="G13" i="69"/>
  <c r="M22" i="69"/>
  <c r="M13" i="69"/>
  <c r="L221" i="62"/>
  <c r="M12" i="69" l="1"/>
  <c r="M11" i="69" s="1"/>
  <c r="O22" i="69" s="1"/>
  <c r="P46" i="78"/>
  <c r="O14" i="78" l="1"/>
  <c r="O15" i="78"/>
  <c r="O13" i="78"/>
  <c r="O38" i="78" l="1"/>
  <c r="P17" i="78"/>
  <c r="P11" i="78" s="1"/>
  <c r="H54" i="80" l="1"/>
  <c r="P10" i="78"/>
  <c r="O13" i="93"/>
  <c r="O12" i="93"/>
  <c r="O11" i="93"/>
  <c r="O10" i="93"/>
  <c r="O10" i="92"/>
  <c r="N19" i="79"/>
  <c r="N18" i="79"/>
  <c r="N17" i="79"/>
  <c r="N16" i="79"/>
  <c r="N15" i="79"/>
  <c r="N14" i="79"/>
  <c r="N13" i="79"/>
  <c r="N12" i="79"/>
  <c r="N11" i="79"/>
  <c r="N10" i="79"/>
  <c r="J1000" i="76"/>
  <c r="J999" i="76"/>
  <c r="J998" i="76"/>
  <c r="J997" i="76"/>
  <c r="J996" i="76"/>
  <c r="J995" i="76"/>
  <c r="J994" i="76"/>
  <c r="J993" i="76"/>
  <c r="J992" i="76"/>
  <c r="J991" i="76"/>
  <c r="J990" i="76"/>
  <c r="J989" i="76"/>
  <c r="J988" i="76"/>
  <c r="J987" i="76"/>
  <c r="J986" i="76"/>
  <c r="J985" i="76"/>
  <c r="J984" i="76"/>
  <c r="J983" i="76"/>
  <c r="J982" i="76"/>
  <c r="J981" i="76"/>
  <c r="J980" i="76"/>
  <c r="J979" i="76"/>
  <c r="J978" i="76"/>
  <c r="J977" i="76"/>
  <c r="J976" i="76"/>
  <c r="J975" i="76"/>
  <c r="J974" i="76"/>
  <c r="J973" i="76"/>
  <c r="J972" i="76"/>
  <c r="J971" i="76"/>
  <c r="J970" i="76"/>
  <c r="J969" i="76"/>
  <c r="J968" i="76"/>
  <c r="J967" i="76"/>
  <c r="J966" i="76"/>
  <c r="J965" i="76"/>
  <c r="J964" i="76"/>
  <c r="J963" i="76"/>
  <c r="J962" i="76"/>
  <c r="J961" i="76"/>
  <c r="J960" i="76"/>
  <c r="J959" i="76"/>
  <c r="J958" i="76"/>
  <c r="J957" i="76"/>
  <c r="J956" i="76"/>
  <c r="J955" i="76"/>
  <c r="J954" i="76"/>
  <c r="J953" i="76"/>
  <c r="J952" i="76"/>
  <c r="J951" i="76"/>
  <c r="J950" i="76"/>
  <c r="J949" i="76"/>
  <c r="J948" i="76"/>
  <c r="J947" i="76"/>
  <c r="J946" i="76"/>
  <c r="J945" i="76"/>
  <c r="J944" i="76"/>
  <c r="J943" i="76"/>
  <c r="J942" i="76"/>
  <c r="J941" i="76"/>
  <c r="J940" i="76"/>
  <c r="J939" i="76"/>
  <c r="J938" i="76"/>
  <c r="J937" i="76"/>
  <c r="J936" i="76"/>
  <c r="J935" i="76"/>
  <c r="J934" i="76"/>
  <c r="J933" i="76"/>
  <c r="J932" i="76"/>
  <c r="J931" i="76"/>
  <c r="J930" i="76"/>
  <c r="J929" i="76"/>
  <c r="J928" i="76"/>
  <c r="J927" i="76"/>
  <c r="J926" i="76"/>
  <c r="J925" i="76"/>
  <c r="J924" i="76"/>
  <c r="J923" i="76"/>
  <c r="J922" i="76"/>
  <c r="J921" i="76"/>
  <c r="J920" i="76"/>
  <c r="J919" i="76"/>
  <c r="J918" i="76"/>
  <c r="J917" i="76"/>
  <c r="J916" i="76"/>
  <c r="J915" i="76"/>
  <c r="J914" i="76"/>
  <c r="J913" i="76"/>
  <c r="J912" i="76"/>
  <c r="J911" i="76"/>
  <c r="J910" i="76"/>
  <c r="J909" i="76"/>
  <c r="J908" i="76"/>
  <c r="J907" i="76"/>
  <c r="J906" i="76"/>
  <c r="J905" i="76"/>
  <c r="J904" i="76"/>
  <c r="J903" i="76"/>
  <c r="J902" i="76"/>
  <c r="J901" i="76"/>
  <c r="J900" i="76"/>
  <c r="J899" i="76"/>
  <c r="J898" i="76"/>
  <c r="J897" i="76"/>
  <c r="J896" i="76"/>
  <c r="J895" i="76"/>
  <c r="J894" i="76"/>
  <c r="J893" i="76"/>
  <c r="J892" i="76"/>
  <c r="J891" i="76"/>
  <c r="J890" i="76"/>
  <c r="J889" i="76"/>
  <c r="J888" i="76"/>
  <c r="J887" i="76"/>
  <c r="J886" i="76"/>
  <c r="J885" i="76"/>
  <c r="J884" i="76"/>
  <c r="J883" i="76"/>
  <c r="J882" i="76"/>
  <c r="J881" i="76"/>
  <c r="J880" i="76"/>
  <c r="J879" i="76"/>
  <c r="J878" i="76"/>
  <c r="J877" i="76"/>
  <c r="J876" i="76"/>
  <c r="J875" i="76"/>
  <c r="J874" i="76"/>
  <c r="J873" i="76"/>
  <c r="J872" i="76"/>
  <c r="J871" i="76"/>
  <c r="J870" i="76"/>
  <c r="J869" i="76"/>
  <c r="J868" i="76"/>
  <c r="J867" i="76"/>
  <c r="J866" i="76"/>
  <c r="J865" i="76"/>
  <c r="J864" i="76"/>
  <c r="J863" i="76"/>
  <c r="J862" i="76"/>
  <c r="J861" i="76"/>
  <c r="J860" i="76"/>
  <c r="J859" i="76"/>
  <c r="J858" i="76"/>
  <c r="J857" i="76"/>
  <c r="J856" i="76"/>
  <c r="J855" i="76"/>
  <c r="J854" i="76"/>
  <c r="J853" i="76"/>
  <c r="J852" i="76"/>
  <c r="J851" i="76"/>
  <c r="J850" i="76"/>
  <c r="J849" i="76"/>
  <c r="J848" i="76"/>
  <c r="J847" i="76"/>
  <c r="J846" i="76"/>
  <c r="J845" i="76"/>
  <c r="J844" i="76"/>
  <c r="J843" i="76"/>
  <c r="J842" i="76"/>
  <c r="J841" i="76"/>
  <c r="J840" i="76"/>
  <c r="J839" i="76"/>
  <c r="J838" i="76"/>
  <c r="J837" i="76"/>
  <c r="J836" i="76"/>
  <c r="J835" i="76"/>
  <c r="J834" i="76"/>
  <c r="J833" i="76"/>
  <c r="J832" i="76"/>
  <c r="J831" i="76"/>
  <c r="J830" i="76"/>
  <c r="J829" i="76"/>
  <c r="J828" i="76"/>
  <c r="J827" i="76"/>
  <c r="J826" i="76"/>
  <c r="J825" i="76"/>
  <c r="J824" i="76"/>
  <c r="J823" i="76"/>
  <c r="J822" i="76"/>
  <c r="J821" i="76"/>
  <c r="J820" i="76"/>
  <c r="J819" i="76"/>
  <c r="J818" i="76"/>
  <c r="J817" i="76"/>
  <c r="J816" i="76"/>
  <c r="J815" i="76"/>
  <c r="J814" i="76"/>
  <c r="J813" i="76"/>
  <c r="J812" i="76"/>
  <c r="J811" i="76"/>
  <c r="J810" i="76"/>
  <c r="J809" i="76"/>
  <c r="J808" i="76"/>
  <c r="J807" i="76"/>
  <c r="J806" i="76"/>
  <c r="J805" i="76"/>
  <c r="J804" i="76"/>
  <c r="J803" i="76"/>
  <c r="J802" i="76"/>
  <c r="J801" i="76"/>
  <c r="J800" i="76"/>
  <c r="J799" i="76"/>
  <c r="J798" i="76"/>
  <c r="J797" i="76"/>
  <c r="J796" i="76"/>
  <c r="J795" i="76"/>
  <c r="J794" i="76"/>
  <c r="J793" i="76"/>
  <c r="J792" i="76"/>
  <c r="J791" i="76"/>
  <c r="J790" i="76"/>
  <c r="J789" i="76"/>
  <c r="J788" i="76"/>
  <c r="J787" i="76"/>
  <c r="J786" i="76"/>
  <c r="J785" i="76"/>
  <c r="J784" i="76"/>
  <c r="J783" i="76"/>
  <c r="J782" i="76"/>
  <c r="J781" i="76"/>
  <c r="J780" i="76"/>
  <c r="J779" i="76"/>
  <c r="J778" i="76"/>
  <c r="J777" i="76"/>
  <c r="J776" i="76"/>
  <c r="J775" i="76"/>
  <c r="J774" i="76"/>
  <c r="J773" i="76"/>
  <c r="J772" i="76"/>
  <c r="J771" i="76"/>
  <c r="J770" i="76"/>
  <c r="J769" i="76"/>
  <c r="J768" i="76"/>
  <c r="J767" i="76"/>
  <c r="J766" i="76"/>
  <c r="J765" i="76"/>
  <c r="J764" i="76"/>
  <c r="J763" i="76"/>
  <c r="J762" i="76"/>
  <c r="J761" i="76"/>
  <c r="J760" i="76"/>
  <c r="J759" i="76"/>
  <c r="J758" i="76"/>
  <c r="J757" i="76"/>
  <c r="J756" i="76"/>
  <c r="J755" i="76"/>
  <c r="J754" i="76"/>
  <c r="J753" i="76"/>
  <c r="J752" i="76"/>
  <c r="J751" i="76"/>
  <c r="J750" i="76"/>
  <c r="J749" i="76"/>
  <c r="J748" i="76"/>
  <c r="J746" i="76"/>
  <c r="J745" i="76"/>
  <c r="J744" i="76"/>
  <c r="J743" i="76"/>
  <c r="J742" i="76"/>
  <c r="J741" i="76"/>
  <c r="J740" i="76"/>
  <c r="J739" i="76"/>
  <c r="J738" i="76"/>
  <c r="J737" i="76"/>
  <c r="J736" i="76"/>
  <c r="J735" i="76"/>
  <c r="J734" i="76"/>
  <c r="J733" i="76"/>
  <c r="J732" i="76"/>
  <c r="J731" i="76"/>
  <c r="J730" i="76"/>
  <c r="J729" i="76"/>
  <c r="J728" i="76"/>
  <c r="J727" i="76"/>
  <c r="J726" i="76"/>
  <c r="J725" i="76"/>
  <c r="J724" i="76"/>
  <c r="J723" i="76"/>
  <c r="J722" i="76"/>
  <c r="J721" i="76"/>
  <c r="J720" i="76"/>
  <c r="J719" i="76"/>
  <c r="J718" i="76"/>
  <c r="J717" i="76"/>
  <c r="J716" i="76"/>
  <c r="J715" i="76"/>
  <c r="J714" i="76"/>
  <c r="J713" i="76"/>
  <c r="J712" i="76"/>
  <c r="J711" i="76"/>
  <c r="J710" i="76"/>
  <c r="J709" i="76"/>
  <c r="J708" i="76"/>
  <c r="J707" i="76"/>
  <c r="J706" i="76"/>
  <c r="J705" i="76"/>
  <c r="J704" i="76"/>
  <c r="J703" i="76"/>
  <c r="J702" i="76"/>
  <c r="J701" i="76"/>
  <c r="J700" i="76"/>
  <c r="J699" i="76"/>
  <c r="J698" i="76"/>
  <c r="J697" i="76"/>
  <c r="J696" i="76"/>
  <c r="J695" i="76"/>
  <c r="J694" i="76"/>
  <c r="J693" i="76"/>
  <c r="J692" i="76"/>
  <c r="J691" i="76"/>
  <c r="J690" i="76"/>
  <c r="J689" i="76"/>
  <c r="J688" i="76"/>
  <c r="J687" i="76"/>
  <c r="J686" i="76"/>
  <c r="J685" i="76"/>
  <c r="J684" i="76"/>
  <c r="J683" i="76"/>
  <c r="J682" i="76"/>
  <c r="J681" i="76"/>
  <c r="J680" i="76"/>
  <c r="J679" i="76"/>
  <c r="J678" i="76"/>
  <c r="J677" i="76"/>
  <c r="J676" i="76"/>
  <c r="J675" i="76"/>
  <c r="J674" i="76"/>
  <c r="J673" i="76"/>
  <c r="J672" i="76"/>
  <c r="J671" i="76"/>
  <c r="J670" i="76"/>
  <c r="J669" i="76"/>
  <c r="J668" i="76"/>
  <c r="J667" i="76"/>
  <c r="J666" i="76"/>
  <c r="J665" i="76"/>
  <c r="J664" i="76"/>
  <c r="J663" i="76"/>
  <c r="J662" i="76"/>
  <c r="J661" i="76"/>
  <c r="J660" i="76"/>
  <c r="J659" i="76"/>
  <c r="J658" i="76"/>
  <c r="J657" i="76"/>
  <c r="J656" i="76"/>
  <c r="J655" i="76"/>
  <c r="J654" i="76"/>
  <c r="J653" i="76"/>
  <c r="J652" i="76"/>
  <c r="J651" i="76"/>
  <c r="J650" i="76"/>
  <c r="J649" i="76"/>
  <c r="J648" i="76"/>
  <c r="J647" i="76"/>
  <c r="J646" i="76"/>
  <c r="J645" i="76"/>
  <c r="J644" i="76"/>
  <c r="J643" i="76"/>
  <c r="J642" i="76"/>
  <c r="J641" i="76"/>
  <c r="J640" i="76"/>
  <c r="J639" i="76"/>
  <c r="J638" i="76"/>
  <c r="J637" i="76"/>
  <c r="J636" i="76"/>
  <c r="J635" i="76"/>
  <c r="J634" i="76"/>
  <c r="J633" i="76"/>
  <c r="J632" i="76"/>
  <c r="J631" i="76"/>
  <c r="J630" i="76"/>
  <c r="J629" i="76"/>
  <c r="J628" i="76"/>
  <c r="J627" i="76"/>
  <c r="J626" i="76"/>
  <c r="J625" i="76"/>
  <c r="J624" i="76"/>
  <c r="J623" i="76"/>
  <c r="J622" i="76"/>
  <c r="J621" i="76"/>
  <c r="J620" i="76"/>
  <c r="J619" i="76"/>
  <c r="J618" i="76"/>
  <c r="J617" i="76"/>
  <c r="J616" i="76"/>
  <c r="J615" i="76"/>
  <c r="J614" i="76"/>
  <c r="J613" i="76"/>
  <c r="J612" i="76"/>
  <c r="J611" i="76"/>
  <c r="J610" i="76"/>
  <c r="J609" i="76"/>
  <c r="J608" i="76"/>
  <c r="J607" i="76"/>
  <c r="J606" i="76"/>
  <c r="J605" i="76"/>
  <c r="J604" i="76"/>
  <c r="J603" i="76"/>
  <c r="J602" i="76"/>
  <c r="J601" i="76"/>
  <c r="J600" i="76"/>
  <c r="J599" i="76"/>
  <c r="J598" i="76"/>
  <c r="J597" i="76"/>
  <c r="J596" i="76"/>
  <c r="J595" i="76"/>
  <c r="J594" i="76"/>
  <c r="J593" i="76"/>
  <c r="J592" i="76"/>
  <c r="J591" i="76"/>
  <c r="J590" i="76"/>
  <c r="J589" i="76"/>
  <c r="J588" i="76"/>
  <c r="J587" i="76"/>
  <c r="J586" i="76"/>
  <c r="J585" i="76"/>
  <c r="J584" i="76"/>
  <c r="J583" i="76"/>
  <c r="J582" i="76"/>
  <c r="J581" i="76"/>
  <c r="J580" i="76"/>
  <c r="J579" i="76"/>
  <c r="J578" i="76"/>
  <c r="J577" i="76"/>
  <c r="J576" i="76"/>
  <c r="J575" i="76"/>
  <c r="J574" i="76"/>
  <c r="J573" i="76"/>
  <c r="J572" i="76"/>
  <c r="J571" i="76"/>
  <c r="J570" i="76"/>
  <c r="J569" i="76"/>
  <c r="J568" i="76"/>
  <c r="J567" i="76"/>
  <c r="J566" i="76"/>
  <c r="J565" i="76"/>
  <c r="J564" i="76"/>
  <c r="J563" i="76"/>
  <c r="J562" i="76"/>
  <c r="J561" i="76"/>
  <c r="J560" i="76"/>
  <c r="J559" i="76"/>
  <c r="J558" i="76"/>
  <c r="J557" i="76"/>
  <c r="J556" i="76"/>
  <c r="J555" i="76"/>
  <c r="J554" i="76"/>
  <c r="J553" i="76"/>
  <c r="J552" i="76"/>
  <c r="J551" i="76"/>
  <c r="J550" i="76"/>
  <c r="J549" i="76"/>
  <c r="J548" i="76"/>
  <c r="J547" i="76"/>
  <c r="J546" i="76"/>
  <c r="J545" i="76"/>
  <c r="J544" i="76"/>
  <c r="J543" i="76"/>
  <c r="J542" i="76"/>
  <c r="J541" i="76"/>
  <c r="J540" i="76"/>
  <c r="J539" i="76"/>
  <c r="J538" i="76"/>
  <c r="J537" i="76"/>
  <c r="J536" i="76"/>
  <c r="J535" i="76"/>
  <c r="J534" i="76"/>
  <c r="J533" i="76"/>
  <c r="J532" i="76"/>
  <c r="J531" i="76"/>
  <c r="J530" i="76"/>
  <c r="J529" i="76"/>
  <c r="J528" i="76"/>
  <c r="J527" i="76"/>
  <c r="J526" i="76"/>
  <c r="J525" i="76"/>
  <c r="J524" i="76"/>
  <c r="J523" i="76"/>
  <c r="J522" i="76"/>
  <c r="J521" i="76"/>
  <c r="J520" i="76"/>
  <c r="J519" i="76"/>
  <c r="J518" i="76"/>
  <c r="J517" i="76"/>
  <c r="J516" i="76"/>
  <c r="J515" i="76"/>
  <c r="J514" i="76"/>
  <c r="J513" i="76"/>
  <c r="J512" i="76"/>
  <c r="J511" i="76"/>
  <c r="J510" i="76"/>
  <c r="J509" i="76"/>
  <c r="J508" i="76"/>
  <c r="J507" i="76"/>
  <c r="J506" i="76"/>
  <c r="J505" i="76"/>
  <c r="J504" i="76"/>
  <c r="J503" i="76"/>
  <c r="J502" i="76"/>
  <c r="J501" i="76"/>
  <c r="J500" i="76"/>
  <c r="J499" i="76"/>
  <c r="J498" i="76"/>
  <c r="J497" i="76"/>
  <c r="J496" i="76"/>
  <c r="J495" i="76"/>
  <c r="J494" i="76"/>
  <c r="J493" i="76"/>
  <c r="J492" i="76"/>
  <c r="J491" i="76"/>
  <c r="J490" i="76"/>
  <c r="J489" i="76"/>
  <c r="J488" i="76"/>
  <c r="J487" i="76"/>
  <c r="J486" i="76"/>
  <c r="J485" i="76"/>
  <c r="J484" i="76"/>
  <c r="J483" i="76"/>
  <c r="J482" i="76"/>
  <c r="J481" i="76"/>
  <c r="J480" i="76"/>
  <c r="J479" i="76"/>
  <c r="J478" i="76"/>
  <c r="J477" i="76"/>
  <c r="J476" i="76"/>
  <c r="J475" i="76"/>
  <c r="J474" i="76"/>
  <c r="J473" i="76"/>
  <c r="J472" i="76"/>
  <c r="J471" i="76"/>
  <c r="J470" i="76"/>
  <c r="J469" i="76"/>
  <c r="J468" i="76"/>
  <c r="J467" i="76"/>
  <c r="J466" i="76"/>
  <c r="J465" i="76"/>
  <c r="J464" i="76"/>
  <c r="J463" i="76"/>
  <c r="J462" i="76"/>
  <c r="J461" i="76"/>
  <c r="J460" i="76"/>
  <c r="J459" i="76"/>
  <c r="J458" i="76"/>
  <c r="J457" i="76"/>
  <c r="J456" i="76"/>
  <c r="J455" i="76"/>
  <c r="J454" i="76"/>
  <c r="J453" i="76"/>
  <c r="J452" i="76"/>
  <c r="J451" i="76"/>
  <c r="J450" i="76"/>
  <c r="J449" i="76"/>
  <c r="J448" i="76"/>
  <c r="J447" i="76"/>
  <c r="J446" i="76"/>
  <c r="J445" i="76"/>
  <c r="J444" i="76"/>
  <c r="J443" i="76"/>
  <c r="J442" i="76"/>
  <c r="J441" i="76"/>
  <c r="J440" i="76"/>
  <c r="J439" i="76"/>
  <c r="J438" i="76"/>
  <c r="J437" i="76"/>
  <c r="J436" i="76"/>
  <c r="J435" i="76"/>
  <c r="J434" i="76"/>
  <c r="J433" i="76"/>
  <c r="J432" i="76"/>
  <c r="J431" i="76"/>
  <c r="J430" i="76"/>
  <c r="J429" i="76"/>
  <c r="J428" i="76"/>
  <c r="J427" i="76"/>
  <c r="J426" i="76"/>
  <c r="J425" i="76"/>
  <c r="J424" i="76"/>
  <c r="J423" i="76"/>
  <c r="J422" i="76"/>
  <c r="J421" i="76"/>
  <c r="J420" i="76"/>
  <c r="J419" i="76"/>
  <c r="J418" i="76"/>
  <c r="J417" i="76"/>
  <c r="J416" i="76"/>
  <c r="J415" i="76"/>
  <c r="J414" i="76"/>
  <c r="J413" i="76"/>
  <c r="J412" i="76"/>
  <c r="J411" i="76"/>
  <c r="J410" i="76"/>
  <c r="J409" i="76"/>
  <c r="J408" i="76"/>
  <c r="J407" i="76"/>
  <c r="J406" i="76"/>
  <c r="J405" i="76"/>
  <c r="J404" i="76"/>
  <c r="J403" i="76"/>
  <c r="J402" i="76"/>
  <c r="J401" i="76"/>
  <c r="J400" i="76"/>
  <c r="J399" i="76"/>
  <c r="J398" i="76"/>
  <c r="J397" i="76"/>
  <c r="J396" i="76"/>
  <c r="J395" i="76"/>
  <c r="J394" i="76"/>
  <c r="J393" i="76"/>
  <c r="J392" i="76"/>
  <c r="J391" i="76"/>
  <c r="J390" i="76"/>
  <c r="J389" i="76"/>
  <c r="J388" i="76"/>
  <c r="J387" i="76"/>
  <c r="J386" i="76"/>
  <c r="J385" i="76"/>
  <c r="J384" i="76"/>
  <c r="J383" i="76"/>
  <c r="J382" i="76"/>
  <c r="J381" i="76"/>
  <c r="J380" i="76"/>
  <c r="J379" i="76"/>
  <c r="J378" i="76"/>
  <c r="J377" i="76"/>
  <c r="J376" i="76"/>
  <c r="J375" i="76"/>
  <c r="J374" i="76"/>
  <c r="J373" i="76"/>
  <c r="J372" i="76"/>
  <c r="J371" i="76"/>
  <c r="J370" i="76"/>
  <c r="J369" i="76"/>
  <c r="J368" i="76"/>
  <c r="J367" i="76"/>
  <c r="J366" i="76"/>
  <c r="J365" i="76"/>
  <c r="J364" i="76"/>
  <c r="J363" i="76"/>
  <c r="J362" i="76"/>
  <c r="J361" i="76"/>
  <c r="J360" i="76"/>
  <c r="J359" i="76"/>
  <c r="J358" i="76"/>
  <c r="J357" i="76"/>
  <c r="J356" i="76"/>
  <c r="J355" i="76"/>
  <c r="J354" i="76"/>
  <c r="J353" i="76"/>
  <c r="J352" i="76"/>
  <c r="J351" i="76"/>
  <c r="J350" i="76"/>
  <c r="J349" i="76"/>
  <c r="J348" i="76"/>
  <c r="J347" i="76"/>
  <c r="J346" i="76"/>
  <c r="J345" i="76"/>
  <c r="J344" i="76"/>
  <c r="J343" i="76"/>
  <c r="J342" i="76"/>
  <c r="J341" i="76"/>
  <c r="J340" i="76"/>
  <c r="J339" i="76"/>
  <c r="J338" i="76"/>
  <c r="J337" i="76"/>
  <c r="J336" i="76"/>
  <c r="J335" i="76"/>
  <c r="J334" i="76"/>
  <c r="J333" i="76"/>
  <c r="J332" i="76"/>
  <c r="J331" i="76"/>
  <c r="J330" i="76"/>
  <c r="J329" i="76"/>
  <c r="J328" i="76"/>
  <c r="J327" i="76"/>
  <c r="J326" i="76"/>
  <c r="J325" i="76"/>
  <c r="J324" i="76"/>
  <c r="J323" i="76"/>
  <c r="J322" i="76"/>
  <c r="J321" i="76"/>
  <c r="J320" i="76"/>
  <c r="J319" i="76"/>
  <c r="J318" i="76"/>
  <c r="J317" i="76"/>
  <c r="J316" i="76"/>
  <c r="J315" i="76"/>
  <c r="J314" i="76"/>
  <c r="J313" i="76"/>
  <c r="J312" i="76"/>
  <c r="J311" i="76"/>
  <c r="J310" i="76"/>
  <c r="J309" i="76"/>
  <c r="J308" i="76"/>
  <c r="J307" i="76"/>
  <c r="J306" i="76"/>
  <c r="J305" i="76"/>
  <c r="J304" i="76"/>
  <c r="J303" i="76"/>
  <c r="J302" i="76"/>
  <c r="J301" i="76"/>
  <c r="J300" i="76"/>
  <c r="J299" i="76"/>
  <c r="J298" i="76"/>
  <c r="J297" i="76"/>
  <c r="J296" i="76"/>
  <c r="J295" i="76"/>
  <c r="J294" i="76"/>
  <c r="J293" i="76"/>
  <c r="J292" i="76"/>
  <c r="J291" i="76"/>
  <c r="J290" i="76"/>
  <c r="J289" i="76"/>
  <c r="J288" i="76"/>
  <c r="J287" i="76"/>
  <c r="J286" i="76"/>
  <c r="J285" i="76"/>
  <c r="J284" i="76"/>
  <c r="J283" i="76"/>
  <c r="J282" i="76"/>
  <c r="J281" i="76"/>
  <c r="J280" i="76"/>
  <c r="J279" i="76"/>
  <c r="J278" i="76"/>
  <c r="J277" i="76"/>
  <c r="J276" i="76"/>
  <c r="J275" i="76"/>
  <c r="J274" i="76"/>
  <c r="J273" i="76"/>
  <c r="J272" i="76"/>
  <c r="J271" i="76"/>
  <c r="J270" i="76"/>
  <c r="J269" i="76"/>
  <c r="J268" i="76"/>
  <c r="J267" i="76"/>
  <c r="J266" i="76"/>
  <c r="J265" i="76"/>
  <c r="J264" i="76"/>
  <c r="J263" i="76"/>
  <c r="J262" i="76"/>
  <c r="J261" i="76"/>
  <c r="J260" i="76"/>
  <c r="J259" i="76"/>
  <c r="J258" i="76"/>
  <c r="J257" i="76"/>
  <c r="J256" i="76"/>
  <c r="J255" i="76"/>
  <c r="J254" i="76"/>
  <c r="J253" i="76"/>
  <c r="J252" i="76"/>
  <c r="J251" i="76"/>
  <c r="J250" i="76"/>
  <c r="J249" i="76"/>
  <c r="J248" i="76"/>
  <c r="J247" i="76"/>
  <c r="J246" i="76"/>
  <c r="J245" i="76"/>
  <c r="J244" i="76"/>
  <c r="J243" i="76"/>
  <c r="J242" i="76"/>
  <c r="J241" i="76"/>
  <c r="J240" i="76"/>
  <c r="J239" i="76"/>
  <c r="J238" i="76"/>
  <c r="J237" i="76"/>
  <c r="J236" i="76"/>
  <c r="J235" i="76"/>
  <c r="J234" i="76"/>
  <c r="J233" i="76"/>
  <c r="J232" i="76"/>
  <c r="J231" i="76"/>
  <c r="J230" i="76"/>
  <c r="J229" i="76"/>
  <c r="J228" i="76"/>
  <c r="J227" i="76"/>
  <c r="J226" i="76"/>
  <c r="J225" i="76"/>
  <c r="J224" i="76"/>
  <c r="J223" i="76"/>
  <c r="J222" i="76"/>
  <c r="J221" i="76"/>
  <c r="J220" i="76"/>
  <c r="J219" i="76"/>
  <c r="J218" i="76"/>
  <c r="J217" i="76"/>
  <c r="J216" i="76"/>
  <c r="J215" i="76"/>
  <c r="J214" i="76"/>
  <c r="J213" i="76"/>
  <c r="J212" i="76"/>
  <c r="J211" i="76"/>
  <c r="J210" i="76"/>
  <c r="J209" i="76"/>
  <c r="J208" i="76"/>
  <c r="J207" i="76"/>
  <c r="J206" i="76"/>
  <c r="J205" i="76"/>
  <c r="J204" i="76"/>
  <c r="J203" i="76"/>
  <c r="J202" i="76"/>
  <c r="J201" i="76"/>
  <c r="J200" i="76"/>
  <c r="J199" i="76"/>
  <c r="J198" i="76"/>
  <c r="J197" i="76"/>
  <c r="J196" i="76"/>
  <c r="J195" i="76"/>
  <c r="J194" i="76"/>
  <c r="J193" i="76"/>
  <c r="J192" i="76"/>
  <c r="J191" i="76"/>
  <c r="J190" i="76"/>
  <c r="J189" i="76"/>
  <c r="J188" i="76"/>
  <c r="J187" i="76"/>
  <c r="J186" i="76"/>
  <c r="J185" i="76"/>
  <c r="J184" i="76"/>
  <c r="J183" i="76"/>
  <c r="J182" i="76"/>
  <c r="J181" i="76"/>
  <c r="J180" i="76"/>
  <c r="J179" i="76"/>
  <c r="J178" i="76"/>
  <c r="J177" i="76"/>
  <c r="J176" i="76"/>
  <c r="J175" i="76"/>
  <c r="J174" i="76"/>
  <c r="J173" i="76"/>
  <c r="J172" i="76"/>
  <c r="J171" i="76"/>
  <c r="J170" i="76"/>
  <c r="J169" i="76"/>
  <c r="J168" i="76"/>
  <c r="J167" i="76"/>
  <c r="J166" i="76"/>
  <c r="J165" i="76"/>
  <c r="J164" i="76"/>
  <c r="J163" i="76"/>
  <c r="J162" i="76"/>
  <c r="J161" i="76"/>
  <c r="J160" i="76"/>
  <c r="J159" i="76"/>
  <c r="J158" i="76"/>
  <c r="J157" i="76"/>
  <c r="J156" i="76"/>
  <c r="J155" i="76"/>
  <c r="J154" i="76"/>
  <c r="J153" i="76"/>
  <c r="J152" i="76"/>
  <c r="J151" i="76"/>
  <c r="J150" i="76"/>
  <c r="J149" i="76"/>
  <c r="J148" i="76"/>
  <c r="J147" i="76"/>
  <c r="J146" i="76"/>
  <c r="J145" i="76"/>
  <c r="J144" i="76"/>
  <c r="J143" i="76"/>
  <c r="J142" i="76"/>
  <c r="J141" i="76"/>
  <c r="J140" i="76"/>
  <c r="J139" i="76"/>
  <c r="J138" i="76"/>
  <c r="J137" i="76"/>
  <c r="J136" i="76"/>
  <c r="J135" i="76"/>
  <c r="J134" i="76"/>
  <c r="J133" i="76"/>
  <c r="J132" i="76"/>
  <c r="J131" i="76"/>
  <c r="J130" i="76"/>
  <c r="J129" i="76"/>
  <c r="J128" i="76"/>
  <c r="J127" i="76"/>
  <c r="J126" i="76"/>
  <c r="J125" i="76"/>
  <c r="J124" i="76"/>
  <c r="J123" i="76"/>
  <c r="J122" i="76"/>
  <c r="J121" i="76"/>
  <c r="J120" i="76"/>
  <c r="J119" i="76"/>
  <c r="J118" i="76"/>
  <c r="J117" i="76"/>
  <c r="J116" i="76"/>
  <c r="J115" i="76"/>
  <c r="J114" i="76"/>
  <c r="J113" i="76"/>
  <c r="J112" i="76"/>
  <c r="J111" i="76"/>
  <c r="J110" i="76"/>
  <c r="J109" i="76"/>
  <c r="J108" i="76"/>
  <c r="J107" i="76"/>
  <c r="J106" i="76"/>
  <c r="J105" i="76"/>
  <c r="J104" i="76"/>
  <c r="J103" i="76"/>
  <c r="J102" i="76"/>
  <c r="J101" i="76"/>
  <c r="J100" i="76"/>
  <c r="J99" i="76"/>
  <c r="J98" i="76"/>
  <c r="J97" i="76"/>
  <c r="J96" i="76"/>
  <c r="J95" i="76"/>
  <c r="J94" i="76"/>
  <c r="J93" i="76"/>
  <c r="J92" i="76"/>
  <c r="J91" i="76"/>
  <c r="J90" i="76"/>
  <c r="J89" i="76"/>
  <c r="J88" i="76"/>
  <c r="J87" i="76"/>
  <c r="J86" i="76"/>
  <c r="J85" i="76"/>
  <c r="J84" i="76"/>
  <c r="J83" i="76"/>
  <c r="J82" i="76"/>
  <c r="J81" i="76"/>
  <c r="J80" i="76"/>
  <c r="J79" i="76"/>
  <c r="J78" i="76"/>
  <c r="J77" i="76"/>
  <c r="J76" i="76"/>
  <c r="J75" i="76"/>
  <c r="J74" i="76"/>
  <c r="J73" i="76"/>
  <c r="J72" i="76"/>
  <c r="J71" i="76"/>
  <c r="J70" i="76"/>
  <c r="J69" i="76"/>
  <c r="J68" i="76"/>
  <c r="J67" i="76"/>
  <c r="J66" i="76"/>
  <c r="J65" i="76"/>
  <c r="J64" i="76"/>
  <c r="J63" i="76"/>
  <c r="J62" i="76"/>
  <c r="J61" i="76"/>
  <c r="J60" i="76"/>
  <c r="J59" i="76"/>
  <c r="J58" i="76"/>
  <c r="J57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4" i="76"/>
  <c r="J22" i="76"/>
  <c r="J21" i="76"/>
  <c r="J20" i="76"/>
  <c r="J19" i="76"/>
  <c r="J18" i="76"/>
  <c r="J17" i="76"/>
  <c r="J16" i="76"/>
  <c r="J15" i="76"/>
  <c r="J14" i="76"/>
  <c r="J13" i="76"/>
  <c r="J12" i="76"/>
  <c r="J11" i="76"/>
  <c r="K19" i="75"/>
  <c r="K18" i="75"/>
  <c r="K17" i="75"/>
  <c r="K16" i="75"/>
  <c r="K15" i="75"/>
  <c r="K14" i="75"/>
  <c r="K13" i="75"/>
  <c r="K12" i="75"/>
  <c r="K11" i="75"/>
  <c r="K17" i="74"/>
  <c r="K16" i="74"/>
  <c r="K15" i="74"/>
  <c r="K14" i="74"/>
  <c r="K13" i="74"/>
  <c r="K12" i="74"/>
  <c r="K11" i="74"/>
  <c r="L91" i="72"/>
  <c r="L90" i="72"/>
  <c r="L89" i="72"/>
  <c r="L88" i="72"/>
  <c r="L87" i="72"/>
  <c r="L86" i="72"/>
  <c r="L85" i="72"/>
  <c r="L84" i="72"/>
  <c r="L83" i="72"/>
  <c r="L82" i="72"/>
  <c r="L81" i="72"/>
  <c r="L80" i="72"/>
  <c r="L79" i="72"/>
  <c r="L78" i="72"/>
  <c r="L77" i="72"/>
  <c r="L76" i="72"/>
  <c r="L75" i="72"/>
  <c r="L74" i="72"/>
  <c r="L73" i="72"/>
  <c r="L72" i="72"/>
  <c r="L71" i="72"/>
  <c r="L70" i="72"/>
  <c r="L69" i="72"/>
  <c r="L68" i="72"/>
  <c r="L67" i="72"/>
  <c r="L66" i="72"/>
  <c r="L65" i="72"/>
  <c r="L64" i="72"/>
  <c r="L63" i="72"/>
  <c r="L62" i="72"/>
  <c r="L61" i="72"/>
  <c r="L60" i="72"/>
  <c r="L59" i="72"/>
  <c r="L58" i="72"/>
  <c r="L57" i="72"/>
  <c r="L56" i="72"/>
  <c r="L55" i="72"/>
  <c r="L54" i="72"/>
  <c r="L53" i="72"/>
  <c r="L52" i="72"/>
  <c r="L51" i="72"/>
  <c r="L50" i="72"/>
  <c r="L49" i="72"/>
  <c r="L48" i="72"/>
  <c r="L47" i="72"/>
  <c r="L46" i="72"/>
  <c r="L45" i="72"/>
  <c r="L44" i="72"/>
  <c r="L43" i="72"/>
  <c r="L42" i="72"/>
  <c r="L41" i="72"/>
  <c r="L39" i="72"/>
  <c r="L38" i="72"/>
  <c r="L37" i="72"/>
  <c r="L36" i="72"/>
  <c r="L35" i="72"/>
  <c r="L34" i="72"/>
  <c r="L33" i="72"/>
  <c r="L32" i="72"/>
  <c r="L31" i="72"/>
  <c r="L30" i="72"/>
  <c r="L29" i="72"/>
  <c r="L28" i="72"/>
  <c r="L27" i="72"/>
  <c r="L26" i="72"/>
  <c r="L25" i="72"/>
  <c r="L24" i="72"/>
  <c r="L23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R41" i="71"/>
  <c r="R40" i="71"/>
  <c r="R39" i="71"/>
  <c r="R38" i="71"/>
  <c r="R22" i="71"/>
  <c r="R21" i="71"/>
  <c r="R36" i="71"/>
  <c r="R35" i="71"/>
  <c r="R33" i="71"/>
  <c r="R32" i="71"/>
  <c r="R31" i="71"/>
  <c r="R30" i="71"/>
  <c r="R29" i="71"/>
  <c r="R28" i="71"/>
  <c r="R27" i="71"/>
  <c r="R26" i="71"/>
  <c r="R24" i="71"/>
  <c r="R23" i="71"/>
  <c r="R20" i="71"/>
  <c r="R19" i="71"/>
  <c r="R18" i="71"/>
  <c r="R17" i="71"/>
  <c r="R16" i="71"/>
  <c r="R15" i="71"/>
  <c r="R14" i="71"/>
  <c r="R13" i="71"/>
  <c r="R12" i="71"/>
  <c r="R11" i="71"/>
  <c r="O162" i="69"/>
  <c r="O161" i="69"/>
  <c r="O160" i="69"/>
  <c r="O159" i="69"/>
  <c r="O158" i="69"/>
  <c r="O157" i="69"/>
  <c r="O156" i="69"/>
  <c r="O155" i="69"/>
  <c r="O154" i="69"/>
  <c r="O153" i="69"/>
  <c r="O152" i="69"/>
  <c r="O151" i="69"/>
  <c r="O150" i="69"/>
  <c r="O149" i="69"/>
  <c r="O148" i="69"/>
  <c r="O147" i="69"/>
  <c r="O146" i="69"/>
  <c r="O145" i="69"/>
  <c r="O144" i="69"/>
  <c r="O143" i="69"/>
  <c r="O142" i="69"/>
  <c r="O141" i="69"/>
  <c r="O140" i="69"/>
  <c r="O139" i="69"/>
  <c r="O138" i="69"/>
  <c r="O137" i="69"/>
  <c r="O136" i="69"/>
  <c r="O135" i="69"/>
  <c r="O134" i="69"/>
  <c r="O133" i="69"/>
  <c r="O132" i="69"/>
  <c r="O131" i="69"/>
  <c r="O130" i="69"/>
  <c r="O129" i="69"/>
  <c r="O128" i="69"/>
  <c r="O127" i="69"/>
  <c r="O126" i="69"/>
  <c r="O125" i="69"/>
  <c r="O124" i="69"/>
  <c r="O123" i="69"/>
  <c r="O122" i="69"/>
  <c r="O121" i="69"/>
  <c r="O120" i="69"/>
  <c r="O119" i="69"/>
  <c r="O118" i="69"/>
  <c r="O117" i="69"/>
  <c r="O116" i="69"/>
  <c r="O115" i="69"/>
  <c r="O114" i="69"/>
  <c r="O113" i="69"/>
  <c r="O112" i="69"/>
  <c r="O111" i="69"/>
  <c r="O110" i="69"/>
  <c r="O109" i="69"/>
  <c r="O108" i="69"/>
  <c r="O107" i="69"/>
  <c r="O106" i="69"/>
  <c r="O105" i="69"/>
  <c r="O104" i="69"/>
  <c r="O103" i="69"/>
  <c r="O102" i="69"/>
  <c r="O101" i="69"/>
  <c r="O100" i="69"/>
  <c r="O99" i="69"/>
  <c r="O98" i="69"/>
  <c r="O97" i="69"/>
  <c r="O96" i="69"/>
  <c r="O95" i="69"/>
  <c r="O94" i="69"/>
  <c r="O93" i="69"/>
  <c r="O92" i="69"/>
  <c r="O91" i="69"/>
  <c r="O90" i="69"/>
  <c r="O89" i="69"/>
  <c r="O88" i="69"/>
  <c r="O87" i="69"/>
  <c r="O86" i="69"/>
  <c r="O85" i="69"/>
  <c r="O84" i="69"/>
  <c r="O83" i="69"/>
  <c r="O82" i="69"/>
  <c r="O81" i="69"/>
  <c r="O80" i="69"/>
  <c r="O79" i="69"/>
  <c r="O78" i="69"/>
  <c r="O77" i="69"/>
  <c r="O76" i="69"/>
  <c r="O75" i="69"/>
  <c r="O74" i="69"/>
  <c r="O73" i="69"/>
  <c r="O72" i="69"/>
  <c r="O71" i="69"/>
  <c r="O70" i="69"/>
  <c r="O69" i="69"/>
  <c r="O68" i="69"/>
  <c r="O67" i="69"/>
  <c r="O66" i="69"/>
  <c r="O65" i="69"/>
  <c r="O64" i="69"/>
  <c r="O63" i="69"/>
  <c r="O62" i="69"/>
  <c r="O61" i="69"/>
  <c r="O60" i="69"/>
  <c r="O59" i="69"/>
  <c r="O58" i="69"/>
  <c r="O57" i="69"/>
  <c r="O56" i="69"/>
  <c r="O55" i="69"/>
  <c r="O54" i="69"/>
  <c r="O53" i="69"/>
  <c r="O52" i="69"/>
  <c r="O51" i="69"/>
  <c r="O50" i="69"/>
  <c r="O49" i="69"/>
  <c r="O48" i="69"/>
  <c r="O47" i="69"/>
  <c r="O46" i="69"/>
  <c r="O45" i="69"/>
  <c r="O44" i="69"/>
  <c r="O43" i="69"/>
  <c r="O42" i="69"/>
  <c r="O41" i="69"/>
  <c r="O40" i="69"/>
  <c r="O39" i="69"/>
  <c r="O38" i="69"/>
  <c r="O37" i="69"/>
  <c r="O36" i="69"/>
  <c r="O35" i="69"/>
  <c r="O34" i="69"/>
  <c r="O33" i="69"/>
  <c r="O32" i="69"/>
  <c r="O31" i="69"/>
  <c r="O30" i="69"/>
  <c r="O29" i="69"/>
  <c r="O28" i="69"/>
  <c r="O27" i="69"/>
  <c r="O26" i="69"/>
  <c r="O25" i="69"/>
  <c r="O24" i="69"/>
  <c r="O23" i="69"/>
  <c r="O20" i="69"/>
  <c r="O19" i="69"/>
  <c r="O18" i="69"/>
  <c r="O17" i="69"/>
  <c r="O16" i="69"/>
  <c r="O15" i="69"/>
  <c r="O14" i="69"/>
  <c r="O13" i="69"/>
  <c r="O12" i="69"/>
  <c r="O11" i="69"/>
  <c r="J18" i="67"/>
  <c r="J17" i="67"/>
  <c r="J16" i="67"/>
  <c r="J15" i="67"/>
  <c r="J14" i="67"/>
  <c r="J13" i="67"/>
  <c r="J12" i="67"/>
  <c r="J11" i="67"/>
  <c r="K23" i="66"/>
  <c r="K22" i="66"/>
  <c r="K21" i="66"/>
  <c r="K20" i="66"/>
  <c r="K19" i="66"/>
  <c r="K17" i="66"/>
  <c r="K16" i="66"/>
  <c r="K15" i="66"/>
  <c r="K14" i="66"/>
  <c r="K13" i="66"/>
  <c r="K12" i="66"/>
  <c r="K11" i="66"/>
  <c r="K20" i="65"/>
  <c r="K19" i="65"/>
  <c r="K18" i="65"/>
  <c r="K17" i="65"/>
  <c r="K15" i="65"/>
  <c r="K14" i="65"/>
  <c r="K13" i="65"/>
  <c r="K12" i="65"/>
  <c r="K11" i="65"/>
  <c r="N25" i="64"/>
  <c r="N24" i="64"/>
  <c r="N23" i="64"/>
  <c r="N22" i="64"/>
  <c r="N20" i="64"/>
  <c r="N19" i="64"/>
  <c r="N18" i="64"/>
  <c r="N17" i="64"/>
  <c r="N16" i="64"/>
  <c r="N15" i="64"/>
  <c r="N14" i="64"/>
  <c r="N13" i="64"/>
  <c r="N12" i="64"/>
  <c r="N11" i="64"/>
  <c r="M136" i="63"/>
  <c r="M135" i="63"/>
  <c r="M134" i="63"/>
  <c r="M133" i="63"/>
  <c r="M132" i="63"/>
  <c r="M131" i="63"/>
  <c r="M130" i="63"/>
  <c r="M129" i="63"/>
  <c r="M128" i="63"/>
  <c r="M127" i="63"/>
  <c r="M126" i="63"/>
  <c r="M125" i="63"/>
  <c r="M123" i="63"/>
  <c r="M122" i="63"/>
  <c r="M121" i="63"/>
  <c r="M120" i="63"/>
  <c r="M119" i="63"/>
  <c r="M118" i="63"/>
  <c r="M117" i="63"/>
  <c r="M116" i="63"/>
  <c r="M115" i="63"/>
  <c r="M114" i="63"/>
  <c r="M113" i="63"/>
  <c r="M112" i="63"/>
  <c r="M111" i="63"/>
  <c r="M110" i="63"/>
  <c r="M109" i="63"/>
  <c r="M108" i="63"/>
  <c r="M107" i="63"/>
  <c r="M106" i="63"/>
  <c r="M105" i="63"/>
  <c r="M104" i="63"/>
  <c r="M103" i="63"/>
  <c r="M102" i="63"/>
  <c r="M101" i="63"/>
  <c r="M100" i="63"/>
  <c r="M99" i="63"/>
  <c r="M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3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8" i="63"/>
  <c r="M37" i="63"/>
  <c r="M36" i="63"/>
  <c r="M34" i="63"/>
  <c r="M33" i="63"/>
  <c r="M32" i="63"/>
  <c r="M31" i="63"/>
  <c r="M30" i="63"/>
  <c r="M29" i="63"/>
  <c r="M28" i="63"/>
  <c r="M27" i="63"/>
  <c r="M26" i="63"/>
  <c r="M25" i="63"/>
  <c r="M24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Q65" i="59"/>
  <c r="Q64" i="59"/>
  <c r="Q62" i="59"/>
  <c r="Q61" i="59"/>
  <c r="Q60" i="59"/>
  <c r="Q58" i="59"/>
  <c r="Q57" i="59"/>
  <c r="Q55" i="59"/>
  <c r="Q54" i="59"/>
  <c r="Q53" i="59"/>
  <c r="Q52" i="59"/>
  <c r="Q51" i="59"/>
  <c r="Q50" i="59"/>
  <c r="Q49" i="59"/>
  <c r="Q48" i="59"/>
  <c r="Q47" i="59"/>
  <c r="Q46" i="59"/>
  <c r="Q45" i="59"/>
  <c r="Q44" i="59"/>
  <c r="Q43" i="59"/>
  <c r="Q42" i="59"/>
  <c r="Q41" i="59"/>
  <c r="Q40" i="59"/>
  <c r="Q39" i="59"/>
  <c r="Q37" i="59"/>
  <c r="Q36" i="59"/>
  <c r="Q35" i="59"/>
  <c r="Q34" i="59"/>
  <c r="Q33" i="59"/>
  <c r="Q32" i="59"/>
  <c r="Q31" i="59"/>
  <c r="Q30" i="59"/>
  <c r="Q29" i="59"/>
  <c r="Q28" i="59"/>
  <c r="Q27" i="59"/>
  <c r="Q25" i="59"/>
  <c r="Q24" i="59"/>
  <c r="Q23" i="59"/>
  <c r="Q22" i="59"/>
  <c r="Q21" i="59"/>
  <c r="Q20" i="59"/>
  <c r="Q19" i="59"/>
  <c r="Q18" i="59"/>
  <c r="Q17" i="59"/>
  <c r="Q16" i="59"/>
  <c r="Q15" i="59"/>
  <c r="Q14" i="59"/>
  <c r="Q13" i="59"/>
  <c r="Q12" i="59"/>
  <c r="Q11" i="59"/>
  <c r="H27" i="80" l="1"/>
  <c r="H47" i="80"/>
  <c r="H11" i="80"/>
  <c r="H29" i="80"/>
  <c r="H15" i="80"/>
  <c r="H33" i="80"/>
  <c r="H53" i="80"/>
  <c r="H17" i="80"/>
  <c r="H35" i="80"/>
  <c r="H55" i="80"/>
  <c r="H21" i="80"/>
  <c r="H39" i="80"/>
  <c r="H49" i="80"/>
  <c r="H23" i="80"/>
  <c r="H41" i="80"/>
  <c r="H12" i="80"/>
  <c r="H18" i="80"/>
  <c r="H24" i="80"/>
  <c r="H30" i="80"/>
  <c r="H36" i="80"/>
  <c r="H42" i="80"/>
  <c r="H50" i="80"/>
  <c r="H45" i="80"/>
  <c r="H13" i="80"/>
  <c r="H19" i="80"/>
  <c r="H25" i="80"/>
  <c r="H31" i="80"/>
  <c r="H37" i="80"/>
  <c r="H43" i="80"/>
  <c r="H51" i="80"/>
  <c r="H14" i="80"/>
  <c r="H20" i="80"/>
  <c r="H26" i="80"/>
  <c r="H32" i="80"/>
  <c r="H38" i="80"/>
  <c r="H44" i="80"/>
  <c r="H52" i="80"/>
  <c r="H10" i="80"/>
  <c r="H16" i="80"/>
  <c r="H22" i="80"/>
  <c r="H28" i="80"/>
  <c r="H34" i="80"/>
  <c r="H40" i="80"/>
  <c r="H48" i="80"/>
  <c r="Q372" i="78"/>
  <c r="Q24" i="78"/>
  <c r="Q70" i="78"/>
  <c r="Q160" i="78"/>
  <c r="Q268" i="78"/>
  <c r="Q36" i="78"/>
  <c r="Q88" i="78"/>
  <c r="Q196" i="78"/>
  <c r="Q305" i="78"/>
  <c r="Q41" i="78"/>
  <c r="Q106" i="78"/>
  <c r="Q214" i="78"/>
  <c r="Q323" i="78"/>
  <c r="Q13" i="78"/>
  <c r="Q52" i="78"/>
  <c r="Q124" i="78"/>
  <c r="Q232" i="78"/>
  <c r="Q341" i="78"/>
  <c r="Q17" i="78"/>
  <c r="Q58" i="78"/>
  <c r="Q142" i="78"/>
  <c r="Q250" i="78"/>
  <c r="Q359" i="78"/>
  <c r="Q29" i="78"/>
  <c r="Q76" i="78"/>
  <c r="Q178" i="78"/>
  <c r="Q287" i="78"/>
  <c r="Q94" i="78"/>
  <c r="Q112" i="78"/>
  <c r="Q130" i="78"/>
  <c r="Q148" i="78"/>
  <c r="Q166" i="78"/>
  <c r="Q184" i="78"/>
  <c r="Q202" i="78"/>
  <c r="Q220" i="78"/>
  <c r="Q238" i="78"/>
  <c r="Q256" i="78"/>
  <c r="Q274" i="78"/>
  <c r="Q293" i="78"/>
  <c r="Q311" i="78"/>
  <c r="Q329" i="78"/>
  <c r="Q347" i="78"/>
  <c r="Q365" i="78"/>
  <c r="Q18" i="78"/>
  <c r="Q30" i="78"/>
  <c r="Q42" i="78"/>
  <c r="Q61" i="78"/>
  <c r="Q79" i="78"/>
  <c r="Q97" i="78"/>
  <c r="Q115" i="78"/>
  <c r="Q133" i="78"/>
  <c r="Q151" i="78"/>
  <c r="Q169" i="78"/>
  <c r="Q187" i="78"/>
  <c r="Q205" i="78"/>
  <c r="Q223" i="78"/>
  <c r="Q241" i="78"/>
  <c r="Q259" i="78"/>
  <c r="Q278" i="78"/>
  <c r="Q296" i="78"/>
  <c r="Q314" i="78"/>
  <c r="Q332" i="78"/>
  <c r="Q350" i="78"/>
  <c r="Q368" i="78"/>
  <c r="Q10" i="78"/>
  <c r="Q21" i="78"/>
  <c r="Q33" i="78"/>
  <c r="Q46" i="78"/>
  <c r="Q64" i="78"/>
  <c r="Q82" i="78"/>
  <c r="Q100" i="78"/>
  <c r="Q118" i="78"/>
  <c r="Q136" i="78"/>
  <c r="Q154" i="78"/>
  <c r="Q172" i="78"/>
  <c r="Q190" i="78"/>
  <c r="Q208" i="78"/>
  <c r="Q226" i="78"/>
  <c r="Q244" i="78"/>
  <c r="Q262" i="78"/>
  <c r="Q281" i="78"/>
  <c r="Q299" i="78"/>
  <c r="Q317" i="78"/>
  <c r="Q335" i="78"/>
  <c r="Q353" i="78"/>
  <c r="Q371" i="78"/>
  <c r="Q12" i="78"/>
  <c r="Q23" i="78"/>
  <c r="Q35" i="78"/>
  <c r="Q49" i="78"/>
  <c r="Q67" i="78"/>
  <c r="Q85" i="78"/>
  <c r="Q103" i="78"/>
  <c r="Q121" i="78"/>
  <c r="Q139" i="78"/>
  <c r="Q157" i="78"/>
  <c r="Q175" i="78"/>
  <c r="Q193" i="78"/>
  <c r="Q211" i="78"/>
  <c r="Q229" i="78"/>
  <c r="Q247" i="78"/>
  <c r="Q265" i="78"/>
  <c r="Q284" i="78"/>
  <c r="Q302" i="78"/>
  <c r="Q320" i="78"/>
  <c r="Q338" i="78"/>
  <c r="Q356" i="78"/>
  <c r="Q374" i="78"/>
  <c r="Q15" i="78"/>
  <c r="Q27" i="78"/>
  <c r="Q39" i="78"/>
  <c r="Q55" i="78"/>
  <c r="Q73" i="78"/>
  <c r="Q91" i="78"/>
  <c r="Q109" i="78"/>
  <c r="Q127" i="78"/>
  <c r="Q145" i="78"/>
  <c r="Q163" i="78"/>
  <c r="Q181" i="78"/>
  <c r="Q199" i="78"/>
  <c r="Q217" i="78"/>
  <c r="Q235" i="78"/>
  <c r="Q253" i="78"/>
  <c r="Q271" i="78"/>
  <c r="Q290" i="78"/>
  <c r="Q308" i="78"/>
  <c r="Q326" i="78"/>
  <c r="Q344" i="78"/>
  <c r="Q362" i="78"/>
  <c r="Q48" i="78"/>
  <c r="Q54" i="78"/>
  <c r="Q60" i="78"/>
  <c r="Q66" i="78"/>
  <c r="Q72" i="78"/>
  <c r="Q78" i="78"/>
  <c r="Q84" i="78"/>
  <c r="Q90" i="78"/>
  <c r="Q96" i="78"/>
  <c r="Q102" i="78"/>
  <c r="Q108" i="78"/>
  <c r="Q114" i="78"/>
  <c r="Q120" i="78"/>
  <c r="Q126" i="78"/>
  <c r="Q132" i="78"/>
  <c r="Q138" i="78"/>
  <c r="Q144" i="78"/>
  <c r="Q150" i="78"/>
  <c r="Q156" i="78"/>
  <c r="Q162" i="78"/>
  <c r="Q168" i="78"/>
  <c r="Q174" i="78"/>
  <c r="Q180" i="78"/>
  <c r="Q186" i="78"/>
  <c r="Q192" i="78"/>
  <c r="Q198" i="78"/>
  <c r="Q204" i="78"/>
  <c r="Q210" i="78"/>
  <c r="Q216" i="78"/>
  <c r="Q222" i="78"/>
  <c r="Q228" i="78"/>
  <c r="Q234" i="78"/>
  <c r="Q240" i="78"/>
  <c r="Q246" i="78"/>
  <c r="Q252" i="78"/>
  <c r="Q258" i="78"/>
  <c r="Q264" i="78"/>
  <c r="Q270" i="78"/>
  <c r="Q277" i="78"/>
  <c r="Q283" i="78"/>
  <c r="Q289" i="78"/>
  <c r="Q295" i="78"/>
  <c r="Q301" i="78"/>
  <c r="Q307" i="78"/>
  <c r="Q313" i="78"/>
  <c r="Q319" i="78"/>
  <c r="Q325" i="78"/>
  <c r="Q331" i="78"/>
  <c r="Q337" i="78"/>
  <c r="Q343" i="78"/>
  <c r="Q349" i="78"/>
  <c r="Q355" i="78"/>
  <c r="Q361" i="78"/>
  <c r="Q367" i="78"/>
  <c r="Q373" i="78"/>
  <c r="Q11" i="78"/>
  <c r="Q19" i="78"/>
  <c r="Q25" i="78"/>
  <c r="Q31" i="78"/>
  <c r="Q37" i="78"/>
  <c r="Q43" i="78"/>
  <c r="Q50" i="78"/>
  <c r="Q56" i="78"/>
  <c r="Q62" i="78"/>
  <c r="Q68" i="78"/>
  <c r="Q74" i="78"/>
  <c r="Q80" i="78"/>
  <c r="Q86" i="78"/>
  <c r="Q92" i="78"/>
  <c r="Q98" i="78"/>
  <c r="Q104" i="78"/>
  <c r="Q110" i="78"/>
  <c r="Q116" i="78"/>
  <c r="Q122" i="78"/>
  <c r="Q128" i="78"/>
  <c r="Q134" i="78"/>
  <c r="Q140" i="78"/>
  <c r="Q146" i="78"/>
  <c r="Q152" i="78"/>
  <c r="Q158" i="78"/>
  <c r="Q164" i="78"/>
  <c r="Q170" i="78"/>
  <c r="Q176" i="78"/>
  <c r="Q182" i="78"/>
  <c r="Q188" i="78"/>
  <c r="Q194" i="78"/>
  <c r="Q200" i="78"/>
  <c r="Q206" i="78"/>
  <c r="Q212" i="78"/>
  <c r="Q218" i="78"/>
  <c r="Q224" i="78"/>
  <c r="Q230" i="78"/>
  <c r="Q236" i="78"/>
  <c r="Q242" i="78"/>
  <c r="Q248" i="78"/>
  <c r="Q254" i="78"/>
  <c r="Q260" i="78"/>
  <c r="Q266" i="78"/>
  <c r="Q272" i="78"/>
  <c r="Q279" i="78"/>
  <c r="Q285" i="78"/>
  <c r="Q291" i="78"/>
  <c r="Q297" i="78"/>
  <c r="Q303" i="78"/>
  <c r="Q309" i="78"/>
  <c r="Q315" i="78"/>
  <c r="Q321" i="78"/>
  <c r="Q327" i="78"/>
  <c r="Q333" i="78"/>
  <c r="Q339" i="78"/>
  <c r="Q345" i="78"/>
  <c r="Q351" i="78"/>
  <c r="Q357" i="78"/>
  <c r="Q363" i="78"/>
  <c r="Q369" i="78"/>
  <c r="Q375" i="78"/>
  <c r="Q20" i="78"/>
  <c r="Q26" i="78"/>
  <c r="Q32" i="78"/>
  <c r="Q38" i="78"/>
  <c r="Q44" i="78"/>
  <c r="Q51" i="78"/>
  <c r="Q57" i="78"/>
  <c r="Q63" i="78"/>
  <c r="Q69" i="78"/>
  <c r="Q75" i="78"/>
  <c r="Q81" i="78"/>
  <c r="Q87" i="78"/>
  <c r="Q93" i="78"/>
  <c r="Q99" i="78"/>
  <c r="Q105" i="78"/>
  <c r="Q111" i="78"/>
  <c r="Q117" i="78"/>
  <c r="Q123" i="78"/>
  <c r="Q129" i="78"/>
  <c r="Q135" i="78"/>
  <c r="Q141" i="78"/>
  <c r="Q147" i="78"/>
  <c r="Q153" i="78"/>
  <c r="Q159" i="78"/>
  <c r="Q165" i="78"/>
  <c r="Q171" i="78"/>
  <c r="Q177" i="78"/>
  <c r="Q183" i="78"/>
  <c r="Q189" i="78"/>
  <c r="Q195" i="78"/>
  <c r="Q201" i="78"/>
  <c r="Q207" i="78"/>
  <c r="Q213" i="78"/>
  <c r="Q219" i="78"/>
  <c r="Q225" i="78"/>
  <c r="Q231" i="78"/>
  <c r="Q237" i="78"/>
  <c r="Q243" i="78"/>
  <c r="Q249" i="78"/>
  <c r="Q255" i="78"/>
  <c r="Q261" i="78"/>
  <c r="Q267" i="78"/>
  <c r="Q273" i="78"/>
  <c r="Q280" i="78"/>
  <c r="Q286" i="78"/>
  <c r="Q292" i="78"/>
  <c r="Q298" i="78"/>
  <c r="Q304" i="78"/>
  <c r="Q310" i="78"/>
  <c r="Q316" i="78"/>
  <c r="Q322" i="78"/>
  <c r="Q328" i="78"/>
  <c r="Q334" i="78"/>
  <c r="Q340" i="78"/>
  <c r="Q346" i="78"/>
  <c r="Q352" i="78"/>
  <c r="Q358" i="78"/>
  <c r="Q364" i="78"/>
  <c r="Q370" i="78"/>
  <c r="Q376" i="78"/>
  <c r="Q14" i="78"/>
  <c r="Q22" i="78"/>
  <c r="Q28" i="78"/>
  <c r="Q34" i="78"/>
  <c r="Q40" i="78"/>
  <c r="Q47" i="78"/>
  <c r="Q53" i="78"/>
  <c r="Q59" i="78"/>
  <c r="Q65" i="78"/>
  <c r="Q71" i="78"/>
  <c r="Q77" i="78"/>
  <c r="Q83" i="78"/>
  <c r="Q89" i="78"/>
  <c r="Q95" i="78"/>
  <c r="Q101" i="78"/>
  <c r="Q107" i="78"/>
  <c r="Q113" i="78"/>
  <c r="Q119" i="78"/>
  <c r="Q125" i="78"/>
  <c r="Q131" i="78"/>
  <c r="Q137" i="78"/>
  <c r="Q143" i="78"/>
  <c r="Q149" i="78"/>
  <c r="Q155" i="78"/>
  <c r="Q161" i="78"/>
  <c r="Q167" i="78"/>
  <c r="Q173" i="78"/>
  <c r="Q179" i="78"/>
  <c r="Q185" i="78"/>
  <c r="Q191" i="78"/>
  <c r="Q197" i="78"/>
  <c r="Q203" i="78"/>
  <c r="Q209" i="78"/>
  <c r="Q215" i="78"/>
  <c r="Q221" i="78"/>
  <c r="Q227" i="78"/>
  <c r="Q233" i="78"/>
  <c r="Q239" i="78"/>
  <c r="Q245" i="78"/>
  <c r="Q251" i="78"/>
  <c r="Q257" i="78"/>
  <c r="Q263" i="78"/>
  <c r="Q269" i="78"/>
  <c r="Q276" i="78"/>
  <c r="Q282" i="78"/>
  <c r="Q288" i="78"/>
  <c r="Q294" i="78"/>
  <c r="Q300" i="78"/>
  <c r="Q306" i="78"/>
  <c r="Q312" i="78"/>
  <c r="Q318" i="78"/>
  <c r="Q324" i="78"/>
  <c r="Q330" i="78"/>
  <c r="Q336" i="78"/>
  <c r="Q342" i="78"/>
  <c r="Q348" i="78"/>
  <c r="Q354" i="78"/>
  <c r="Q360" i="78"/>
  <c r="Q366" i="78"/>
  <c r="C33" i="88"/>
  <c r="L189" i="62" l="1"/>
  <c r="L188" i="62" l="1"/>
  <c r="K71" i="72"/>
  <c r="L118" i="62" l="1"/>
  <c r="L49" i="62"/>
  <c r="L13" i="62"/>
  <c r="I11" i="81"/>
  <c r="I10" i="81" l="1"/>
  <c r="L12" i="62"/>
  <c r="R13" i="61"/>
  <c r="J13" i="81" l="1"/>
  <c r="J10" i="81"/>
  <c r="J12" i="81"/>
  <c r="J11" i="81"/>
  <c r="C37" i="88"/>
  <c r="L11" i="62"/>
  <c r="R12" i="61"/>
  <c r="P13" i="70"/>
  <c r="P12" i="70" s="1"/>
  <c r="P11" i="70" s="1"/>
  <c r="N269" i="62" l="1"/>
  <c r="N265" i="62"/>
  <c r="N262" i="62"/>
  <c r="N259" i="62"/>
  <c r="N256" i="62"/>
  <c r="N253" i="62"/>
  <c r="N250" i="62"/>
  <c r="N247" i="62"/>
  <c r="N268" i="62"/>
  <c r="N260" i="62"/>
  <c r="N249" i="62"/>
  <c r="N263" i="62"/>
  <c r="N252" i="62"/>
  <c r="N245" i="62"/>
  <c r="N242" i="62"/>
  <c r="N239" i="62"/>
  <c r="N236" i="62"/>
  <c r="N233" i="62"/>
  <c r="N230" i="62"/>
  <c r="N227" i="62"/>
  <c r="N224" i="62"/>
  <c r="N218" i="62"/>
  <c r="N216" i="62"/>
  <c r="N213" i="62"/>
  <c r="N210" i="62"/>
  <c r="N207" i="62"/>
  <c r="N204" i="62"/>
  <c r="N201" i="62"/>
  <c r="N198" i="62"/>
  <c r="N195" i="62"/>
  <c r="N192" i="62"/>
  <c r="N186" i="62"/>
  <c r="N183" i="62"/>
  <c r="N180" i="62"/>
  <c r="N177" i="62"/>
  <c r="N174" i="62"/>
  <c r="N171" i="62"/>
  <c r="N168" i="62"/>
  <c r="N165" i="62"/>
  <c r="N162" i="62"/>
  <c r="N159" i="62"/>
  <c r="N156" i="62"/>
  <c r="N153" i="62"/>
  <c r="N150" i="62"/>
  <c r="N147" i="62"/>
  <c r="N144" i="62"/>
  <c r="N141" i="62"/>
  <c r="N138" i="62"/>
  <c r="N135" i="62"/>
  <c r="N132" i="62"/>
  <c r="N129" i="62"/>
  <c r="N126" i="62"/>
  <c r="N123" i="62"/>
  <c r="N120" i="62"/>
  <c r="N114" i="62"/>
  <c r="N111" i="62"/>
  <c r="N108" i="62"/>
  <c r="N105" i="62"/>
  <c r="N102" i="62"/>
  <c r="N99" i="62"/>
  <c r="N96" i="62"/>
  <c r="N93" i="62"/>
  <c r="N90" i="62"/>
  <c r="N87" i="62"/>
  <c r="N84" i="62"/>
  <c r="N81" i="62"/>
  <c r="N78" i="62"/>
  <c r="N75" i="62"/>
  <c r="N72" i="62"/>
  <c r="N69" i="62"/>
  <c r="N66" i="62"/>
  <c r="N63" i="62"/>
  <c r="N60" i="62"/>
  <c r="N57" i="62"/>
  <c r="N54" i="62"/>
  <c r="N51" i="62"/>
  <c r="N45" i="62"/>
  <c r="N42" i="62"/>
  <c r="N39" i="62"/>
  <c r="N36" i="62"/>
  <c r="N33" i="62"/>
  <c r="N30" i="62"/>
  <c r="N27" i="62"/>
  <c r="N24" i="62"/>
  <c r="N21" i="62"/>
  <c r="N18" i="62"/>
  <c r="N15" i="62"/>
  <c r="N266" i="62"/>
  <c r="N255" i="62"/>
  <c r="N248" i="62"/>
  <c r="N258" i="62"/>
  <c r="N251" i="62"/>
  <c r="N244" i="62"/>
  <c r="N241" i="62"/>
  <c r="N238" i="62"/>
  <c r="N235" i="62"/>
  <c r="N232" i="62"/>
  <c r="N229" i="62"/>
  <c r="N226" i="62"/>
  <c r="N223" i="62"/>
  <c r="N267" i="62"/>
  <c r="N215" i="62"/>
  <c r="N212" i="62"/>
  <c r="N209" i="62"/>
  <c r="N206" i="62"/>
  <c r="N203" i="62"/>
  <c r="N200" i="62"/>
  <c r="N197" i="62"/>
  <c r="N194" i="62"/>
  <c r="N191" i="62"/>
  <c r="N185" i="62"/>
  <c r="N182" i="62"/>
  <c r="N179" i="62"/>
  <c r="N176" i="62"/>
  <c r="N173" i="62"/>
  <c r="N170" i="62"/>
  <c r="N167" i="62"/>
  <c r="N164" i="62"/>
  <c r="N161" i="62"/>
  <c r="N158" i="62"/>
  <c r="N155" i="62"/>
  <c r="N152" i="62"/>
  <c r="N149" i="62"/>
  <c r="N146" i="62"/>
  <c r="N143" i="62"/>
  <c r="N140" i="62"/>
  <c r="N137" i="62"/>
  <c r="N134" i="62"/>
  <c r="N131" i="62"/>
  <c r="N128" i="62"/>
  <c r="N125" i="62"/>
  <c r="N122" i="62"/>
  <c r="N119" i="62"/>
  <c r="N116" i="62"/>
  <c r="N113" i="62"/>
  <c r="N110" i="62"/>
  <c r="N107" i="62"/>
  <c r="N104" i="62"/>
  <c r="N101" i="62"/>
  <c r="N98" i="62"/>
  <c r="N95" i="62"/>
  <c r="N92" i="62"/>
  <c r="N89" i="62"/>
  <c r="N86" i="62"/>
  <c r="N83" i="62"/>
  <c r="N80" i="62"/>
  <c r="N77" i="62"/>
  <c r="N74" i="62"/>
  <c r="N71" i="62"/>
  <c r="N68" i="62"/>
  <c r="N65" i="62"/>
  <c r="N62" i="62"/>
  <c r="N59" i="62"/>
  <c r="N56" i="62"/>
  <c r="N53" i="62"/>
  <c r="N50" i="62"/>
  <c r="N47" i="62"/>
  <c r="N44" i="62"/>
  <c r="N41" i="62"/>
  <c r="N38" i="62"/>
  <c r="N35" i="62"/>
  <c r="N32" i="62"/>
  <c r="N29" i="62"/>
  <c r="N26" i="62"/>
  <c r="N23" i="62"/>
  <c r="N20" i="62"/>
  <c r="N17" i="62"/>
  <c r="N14" i="62"/>
  <c r="N11" i="62"/>
  <c r="N261" i="62"/>
  <c r="N254" i="62"/>
  <c r="N264" i="62"/>
  <c r="N257" i="62"/>
  <c r="N246" i="62"/>
  <c r="N243" i="62"/>
  <c r="N240" i="62"/>
  <c r="N237" i="62"/>
  <c r="N234" i="62"/>
  <c r="N231" i="62"/>
  <c r="N228" i="62"/>
  <c r="N225" i="62"/>
  <c r="N222" i="62"/>
  <c r="N219" i="62"/>
  <c r="N217" i="62"/>
  <c r="N214" i="62"/>
  <c r="N211" i="62"/>
  <c r="N208" i="62"/>
  <c r="N205" i="62"/>
  <c r="N202" i="62"/>
  <c r="N199" i="62"/>
  <c r="N196" i="62"/>
  <c r="N193" i="62"/>
  <c r="N190" i="62"/>
  <c r="N184" i="62"/>
  <c r="N181" i="62"/>
  <c r="N178" i="62"/>
  <c r="N175" i="62"/>
  <c r="N172" i="62"/>
  <c r="N169" i="62"/>
  <c r="N166" i="62"/>
  <c r="N163" i="62"/>
  <c r="N160" i="62"/>
  <c r="N157" i="62"/>
  <c r="N154" i="62"/>
  <c r="N151" i="62"/>
  <c r="N148" i="62"/>
  <c r="N145" i="62"/>
  <c r="N142" i="62"/>
  <c r="N139" i="62"/>
  <c r="N136" i="62"/>
  <c r="N133" i="62"/>
  <c r="N130" i="62"/>
  <c r="N127" i="62"/>
  <c r="N124" i="62"/>
  <c r="N121" i="62"/>
  <c r="N115" i="62"/>
  <c r="N112" i="62"/>
  <c r="N109" i="62"/>
  <c r="N106" i="62"/>
  <c r="N103" i="62"/>
  <c r="N100" i="62"/>
  <c r="N97" i="62"/>
  <c r="N94" i="62"/>
  <c r="N91" i="62"/>
  <c r="N88" i="62"/>
  <c r="N85" i="62"/>
  <c r="N82" i="62"/>
  <c r="N79" i="62"/>
  <c r="N76" i="62"/>
  <c r="N73" i="62"/>
  <c r="N70" i="62"/>
  <c r="N67" i="62"/>
  <c r="N64" i="62"/>
  <c r="N61" i="62"/>
  <c r="N58" i="62"/>
  <c r="N55" i="62"/>
  <c r="N52" i="62"/>
  <c r="N46" i="62"/>
  <c r="N43" i="62"/>
  <c r="N40" i="62"/>
  <c r="N37" i="62"/>
  <c r="N34" i="62"/>
  <c r="N31" i="62"/>
  <c r="N28" i="62"/>
  <c r="N25" i="62"/>
  <c r="N22" i="62"/>
  <c r="N19" i="62"/>
  <c r="N16" i="62"/>
  <c r="N221" i="62"/>
  <c r="N189" i="62"/>
  <c r="N188" i="62"/>
  <c r="N49" i="62"/>
  <c r="N118" i="62"/>
  <c r="N13" i="62"/>
  <c r="N12" i="62"/>
  <c r="C16" i="88"/>
  <c r="R11" i="61"/>
  <c r="J25" i="58"/>
  <c r="T12" i="61" l="1"/>
  <c r="T359" i="61"/>
  <c r="T356" i="61"/>
  <c r="T353" i="61"/>
  <c r="T350" i="61"/>
  <c r="T347" i="61"/>
  <c r="T344" i="61"/>
  <c r="T341" i="61"/>
  <c r="T338" i="61"/>
  <c r="T335" i="61"/>
  <c r="T332" i="61"/>
  <c r="T329" i="61"/>
  <c r="T326" i="61"/>
  <c r="T323" i="61"/>
  <c r="T320" i="61"/>
  <c r="T317" i="61"/>
  <c r="T314" i="61"/>
  <c r="T311" i="61"/>
  <c r="T308" i="61"/>
  <c r="T305" i="61"/>
  <c r="T302" i="61"/>
  <c r="T299" i="61"/>
  <c r="T296" i="61"/>
  <c r="T293" i="61"/>
  <c r="T290" i="61"/>
  <c r="T287" i="61"/>
  <c r="T284" i="61"/>
  <c r="T281" i="61"/>
  <c r="T278" i="61"/>
  <c r="T275" i="61"/>
  <c r="T272" i="61"/>
  <c r="T269" i="61"/>
  <c r="T266" i="61"/>
  <c r="T263" i="61"/>
  <c r="T260" i="61"/>
  <c r="T254" i="61"/>
  <c r="T361" i="61"/>
  <c r="T358" i="61"/>
  <c r="T355" i="61"/>
  <c r="T352" i="61"/>
  <c r="T349" i="61"/>
  <c r="T346" i="61"/>
  <c r="T343" i="61"/>
  <c r="T340" i="61"/>
  <c r="T337" i="61"/>
  <c r="T334" i="61"/>
  <c r="T331" i="61"/>
  <c r="T328" i="61"/>
  <c r="T325" i="61"/>
  <c r="T322" i="61"/>
  <c r="T319" i="61"/>
  <c r="T316" i="61"/>
  <c r="T313" i="61"/>
  <c r="T310" i="61"/>
  <c r="T307" i="61"/>
  <c r="T304" i="61"/>
  <c r="T301" i="61"/>
  <c r="T298" i="61"/>
  <c r="T295" i="61"/>
  <c r="T292" i="61"/>
  <c r="T289" i="61"/>
  <c r="T286" i="61"/>
  <c r="T283" i="61"/>
  <c r="T280" i="61"/>
  <c r="T277" i="61"/>
  <c r="T274" i="61"/>
  <c r="T271" i="61"/>
  <c r="T268" i="61"/>
  <c r="T265" i="61"/>
  <c r="T262" i="61"/>
  <c r="T259" i="61"/>
  <c r="T256" i="61"/>
  <c r="T253" i="61"/>
  <c r="T250" i="61"/>
  <c r="T247" i="61"/>
  <c r="T245" i="61"/>
  <c r="T242" i="61"/>
  <c r="T239" i="61"/>
  <c r="T236" i="61"/>
  <c r="T233" i="61"/>
  <c r="T230" i="61"/>
  <c r="T227" i="61"/>
  <c r="T224" i="61"/>
  <c r="T221" i="61"/>
  <c r="T218" i="61"/>
  <c r="T215" i="61"/>
  <c r="T212" i="61"/>
  <c r="T209" i="61"/>
  <c r="T206" i="61"/>
  <c r="T203" i="61"/>
  <c r="T200" i="61"/>
  <c r="T197" i="61"/>
  <c r="T194" i="61"/>
  <c r="T191" i="61"/>
  <c r="T188" i="61"/>
  <c r="T185" i="61"/>
  <c r="T182" i="61"/>
  <c r="T179" i="61"/>
  <c r="T176" i="61"/>
  <c r="T173" i="61"/>
  <c r="T170" i="61"/>
  <c r="T164" i="61"/>
  <c r="T161" i="61"/>
  <c r="T158" i="61"/>
  <c r="T155" i="61"/>
  <c r="T152" i="61"/>
  <c r="T149" i="61"/>
  <c r="T146" i="61"/>
  <c r="T143" i="61"/>
  <c r="T140" i="61"/>
  <c r="T137" i="61"/>
  <c r="T134" i="61"/>
  <c r="T131" i="61"/>
  <c r="T128" i="61"/>
  <c r="T125" i="61"/>
  <c r="T122" i="61"/>
  <c r="T119" i="61"/>
  <c r="T116" i="61"/>
  <c r="T113" i="61"/>
  <c r="T110" i="61"/>
  <c r="T107" i="61"/>
  <c r="T104" i="61"/>
  <c r="T101" i="61"/>
  <c r="T98" i="61"/>
  <c r="T95" i="61"/>
  <c r="T92" i="61"/>
  <c r="T89" i="61"/>
  <c r="T86" i="61"/>
  <c r="T83" i="61"/>
  <c r="T80" i="61"/>
  <c r="T77" i="61"/>
  <c r="T74" i="61"/>
  <c r="T71" i="61"/>
  <c r="T68" i="61"/>
  <c r="T65" i="61"/>
  <c r="T62" i="61"/>
  <c r="T59" i="61"/>
  <c r="T56" i="61"/>
  <c r="T53" i="61"/>
  <c r="T50" i="61"/>
  <c r="T47" i="61"/>
  <c r="T44" i="61"/>
  <c r="T41" i="61"/>
  <c r="T38" i="61"/>
  <c r="T35" i="61"/>
  <c r="T32" i="61"/>
  <c r="T29" i="61"/>
  <c r="T26" i="61"/>
  <c r="T23" i="61"/>
  <c r="T20" i="61"/>
  <c r="T17" i="61"/>
  <c r="T14" i="61"/>
  <c r="T11" i="61"/>
  <c r="T195" i="61"/>
  <c r="T153" i="61"/>
  <c r="T126" i="61"/>
  <c r="T99" i="61"/>
  <c r="T84" i="61"/>
  <c r="T69" i="61"/>
  <c r="T360" i="61"/>
  <c r="T351" i="61"/>
  <c r="T342" i="61"/>
  <c r="T333" i="61"/>
  <c r="T324" i="61"/>
  <c r="T315" i="61"/>
  <c r="T306" i="61"/>
  <c r="T297" i="61"/>
  <c r="T288" i="61"/>
  <c r="T279" i="61"/>
  <c r="T261" i="61"/>
  <c r="T252" i="61"/>
  <c r="T248" i="61"/>
  <c r="T186" i="61"/>
  <c r="T141" i="61"/>
  <c r="T114" i="61"/>
  <c r="T90" i="61"/>
  <c r="T75" i="61"/>
  <c r="T60" i="61"/>
  <c r="T244" i="61"/>
  <c r="T241" i="61"/>
  <c r="T238" i="61"/>
  <c r="T235" i="61"/>
  <c r="T232" i="61"/>
  <c r="T229" i="61"/>
  <c r="T226" i="61"/>
  <c r="T223" i="61"/>
  <c r="T220" i="61"/>
  <c r="T217" i="61"/>
  <c r="T214" i="61"/>
  <c r="T211" i="61"/>
  <c r="T208" i="61"/>
  <c r="T205" i="61"/>
  <c r="T202" i="61"/>
  <c r="T199" i="61"/>
  <c r="T196" i="61"/>
  <c r="T193" i="61"/>
  <c r="T190" i="61"/>
  <c r="T187" i="61"/>
  <c r="T184" i="61"/>
  <c r="T181" i="61"/>
  <c r="T178" i="61"/>
  <c r="T175" i="61"/>
  <c r="T172" i="61"/>
  <c r="T169" i="61"/>
  <c r="T166" i="61"/>
  <c r="T163" i="61"/>
  <c r="T160" i="61"/>
  <c r="T157" i="61"/>
  <c r="T154" i="61"/>
  <c r="T151" i="61"/>
  <c r="T148" i="61"/>
  <c r="T145" i="61"/>
  <c r="T142" i="61"/>
  <c r="T139" i="61"/>
  <c r="T136" i="61"/>
  <c r="T133" i="61"/>
  <c r="T130" i="61"/>
  <c r="T127" i="61"/>
  <c r="T124" i="61"/>
  <c r="T121" i="61"/>
  <c r="T118" i="61"/>
  <c r="T115" i="61"/>
  <c r="T112" i="61"/>
  <c r="T109" i="61"/>
  <c r="T106" i="61"/>
  <c r="T103" i="61"/>
  <c r="T100" i="61"/>
  <c r="T97" i="61"/>
  <c r="T94" i="61"/>
  <c r="T91" i="61"/>
  <c r="T88" i="61"/>
  <c r="T85" i="61"/>
  <c r="T82" i="61"/>
  <c r="T79" i="61"/>
  <c r="T76" i="61"/>
  <c r="T73" i="61"/>
  <c r="T70" i="61"/>
  <c r="T67" i="61"/>
  <c r="T64" i="61"/>
  <c r="T61" i="61"/>
  <c r="T58" i="61"/>
  <c r="T55" i="61"/>
  <c r="T52" i="61"/>
  <c r="T49" i="61"/>
  <c r="T46" i="61"/>
  <c r="T43" i="61"/>
  <c r="T40" i="61"/>
  <c r="T37" i="61"/>
  <c r="T34" i="61"/>
  <c r="T31" i="61"/>
  <c r="T28" i="61"/>
  <c r="T25" i="61"/>
  <c r="T22" i="61"/>
  <c r="T19" i="61"/>
  <c r="T16" i="61"/>
  <c r="T189" i="61"/>
  <c r="T147" i="61"/>
  <c r="T120" i="61"/>
  <c r="T93" i="61"/>
  <c r="T78" i="61"/>
  <c r="T63" i="61"/>
  <c r="T51" i="61"/>
  <c r="T354" i="61"/>
  <c r="T345" i="61"/>
  <c r="T336" i="61"/>
  <c r="T327" i="61"/>
  <c r="T318" i="61"/>
  <c r="T309" i="61"/>
  <c r="T300" i="61"/>
  <c r="T291" i="61"/>
  <c r="T282" i="61"/>
  <c r="T273" i="61"/>
  <c r="T264" i="61"/>
  <c r="T255" i="61"/>
  <c r="T246" i="61"/>
  <c r="T243" i="61"/>
  <c r="T240" i="61"/>
  <c r="T237" i="61"/>
  <c r="T234" i="61"/>
  <c r="T231" i="61"/>
  <c r="T228" i="61"/>
  <c r="T225" i="61"/>
  <c r="T222" i="61"/>
  <c r="T219" i="61"/>
  <c r="T216" i="61"/>
  <c r="T213" i="61"/>
  <c r="T210" i="61"/>
  <c r="T207" i="61"/>
  <c r="T204" i="61"/>
  <c r="T201" i="61"/>
  <c r="T198" i="61"/>
  <c r="T192" i="61"/>
  <c r="T183" i="61"/>
  <c r="T180" i="61"/>
  <c r="T177" i="61"/>
  <c r="T174" i="61"/>
  <c r="T171" i="61"/>
  <c r="T168" i="61"/>
  <c r="T165" i="61"/>
  <c r="T162" i="61"/>
  <c r="T159" i="61"/>
  <c r="T156" i="61"/>
  <c r="T150" i="61"/>
  <c r="T144" i="61"/>
  <c r="T138" i="61"/>
  <c r="T135" i="61"/>
  <c r="T132" i="61"/>
  <c r="T129" i="61"/>
  <c r="T123" i="61"/>
  <c r="T117" i="61"/>
  <c r="T111" i="61"/>
  <c r="T108" i="61"/>
  <c r="T105" i="61"/>
  <c r="T102" i="61"/>
  <c r="T96" i="61"/>
  <c r="T87" i="61"/>
  <c r="T81" i="61"/>
  <c r="T72" i="61"/>
  <c r="T66" i="61"/>
  <c r="T57" i="61"/>
  <c r="T45" i="61"/>
  <c r="T36" i="61"/>
  <c r="T27" i="61"/>
  <c r="T18" i="61"/>
  <c r="T54" i="61"/>
  <c r="T42" i="61"/>
  <c r="T312" i="61"/>
  <c r="T348" i="61"/>
  <c r="T321" i="61"/>
  <c r="T294" i="61"/>
  <c r="T267" i="61"/>
  <c r="T24" i="61"/>
  <c r="T285" i="61"/>
  <c r="T48" i="61"/>
  <c r="T39" i="61"/>
  <c r="T30" i="61"/>
  <c r="T21" i="61"/>
  <c r="T33" i="61"/>
  <c r="T258" i="61"/>
  <c r="T357" i="61"/>
  <c r="T330" i="61"/>
  <c r="T303" i="61"/>
  <c r="T276" i="61"/>
  <c r="T249" i="61"/>
  <c r="T15" i="61"/>
  <c r="T339" i="61"/>
  <c r="T13" i="61"/>
  <c r="C15" i="88"/>
  <c r="J11" i="58"/>
  <c r="C13" i="88"/>
  <c r="J10" i="58" l="1"/>
  <c r="K72" i="58" s="1"/>
  <c r="C12" i="88"/>
  <c r="K70" i="58" l="1"/>
  <c r="K71" i="58"/>
  <c r="K74" i="58"/>
  <c r="K73" i="58"/>
  <c r="C11" i="88"/>
  <c r="K66" i="58"/>
  <c r="K57" i="58"/>
  <c r="K51" i="58"/>
  <c r="K42" i="58"/>
  <c r="K33" i="58"/>
  <c r="K30" i="58"/>
  <c r="K21" i="58"/>
  <c r="K15" i="58"/>
  <c r="K68" i="58"/>
  <c r="K65" i="58"/>
  <c r="K62" i="58"/>
  <c r="K59" i="58"/>
  <c r="K56" i="58"/>
  <c r="K53" i="58"/>
  <c r="K50" i="58"/>
  <c r="K47" i="58"/>
  <c r="K44" i="58"/>
  <c r="K41" i="58"/>
  <c r="K38" i="58"/>
  <c r="K35" i="58"/>
  <c r="K32" i="58"/>
  <c r="K29" i="58"/>
  <c r="K26" i="58"/>
  <c r="K23" i="58"/>
  <c r="K20" i="58"/>
  <c r="K17" i="58"/>
  <c r="K14" i="58"/>
  <c r="K12" i="58"/>
  <c r="K60" i="58"/>
  <c r="K48" i="58"/>
  <c r="K36" i="58"/>
  <c r="K18" i="58"/>
  <c r="K67" i="58"/>
  <c r="K64" i="58"/>
  <c r="K61" i="58"/>
  <c r="K58" i="58"/>
  <c r="K55" i="58"/>
  <c r="K52" i="58"/>
  <c r="K49" i="58"/>
  <c r="K46" i="58"/>
  <c r="K43" i="58"/>
  <c r="K40" i="58"/>
  <c r="K37" i="58"/>
  <c r="K34" i="58"/>
  <c r="K31" i="58"/>
  <c r="K28" i="58"/>
  <c r="K22" i="58"/>
  <c r="K19" i="58"/>
  <c r="K16" i="58"/>
  <c r="K13" i="58"/>
  <c r="K10" i="58"/>
  <c r="K63" i="58"/>
  <c r="K54" i="58"/>
  <c r="K45" i="58"/>
  <c r="K39" i="58"/>
  <c r="K27" i="58"/>
  <c r="K25" i="58"/>
  <c r="K11" i="58"/>
  <c r="H12" i="73" l="1"/>
  <c r="H11" i="73" l="1"/>
  <c r="J295" i="73" l="1"/>
  <c r="J275" i="73"/>
  <c r="J277" i="73"/>
  <c r="J279" i="73"/>
  <c r="J281" i="73"/>
  <c r="J274" i="73"/>
  <c r="J276" i="73"/>
  <c r="J278" i="73"/>
  <c r="J280" i="73"/>
  <c r="J143" i="73"/>
  <c r="J347" i="73"/>
  <c r="J351" i="73"/>
  <c r="J24" i="73"/>
  <c r="J100" i="73"/>
  <c r="J320" i="73"/>
  <c r="J157" i="73"/>
  <c r="J30" i="73"/>
  <c r="J243" i="73"/>
  <c r="J156" i="73"/>
  <c r="J225" i="73"/>
  <c r="J147" i="73"/>
  <c r="J288" i="73"/>
  <c r="J205" i="73"/>
  <c r="J53" i="73"/>
  <c r="J261" i="73"/>
  <c r="J240" i="73"/>
  <c r="J181" i="73"/>
  <c r="J117" i="73"/>
  <c r="J155" i="73"/>
  <c r="J70" i="73"/>
  <c r="J13" i="73"/>
  <c r="J327" i="73"/>
  <c r="J12" i="73"/>
  <c r="J258" i="73"/>
  <c r="J170" i="73"/>
  <c r="J16" i="73"/>
  <c r="J48" i="73"/>
  <c r="J80" i="73"/>
  <c r="J201" i="73"/>
  <c r="J18" i="73"/>
  <c r="J179" i="73"/>
  <c r="J223" i="73"/>
  <c r="J303" i="73"/>
  <c r="J173" i="73"/>
  <c r="J232" i="73"/>
  <c r="J137" i="73"/>
  <c r="J337" i="73"/>
  <c r="J250" i="73"/>
  <c r="J47" i="73"/>
  <c r="J152" i="73"/>
  <c r="J163" i="73"/>
  <c r="J234" i="73"/>
  <c r="J37" i="73"/>
  <c r="J45" i="73"/>
  <c r="J317" i="73"/>
  <c r="J89" i="73"/>
  <c r="J256" i="73"/>
  <c r="J244" i="73"/>
  <c r="J122" i="73"/>
  <c r="J193" i="73"/>
  <c r="J332" i="73"/>
  <c r="J257" i="73"/>
  <c r="J334" i="73"/>
  <c r="J138" i="73"/>
  <c r="J219" i="73"/>
  <c r="J92" i="73"/>
  <c r="J93" i="73"/>
  <c r="J72" i="73"/>
  <c r="J248" i="73"/>
  <c r="J210" i="73"/>
  <c r="J95" i="73"/>
  <c r="J239" i="73"/>
  <c r="J310" i="73"/>
  <c r="J63" i="73"/>
  <c r="J32" i="73"/>
  <c r="J87" i="73"/>
  <c r="J312" i="73"/>
  <c r="J345" i="73"/>
  <c r="J85" i="73"/>
  <c r="J153" i="73"/>
  <c r="J26" i="73"/>
  <c r="J300" i="73"/>
  <c r="J324" i="73"/>
  <c r="J339" i="73"/>
  <c r="J298" i="73"/>
  <c r="J21" i="73"/>
  <c r="J151" i="73"/>
  <c r="J282" i="73"/>
  <c r="J251" i="73"/>
  <c r="J273" i="73"/>
  <c r="J307" i="73"/>
  <c r="J194" i="73"/>
  <c r="J336" i="73"/>
  <c r="J268" i="73"/>
  <c r="J68" i="73"/>
  <c r="J241" i="73"/>
  <c r="J304" i="73"/>
  <c r="J313" i="73"/>
  <c r="J62" i="73"/>
  <c r="J67" i="73"/>
  <c r="J164" i="73"/>
  <c r="J121" i="73"/>
  <c r="J130" i="73"/>
  <c r="J231" i="73"/>
  <c r="J71" i="73"/>
  <c r="J145" i="73"/>
  <c r="J176" i="73"/>
  <c r="J228" i="73"/>
  <c r="J19" i="73"/>
  <c r="J79" i="73"/>
  <c r="J184" i="73"/>
  <c r="J206" i="73"/>
  <c r="J131" i="73"/>
  <c r="J43" i="73"/>
  <c r="J111" i="73"/>
  <c r="J348" i="73"/>
  <c r="J86" i="73"/>
  <c r="J263" i="73"/>
  <c r="J120" i="73"/>
  <c r="J60" i="73"/>
  <c r="J118" i="73"/>
  <c r="J259" i="73"/>
  <c r="J29" i="73"/>
  <c r="J204" i="73"/>
  <c r="J323" i="73"/>
  <c r="J64" i="73"/>
  <c r="J177" i="73"/>
  <c r="J213" i="73"/>
  <c r="J214" i="73"/>
  <c r="J20" i="73"/>
  <c r="J178" i="73"/>
  <c r="J314" i="73"/>
  <c r="J142" i="73"/>
  <c r="J165" i="73"/>
  <c r="J328" i="73"/>
  <c r="J233" i="73"/>
  <c r="J159" i="73"/>
  <c r="J139" i="73"/>
  <c r="J101" i="73"/>
  <c r="J291" i="73"/>
  <c r="J36" i="73"/>
  <c r="J236" i="73"/>
  <c r="J109" i="73"/>
  <c r="J267" i="73"/>
  <c r="J126" i="73"/>
  <c r="J190" i="73"/>
  <c r="J132" i="73"/>
  <c r="J28" i="73"/>
  <c r="J285" i="73"/>
  <c r="J197" i="73"/>
  <c r="J318" i="73"/>
  <c r="J119" i="73"/>
  <c r="J91" i="73"/>
  <c r="J252" i="73"/>
  <c r="J207" i="73"/>
  <c r="J338" i="73"/>
  <c r="J218" i="73"/>
  <c r="J292" i="73"/>
  <c r="J174" i="73"/>
  <c r="J75" i="73"/>
  <c r="J221" i="73"/>
  <c r="J94" i="73"/>
  <c r="J81" i="73"/>
  <c r="J316" i="73"/>
  <c r="J237" i="73"/>
  <c r="J98" i="73"/>
  <c r="J200" i="73"/>
  <c r="J116" i="73"/>
  <c r="J272" i="73"/>
  <c r="C28" i="88"/>
  <c r="J350" i="73"/>
  <c r="J235" i="73"/>
  <c r="J189" i="73"/>
  <c r="J306" i="73"/>
  <c r="J115" i="73"/>
  <c r="J290" i="73"/>
  <c r="J342" i="73"/>
  <c r="J325" i="73"/>
  <c r="J134" i="73"/>
  <c r="J57" i="73"/>
  <c r="J215" i="73"/>
  <c r="J171" i="73"/>
  <c r="J54" i="73"/>
  <c r="J96" i="73"/>
  <c r="J50" i="73"/>
  <c r="J172" i="73"/>
  <c r="J242" i="73"/>
  <c r="J124" i="73"/>
  <c r="J266" i="73"/>
  <c r="J283" i="73"/>
  <c r="J220" i="73"/>
  <c r="J217" i="73"/>
  <c r="J65" i="73"/>
  <c r="J265" i="73"/>
  <c r="J44" i="73"/>
  <c r="J161" i="73"/>
  <c r="J59" i="73"/>
  <c r="J321" i="73"/>
  <c r="J344" i="73"/>
  <c r="J33" i="73"/>
  <c r="J105" i="73"/>
  <c r="J329" i="73"/>
  <c r="J127" i="73"/>
  <c r="J191" i="73"/>
  <c r="J128" i="73"/>
  <c r="J195" i="73"/>
  <c r="J330" i="73"/>
  <c r="J106" i="73"/>
  <c r="J331" i="73"/>
  <c r="J52" i="73"/>
  <c r="J208" i="73"/>
  <c r="J114" i="73"/>
  <c r="J82" i="73"/>
  <c r="J40" i="73"/>
  <c r="J216" i="73"/>
  <c r="J289" i="73"/>
  <c r="J15" i="73"/>
  <c r="J230" i="73"/>
  <c r="J340" i="73"/>
  <c r="J315" i="73"/>
  <c r="J17" i="73"/>
  <c r="J166" i="73"/>
  <c r="J42" i="73"/>
  <c r="J260" i="73"/>
  <c r="J162" i="73"/>
  <c r="J322" i="73"/>
  <c r="J203" i="73"/>
  <c r="J169" i="73"/>
  <c r="J69" i="73"/>
  <c r="J146" i="73"/>
  <c r="J293" i="73"/>
  <c r="J286" i="73"/>
  <c r="J211" i="73"/>
  <c r="J88" i="73"/>
  <c r="J301" i="73"/>
  <c r="J226" i="73"/>
  <c r="J25" i="73"/>
  <c r="J254" i="73"/>
  <c r="J346" i="73"/>
  <c r="J41" i="73"/>
  <c r="J113" i="73"/>
  <c r="J262" i="73"/>
  <c r="J154" i="73"/>
  <c r="J73" i="73"/>
  <c r="J175" i="73"/>
  <c r="J229" i="73"/>
  <c r="J133" i="73"/>
  <c r="J212" i="73"/>
  <c r="J150" i="73"/>
  <c r="J110" i="73"/>
  <c r="J74" i="73"/>
  <c r="J341" i="73"/>
  <c r="J227" i="73"/>
  <c r="J264" i="73"/>
  <c r="J245" i="73"/>
  <c r="J182" i="73"/>
  <c r="J129" i="73"/>
  <c r="J222" i="73"/>
  <c r="J309" i="73"/>
  <c r="J97" i="73"/>
  <c r="J199" i="73"/>
  <c r="J135" i="73"/>
  <c r="J46" i="73"/>
  <c r="J144" i="73"/>
  <c r="J136" i="73"/>
  <c r="J202" i="73"/>
  <c r="J294" i="73"/>
  <c r="J141" i="73"/>
  <c r="J103" i="73"/>
  <c r="J27" i="73"/>
  <c r="J56" i="73"/>
  <c r="J168" i="73"/>
  <c r="J167" i="73"/>
  <c r="J90" i="73"/>
  <c r="J255" i="73"/>
  <c r="J192" i="73"/>
  <c r="J148" i="73"/>
  <c r="J183" i="73"/>
  <c r="J22" i="73"/>
  <c r="J343" i="73"/>
  <c r="J308" i="73"/>
  <c r="J112" i="73"/>
  <c r="J269" i="73"/>
  <c r="J125" i="73"/>
  <c r="J311" i="73"/>
  <c r="J253" i="73"/>
  <c r="J299" i="73"/>
  <c r="J319" i="73"/>
  <c r="J270" i="73"/>
  <c r="J11" i="73"/>
  <c r="J188" i="73"/>
  <c r="J249" i="73"/>
  <c r="J38" i="73"/>
  <c r="J23" i="73"/>
  <c r="J99" i="73"/>
  <c r="J185" i="73"/>
  <c r="J49" i="73"/>
  <c r="J58" i="73"/>
  <c r="J77" i="73"/>
  <c r="J224" i="73"/>
  <c r="J326" i="73"/>
  <c r="J247" i="73"/>
  <c r="J333" i="73"/>
  <c r="J140" i="73"/>
  <c r="J104" i="73"/>
  <c r="J335" i="73"/>
  <c r="J187" i="73"/>
  <c r="J198" i="73"/>
  <c r="J302" i="73"/>
  <c r="J35" i="73"/>
  <c r="J297" i="73"/>
  <c r="J78" i="73"/>
  <c r="J305" i="73"/>
  <c r="J238" i="73"/>
  <c r="J271" i="73"/>
  <c r="J287" i="73"/>
  <c r="J160" i="73"/>
  <c r="J196" i="73"/>
  <c r="J149" i="73"/>
  <c r="J186" i="73"/>
  <c r="J55" i="73"/>
  <c r="J76" i="73"/>
  <c r="J14" i="73"/>
  <c r="J296" i="73"/>
  <c r="J61" i="73"/>
  <c r="J158" i="73"/>
  <c r="J107" i="73"/>
  <c r="J180" i="73"/>
  <c r="J66" i="73"/>
  <c r="J246" i="73"/>
  <c r="J209" i="73"/>
  <c r="J284" i="73"/>
  <c r="J51" i="73"/>
  <c r="J349" i="73"/>
  <c r="C23" i="88" l="1"/>
  <c r="C10" i="88" l="1"/>
  <c r="C42" i="88" l="1"/>
  <c r="K351" i="73" l="1"/>
  <c r="K274" i="73"/>
  <c r="K276" i="73"/>
  <c r="K278" i="73"/>
  <c r="K280" i="73"/>
  <c r="K275" i="73"/>
  <c r="K277" i="73"/>
  <c r="K279" i="73"/>
  <c r="K281" i="73"/>
  <c r="N12" i="63"/>
  <c r="K100" i="73"/>
  <c r="K653" i="76"/>
  <c r="R42" i="78"/>
  <c r="R271" i="78"/>
  <c r="K524" i="76"/>
  <c r="K227" i="73"/>
  <c r="L16" i="75"/>
  <c r="K49" i="73"/>
  <c r="K478" i="76"/>
  <c r="U280" i="61"/>
  <c r="K353" i="76"/>
  <c r="K129" i="76"/>
  <c r="R31" i="78"/>
  <c r="R362" i="78"/>
  <c r="K196" i="73"/>
  <c r="U144" i="61"/>
  <c r="P137" i="69"/>
  <c r="K363" i="76"/>
  <c r="N88" i="63"/>
  <c r="O82" i="62"/>
  <c r="S28" i="71"/>
  <c r="K81" i="76"/>
  <c r="R354" i="78"/>
  <c r="O45" i="62"/>
  <c r="U267" i="61"/>
  <c r="L11" i="74"/>
  <c r="U46" i="61"/>
  <c r="K40" i="73"/>
  <c r="R216" i="78"/>
  <c r="R140" i="78"/>
  <c r="K702" i="76"/>
  <c r="K136" i="76"/>
  <c r="K61" i="76"/>
  <c r="K306" i="76"/>
  <c r="K315" i="73"/>
  <c r="K14" i="67"/>
  <c r="P94" i="69"/>
  <c r="R52" i="78"/>
  <c r="R137" i="78"/>
  <c r="K892" i="76"/>
  <c r="K11" i="73"/>
  <c r="K84" i="76"/>
  <c r="O23" i="62"/>
  <c r="L47" i="58"/>
  <c r="R44" i="59"/>
  <c r="R273" i="78"/>
  <c r="K172" i="73"/>
  <c r="R82" i="78"/>
  <c r="N82" i="63"/>
  <c r="K422" i="76"/>
  <c r="R53" i="59"/>
  <c r="K37" i="73"/>
  <c r="K148" i="73"/>
  <c r="K63" i="76"/>
  <c r="K336" i="73"/>
  <c r="U38" i="61"/>
  <c r="U339" i="61"/>
  <c r="K297" i="73"/>
  <c r="N28" i="63"/>
  <c r="R180" i="78"/>
  <c r="N60" i="63"/>
  <c r="K66" i="76"/>
  <c r="R139" i="78"/>
  <c r="K45" i="73"/>
  <c r="U310" i="61"/>
  <c r="O50" i="62"/>
  <c r="R50" i="59"/>
  <c r="K79" i="73"/>
  <c r="K956" i="76"/>
  <c r="U262" i="61"/>
  <c r="K830" i="76"/>
  <c r="R195" i="78"/>
  <c r="S23" i="71"/>
  <c r="K506" i="76"/>
  <c r="U140" i="61"/>
  <c r="L61" i="58"/>
  <c r="K787" i="76"/>
  <c r="K107" i="73"/>
  <c r="P125" i="69"/>
  <c r="K117" i="76"/>
  <c r="K285" i="76"/>
  <c r="K85" i="73"/>
  <c r="K397" i="76"/>
  <c r="M53" i="72"/>
  <c r="K158" i="76"/>
  <c r="R148" i="78"/>
  <c r="K276" i="76"/>
  <c r="R105" i="78"/>
  <c r="P52" i="69"/>
  <c r="K560" i="76"/>
  <c r="R19" i="78"/>
  <c r="R174" i="78"/>
  <c r="R18" i="59"/>
  <c r="K292" i="76"/>
  <c r="R79" i="78"/>
  <c r="U233" i="61"/>
  <c r="U190" i="61"/>
  <c r="I42" i="80"/>
  <c r="S22" i="71"/>
  <c r="K15" i="76"/>
  <c r="R173" i="78"/>
  <c r="K829" i="76"/>
  <c r="P119" i="69"/>
  <c r="P144" i="69"/>
  <c r="U314" i="61"/>
  <c r="R35" i="78"/>
  <c r="K48" i="73"/>
  <c r="R198" i="78"/>
  <c r="R184" i="78"/>
  <c r="R155" i="78"/>
  <c r="O44" i="62"/>
  <c r="R182" i="78"/>
  <c r="K327" i="73"/>
  <c r="O28" i="62"/>
  <c r="K539" i="76"/>
  <c r="K302" i="73"/>
  <c r="K902" i="76"/>
  <c r="K756" i="76"/>
  <c r="U215" i="61"/>
  <c r="N59" i="63"/>
  <c r="N133" i="63"/>
  <c r="K55" i="76"/>
  <c r="O229" i="62"/>
  <c r="K815" i="76"/>
  <c r="K181" i="76"/>
  <c r="K340" i="76"/>
  <c r="P153" i="69"/>
  <c r="I40" i="80"/>
  <c r="O97" i="62"/>
  <c r="K215" i="73"/>
  <c r="K703" i="76"/>
  <c r="O137" i="62"/>
  <c r="R368" i="78"/>
  <c r="K54" i="73"/>
  <c r="D34" i="88"/>
  <c r="K551" i="76"/>
  <c r="K265" i="76"/>
  <c r="K130" i="73"/>
  <c r="U96" i="61"/>
  <c r="L14" i="74"/>
  <c r="K612" i="76"/>
  <c r="O260" i="62"/>
  <c r="U360" i="61"/>
  <c r="R312" i="78"/>
  <c r="R118" i="78"/>
  <c r="O19" i="64"/>
  <c r="N56" i="63"/>
  <c r="O112" i="62"/>
  <c r="K94" i="76"/>
  <c r="U58" i="61"/>
  <c r="O53" i="62"/>
  <c r="P145" i="69"/>
  <c r="N95" i="63"/>
  <c r="O157" i="62"/>
  <c r="R335" i="78"/>
  <c r="O142" i="62"/>
  <c r="K413" i="76"/>
  <c r="K182" i="73"/>
  <c r="M50" i="72"/>
  <c r="K113" i="73"/>
  <c r="K197" i="73"/>
  <c r="D29" i="88"/>
  <c r="L40" i="58"/>
  <c r="K93" i="73"/>
  <c r="K60" i="76"/>
  <c r="D25" i="88"/>
  <c r="K319" i="76"/>
  <c r="K580" i="76"/>
  <c r="K449" i="76"/>
  <c r="P136" i="69"/>
  <c r="M24" i="72"/>
  <c r="U332" i="61"/>
  <c r="L29" i="58"/>
  <c r="U240" i="61"/>
  <c r="U26" i="61"/>
  <c r="K432" i="76"/>
  <c r="K173" i="76"/>
  <c r="K819" i="76"/>
  <c r="R321" i="78"/>
  <c r="U192" i="61"/>
  <c r="O256" i="62"/>
  <c r="K259" i="76"/>
  <c r="K104" i="76"/>
  <c r="R163" i="78"/>
  <c r="U186" i="61"/>
  <c r="K41" i="76"/>
  <c r="P78" i="69"/>
  <c r="U164" i="61"/>
  <c r="K520" i="76"/>
  <c r="K597" i="76"/>
  <c r="K633" i="76"/>
  <c r="U60" i="61"/>
  <c r="K786" i="76"/>
  <c r="K12" i="67"/>
  <c r="K390" i="76"/>
  <c r="K129" i="73"/>
  <c r="L11" i="75"/>
  <c r="R38" i="78"/>
  <c r="K964" i="76"/>
  <c r="K68" i="73"/>
  <c r="K59" i="73"/>
  <c r="K802" i="76"/>
  <c r="K31" i="76"/>
  <c r="K106" i="76"/>
  <c r="M69" i="72"/>
  <c r="O54" i="62"/>
  <c r="K435" i="76"/>
  <c r="K546" i="76"/>
  <c r="O242" i="62"/>
  <c r="R219" i="78"/>
  <c r="K450" i="76"/>
  <c r="K715" i="76"/>
  <c r="L15" i="74"/>
  <c r="K77" i="76"/>
  <c r="O36" i="62"/>
  <c r="U328" i="61"/>
  <c r="U137" i="61"/>
  <c r="R289" i="78"/>
  <c r="M62" i="72"/>
  <c r="K429" i="76"/>
  <c r="P71" i="69"/>
  <c r="K431" i="76"/>
  <c r="U29" i="61"/>
  <c r="K186" i="73"/>
  <c r="K341" i="76"/>
  <c r="R16" i="59"/>
  <c r="K738" i="76"/>
  <c r="U308" i="61"/>
  <c r="K732" i="76"/>
  <c r="M68" i="72"/>
  <c r="P59" i="69"/>
  <c r="U250" i="61"/>
  <c r="R350" i="78"/>
  <c r="N61" i="63"/>
  <c r="K788" i="76"/>
  <c r="K209" i="73"/>
  <c r="P120" i="69"/>
  <c r="U347" i="61"/>
  <c r="M54" i="72"/>
  <c r="U185" i="61"/>
  <c r="K669" i="76"/>
  <c r="L17" i="58"/>
  <c r="P24" i="69"/>
  <c r="R208" i="78"/>
  <c r="R272" i="78"/>
  <c r="K656" i="76"/>
  <c r="O186" i="62"/>
  <c r="K277" i="76"/>
  <c r="K409" i="76"/>
  <c r="K394" i="76"/>
  <c r="R358" i="78"/>
  <c r="L17" i="75"/>
  <c r="K243" i="76"/>
  <c r="K783" i="76"/>
  <c r="K461" i="76"/>
  <c r="L14" i="65"/>
  <c r="O185" i="62"/>
  <c r="K925" i="76"/>
  <c r="K500" i="76"/>
  <c r="R123" i="78"/>
  <c r="U227" i="61"/>
  <c r="M34" i="72"/>
  <c r="I21" i="80"/>
  <c r="L62" i="58"/>
  <c r="R65" i="78"/>
  <c r="K619" i="76"/>
  <c r="L21" i="58"/>
  <c r="U87" i="61"/>
  <c r="K955" i="76"/>
  <c r="K445" i="76"/>
  <c r="L30" i="58"/>
  <c r="K333" i="73"/>
  <c r="U149" i="61"/>
  <c r="K240" i="73"/>
  <c r="R29" i="78"/>
  <c r="K794" i="76"/>
  <c r="R43" i="59"/>
  <c r="K509" i="76"/>
  <c r="O35" i="62"/>
  <c r="K726" i="76"/>
  <c r="U161" i="61"/>
  <c r="K365" i="76"/>
  <c r="K112" i="76"/>
  <c r="K796" i="76"/>
  <c r="U353" i="61"/>
  <c r="U30" i="61"/>
  <c r="O189" i="62"/>
  <c r="K23" i="73"/>
  <c r="K85" i="76"/>
  <c r="K433" i="76"/>
  <c r="K558" i="76"/>
  <c r="P56" i="69"/>
  <c r="O26" i="62"/>
  <c r="U278" i="61"/>
  <c r="U49" i="61"/>
  <c r="O34" i="62"/>
  <c r="K735" i="76"/>
  <c r="K76" i="73"/>
  <c r="O203" i="62"/>
  <c r="K239" i="76"/>
  <c r="K177" i="76"/>
  <c r="O245" i="62"/>
  <c r="P32" i="69"/>
  <c r="P40" i="69"/>
  <c r="N135" i="63"/>
  <c r="K86" i="76"/>
  <c r="U292" i="61"/>
  <c r="U157" i="61"/>
  <c r="U136" i="61"/>
  <c r="K47" i="76"/>
  <c r="N43" i="63"/>
  <c r="K698" i="76"/>
  <c r="R141" i="78"/>
  <c r="K791" i="76"/>
  <c r="U311" i="61"/>
  <c r="K285" i="73"/>
  <c r="K603" i="76"/>
  <c r="P74" i="69"/>
  <c r="K51" i="73"/>
  <c r="K219" i="76"/>
  <c r="O18" i="79"/>
  <c r="R203" i="78"/>
  <c r="K462" i="76"/>
  <c r="O135" i="62"/>
  <c r="R117" i="78"/>
  <c r="R104" i="78"/>
  <c r="R168" i="78"/>
  <c r="K879" i="76"/>
  <c r="I37" i="80"/>
  <c r="N31" i="63"/>
  <c r="K893" i="76"/>
  <c r="N123" i="63"/>
  <c r="O221" i="62"/>
  <c r="O30" i="62"/>
  <c r="O93" i="62"/>
  <c r="K130" i="76"/>
  <c r="U71" i="61"/>
  <c r="U261" i="61"/>
  <c r="K557" i="76"/>
  <c r="I27" i="80"/>
  <c r="U158" i="61"/>
  <c r="K761" i="76"/>
  <c r="K268" i="76"/>
  <c r="O13" i="62"/>
  <c r="K155" i="73"/>
  <c r="K813" i="76"/>
  <c r="U156" i="61"/>
  <c r="R360" i="78"/>
  <c r="U216" i="61"/>
  <c r="O153" i="62"/>
  <c r="K396" i="76"/>
  <c r="O133" i="62"/>
  <c r="K313" i="73"/>
  <c r="L12" i="65"/>
  <c r="L52" i="58"/>
  <c r="K76" i="76"/>
  <c r="K137" i="76"/>
  <c r="N68" i="63"/>
  <c r="K389" i="76"/>
  <c r="N109" i="63"/>
  <c r="K181" i="73"/>
  <c r="U294" i="61"/>
  <c r="M15" i="72"/>
  <c r="K374" i="76"/>
  <c r="N25" i="63"/>
  <c r="K648" i="76"/>
  <c r="R90" i="78"/>
  <c r="U340" i="61"/>
  <c r="L60" i="58"/>
  <c r="R356" i="78"/>
  <c r="O155" i="62"/>
  <c r="K118" i="73"/>
  <c r="R100" i="78"/>
  <c r="P151" i="69"/>
  <c r="K860" i="76"/>
  <c r="R353" i="78"/>
  <c r="N45" i="63"/>
  <c r="O119" i="62"/>
  <c r="R213" i="78"/>
  <c r="K731" i="76"/>
  <c r="K443" i="76"/>
  <c r="K223" i="76"/>
  <c r="K174" i="76"/>
  <c r="K43" i="73"/>
  <c r="K746" i="76"/>
  <c r="K251" i="73"/>
  <c r="O172" i="62"/>
  <c r="L28" i="58"/>
  <c r="U272" i="61"/>
  <c r="U325" i="61"/>
  <c r="R291" i="78"/>
  <c r="O177" i="62"/>
  <c r="R87" i="78"/>
  <c r="K573" i="76"/>
  <c r="K485" i="76"/>
  <c r="S30" i="71"/>
  <c r="U282" i="61"/>
  <c r="N36" i="63"/>
  <c r="K714" i="76"/>
  <c r="M12" i="72"/>
  <c r="K253" i="73"/>
  <c r="K294" i="73"/>
  <c r="U204" i="61"/>
  <c r="R297" i="78"/>
  <c r="M58" i="72"/>
  <c r="K226" i="73"/>
  <c r="K162" i="76"/>
  <c r="O103" i="62"/>
  <c r="K62" i="73"/>
  <c r="P79" i="69"/>
  <c r="N85" i="63"/>
  <c r="K757" i="76"/>
  <c r="O232" i="62"/>
  <c r="R24" i="59"/>
  <c r="K142" i="76"/>
  <c r="O99" i="62"/>
  <c r="O14" i="79"/>
  <c r="K391" i="76"/>
  <c r="U57" i="61"/>
  <c r="K416" i="76"/>
  <c r="U115" i="61"/>
  <c r="K990" i="76"/>
  <c r="K549" i="76"/>
  <c r="O79" i="62"/>
  <c r="N107" i="63"/>
  <c r="R114" i="78"/>
  <c r="P149" i="69"/>
  <c r="K297" i="76"/>
  <c r="R337" i="78"/>
  <c r="P53" i="69"/>
  <c r="K325" i="73"/>
  <c r="K483" i="76"/>
  <c r="K587" i="76"/>
  <c r="K638" i="76"/>
  <c r="R300" i="78"/>
  <c r="K530" i="76"/>
  <c r="K40" i="76"/>
  <c r="U197" i="61"/>
  <c r="K734" i="76"/>
  <c r="K88" i="76"/>
  <c r="M60" i="72"/>
  <c r="N79" i="63"/>
  <c r="K381" i="76"/>
  <c r="K44" i="73"/>
  <c r="R72" i="78"/>
  <c r="K655" i="76"/>
  <c r="R15" i="59"/>
  <c r="K274" i="76"/>
  <c r="K488" i="76"/>
  <c r="K463" i="76"/>
  <c r="O126" i="62"/>
  <c r="P89" i="69"/>
  <c r="L59" i="58"/>
  <c r="L15" i="58"/>
  <c r="K115" i="76"/>
  <c r="K172" i="76"/>
  <c r="K382" i="76"/>
  <c r="K221" i="73"/>
  <c r="O84" i="62"/>
  <c r="R71" i="78"/>
  <c r="K400" i="76"/>
  <c r="K798" i="76"/>
  <c r="K27" i="76"/>
  <c r="K99" i="73"/>
  <c r="K128" i="76"/>
  <c r="R266" i="78"/>
  <c r="K932" i="76"/>
  <c r="R247" i="78"/>
  <c r="K636" i="76"/>
  <c r="K90" i="73"/>
  <c r="U42" i="61"/>
  <c r="K133" i="73"/>
  <c r="P101" i="69"/>
  <c r="K71" i="76"/>
  <c r="K420" i="76"/>
  <c r="P25" i="69"/>
  <c r="U295" i="61"/>
  <c r="K542" i="76"/>
  <c r="U337" i="61"/>
  <c r="P111" i="69"/>
  <c r="R20" i="78"/>
  <c r="K266" i="76"/>
  <c r="K199" i="76"/>
  <c r="K608" i="76"/>
  <c r="R188" i="78"/>
  <c r="R158" i="78"/>
  <c r="K388" i="76"/>
  <c r="K825" i="76"/>
  <c r="P12" i="93"/>
  <c r="U220" i="61"/>
  <c r="K64" i="73"/>
  <c r="R259" i="78"/>
  <c r="P122" i="69"/>
  <c r="K244" i="73"/>
  <c r="R299" i="78"/>
  <c r="P121" i="69"/>
  <c r="K818" i="76"/>
  <c r="K45" i="76"/>
  <c r="R294" i="78"/>
  <c r="U317" i="61"/>
  <c r="K674" i="76"/>
  <c r="R78" i="78"/>
  <c r="L20" i="66"/>
  <c r="K184" i="73"/>
  <c r="R132" i="78"/>
  <c r="R328" i="78"/>
  <c r="U78" i="61"/>
  <c r="R167" i="78"/>
  <c r="L20" i="58"/>
  <c r="U173" i="61"/>
  <c r="N27" i="63"/>
  <c r="K408" i="76"/>
  <c r="K141" i="73"/>
  <c r="K639" i="76"/>
  <c r="M32" i="72"/>
  <c r="U358" i="61"/>
  <c r="R70" i="78"/>
  <c r="K618" i="76"/>
  <c r="R47" i="78"/>
  <c r="P124" i="69"/>
  <c r="K95" i="76"/>
  <c r="K309" i="76"/>
  <c r="K16" i="73"/>
  <c r="O149" i="62"/>
  <c r="K871" i="76"/>
  <c r="R229" i="78"/>
  <c r="K195" i="76"/>
  <c r="K971" i="76"/>
  <c r="K454" i="76"/>
  <c r="R288" i="78"/>
  <c r="K441" i="76"/>
  <c r="R60" i="78"/>
  <c r="O182" i="62"/>
  <c r="P148" i="69"/>
  <c r="O236" i="62"/>
  <c r="M59" i="72"/>
  <c r="K39" i="76"/>
  <c r="P17" i="69"/>
  <c r="K519" i="76"/>
  <c r="R332" i="78"/>
  <c r="P83" i="69"/>
  <c r="K555" i="76"/>
  <c r="K928" i="76"/>
  <c r="K183" i="73"/>
  <c r="R317" i="78"/>
  <c r="M63" i="72"/>
  <c r="K166" i="76"/>
  <c r="K89" i="73"/>
  <c r="K267" i="73"/>
  <c r="K11" i="81"/>
  <c r="U326" i="61"/>
  <c r="O22" i="62"/>
  <c r="O132" i="62"/>
  <c r="I24" i="80"/>
  <c r="M76" i="72"/>
  <c r="O250" i="62"/>
  <c r="N129" i="63"/>
  <c r="L51" i="58"/>
  <c r="P123" i="69"/>
  <c r="M55" i="72"/>
  <c r="K918" i="76"/>
  <c r="K772" i="76"/>
  <c r="U196" i="61"/>
  <c r="U81" i="61"/>
  <c r="R369" i="78"/>
  <c r="K180" i="73"/>
  <c r="U252" i="61"/>
  <c r="O173" i="62"/>
  <c r="D28" i="88"/>
  <c r="R307" i="78"/>
  <c r="O143" i="62"/>
  <c r="K366" i="76"/>
  <c r="K622" i="76"/>
  <c r="D24" i="88"/>
  <c r="K69" i="76"/>
  <c r="R111" i="78"/>
  <c r="L23" i="58"/>
  <c r="K286" i="73"/>
  <c r="U74" i="61"/>
  <c r="U281" i="61"/>
  <c r="P10" i="91"/>
  <c r="K56" i="76"/>
  <c r="K817" i="76"/>
  <c r="K175" i="76"/>
  <c r="K444" i="76"/>
  <c r="R265" i="78"/>
  <c r="K190" i="76"/>
  <c r="P47" i="69"/>
  <c r="K57" i="73"/>
  <c r="O129" i="62"/>
  <c r="K874" i="76"/>
  <c r="K203" i="76"/>
  <c r="P110" i="69"/>
  <c r="R177" i="78"/>
  <c r="O210" i="62"/>
  <c r="K631" i="76"/>
  <c r="K264" i="73"/>
  <c r="R55" i="59"/>
  <c r="U315" i="61"/>
  <c r="R22" i="59"/>
  <c r="P67" i="69"/>
  <c r="K160" i="76"/>
  <c r="K116" i="76"/>
  <c r="U12" i="61"/>
  <c r="M22" i="72"/>
  <c r="K56" i="73"/>
  <c r="U59" i="61"/>
  <c r="R36" i="78"/>
  <c r="L50" i="58"/>
  <c r="R28" i="59"/>
  <c r="K13" i="73"/>
  <c r="U291" i="61"/>
  <c r="R199" i="78"/>
  <c r="R84" i="78"/>
  <c r="K343" i="73"/>
  <c r="K348" i="73"/>
  <c r="K701" i="76"/>
  <c r="R301" i="78"/>
  <c r="K379" i="76"/>
  <c r="K338" i="73"/>
  <c r="R342" i="78"/>
  <c r="K217" i="76"/>
  <c r="K583" i="76"/>
  <c r="R57" i="78"/>
  <c r="K213" i="73"/>
  <c r="L48" i="58"/>
  <c r="K994" i="76"/>
  <c r="K662" i="76"/>
  <c r="K26" i="73"/>
  <c r="K308" i="73"/>
  <c r="K479" i="76"/>
  <c r="O247" i="62"/>
  <c r="K260" i="73"/>
  <c r="K371" i="76"/>
  <c r="R222" i="78"/>
  <c r="O71" i="62"/>
  <c r="P23" i="69"/>
  <c r="R28" i="78"/>
  <c r="S27" i="71"/>
  <c r="K689" i="76"/>
  <c r="I51" i="80"/>
  <c r="K595" i="76"/>
  <c r="K849" i="76"/>
  <c r="K712" i="76"/>
  <c r="U153" i="61"/>
  <c r="R26" i="78"/>
  <c r="K808" i="76"/>
  <c r="N102" i="63"/>
  <c r="K148" i="76"/>
  <c r="K611" i="76"/>
  <c r="K961" i="76"/>
  <c r="O261" i="62"/>
  <c r="L55" i="58"/>
  <c r="K195" i="73"/>
  <c r="L44" i="58"/>
  <c r="K252" i="76"/>
  <c r="K877" i="76"/>
  <c r="R129" i="78"/>
  <c r="O150" i="62"/>
  <c r="K47" i="73"/>
  <c r="N50" i="63"/>
  <c r="R329" i="78"/>
  <c r="P114" i="69"/>
  <c r="K300" i="73"/>
  <c r="M48" i="72"/>
  <c r="N41" i="63"/>
  <c r="K14" i="76"/>
  <c r="K484" i="76"/>
  <c r="K146" i="73"/>
  <c r="K21" i="76"/>
  <c r="K857" i="76"/>
  <c r="N119" i="63"/>
  <c r="N76" i="63"/>
  <c r="K248" i="73"/>
  <c r="K803" i="76"/>
  <c r="O25" i="64"/>
  <c r="K528" i="76"/>
  <c r="K477" i="76"/>
  <c r="K13" i="67"/>
  <c r="U189" i="61"/>
  <c r="R236" i="78"/>
  <c r="R186" i="78"/>
  <c r="K288" i="73"/>
  <c r="K185" i="73"/>
  <c r="R346" i="78"/>
  <c r="K121" i="76"/>
  <c r="K232" i="73"/>
  <c r="M41" i="72"/>
  <c r="O168" i="62"/>
  <c r="L57" i="58"/>
  <c r="K792" i="76"/>
  <c r="K330" i="73"/>
  <c r="K705" i="76"/>
  <c r="R133" i="78"/>
  <c r="K21" i="73"/>
  <c r="U27" i="61"/>
  <c r="K243" i="73"/>
  <c r="K917" i="76"/>
  <c r="O248" i="62"/>
  <c r="K122" i="73"/>
  <c r="K854" i="76"/>
  <c r="P113" i="69"/>
  <c r="K563" i="76"/>
  <c r="R319" i="78"/>
  <c r="O73" i="62"/>
  <c r="N113" i="63"/>
  <c r="K919" i="76"/>
  <c r="K724" i="76"/>
  <c r="R333" i="78"/>
  <c r="O101" i="62"/>
  <c r="P97" i="69"/>
  <c r="O201" i="62"/>
  <c r="K105" i="76"/>
  <c r="P58" i="69"/>
  <c r="D42" i="88"/>
  <c r="K958" i="76"/>
  <c r="K848" i="76"/>
  <c r="R274" i="78"/>
  <c r="K183" i="76"/>
  <c r="K967" i="76"/>
  <c r="K725" i="76"/>
  <c r="N38" i="63"/>
  <c r="K200" i="73"/>
  <c r="K370" i="76"/>
  <c r="M82" i="72"/>
  <c r="K649" i="76"/>
  <c r="K743" i="76"/>
  <c r="L20" i="65"/>
  <c r="L39" i="58"/>
  <c r="K469" i="76"/>
  <c r="P142" i="69"/>
  <c r="K378" i="76"/>
  <c r="K294" i="76"/>
  <c r="M45" i="72"/>
  <c r="K343" i="76"/>
  <c r="R303" i="78"/>
  <c r="K91" i="73"/>
  <c r="I53" i="80"/>
  <c r="U324" i="61"/>
  <c r="K678" i="76"/>
  <c r="R54" i="59"/>
  <c r="R252" i="78"/>
  <c r="K187" i="73"/>
  <c r="O37" i="62"/>
  <c r="O16" i="79"/>
  <c r="O120" i="62"/>
  <c r="N128" i="63"/>
  <c r="R68" i="78"/>
  <c r="K43" i="76"/>
  <c r="O265" i="62"/>
  <c r="R348" i="78"/>
  <c r="N62" i="63"/>
  <c r="R33" i="59"/>
  <c r="K582" i="76"/>
  <c r="O156" i="62"/>
  <c r="K841" i="76"/>
  <c r="O218" i="62"/>
  <c r="K717" i="76"/>
  <c r="P39" i="69"/>
  <c r="K938" i="76"/>
  <c r="O195" i="62"/>
  <c r="K385" i="76"/>
  <c r="O263" i="62"/>
  <c r="K574" i="76"/>
  <c r="U289" i="61"/>
  <c r="R138" i="78"/>
  <c r="K840" i="76"/>
  <c r="K360" i="76"/>
  <c r="R142" i="78"/>
  <c r="P91" i="69"/>
  <c r="O159" i="62"/>
  <c r="K584" i="76"/>
  <c r="K311" i="76"/>
  <c r="O59" i="62"/>
  <c r="P37" i="69"/>
  <c r="K822" i="76"/>
  <c r="U260" i="61"/>
  <c r="K982" i="76"/>
  <c r="R32" i="59"/>
  <c r="K237" i="73"/>
  <c r="R12" i="78"/>
  <c r="K342" i="76"/>
  <c r="O11" i="62"/>
  <c r="R154" i="78"/>
  <c r="K349" i="73"/>
  <c r="K176" i="73"/>
  <c r="O176" i="62"/>
  <c r="N86" i="63"/>
  <c r="K238" i="73"/>
  <c r="K475" i="76"/>
  <c r="K801" i="76"/>
  <c r="O206" i="62"/>
  <c r="R47" i="59"/>
  <c r="K273" i="73"/>
  <c r="U265" i="61"/>
  <c r="K166" i="73"/>
  <c r="K831" i="76"/>
  <c r="K69" i="73"/>
  <c r="K544" i="76"/>
  <c r="O55" i="62"/>
  <c r="R292" i="78"/>
  <c r="U264" i="61"/>
  <c r="O95" i="62"/>
  <c r="M46" i="72"/>
  <c r="O15" i="79"/>
  <c r="K713" i="76"/>
  <c r="K275" i="76"/>
  <c r="K593" i="76"/>
  <c r="K348" i="76"/>
  <c r="K690" i="76"/>
  <c r="R65" i="59"/>
  <c r="U97" i="61"/>
  <c r="K68" i="76"/>
  <c r="K185" i="76"/>
  <c r="K721" i="76"/>
  <c r="K585" i="76"/>
  <c r="K332" i="73"/>
  <c r="U14" i="61"/>
  <c r="P154" i="69"/>
  <c r="K208" i="73"/>
  <c r="R375" i="78"/>
  <c r="P98" i="69"/>
  <c r="K474" i="76"/>
  <c r="K438" i="76"/>
  <c r="L16" i="66"/>
  <c r="K820" i="76"/>
  <c r="O17" i="64"/>
  <c r="U23" i="61"/>
  <c r="M65" i="72"/>
  <c r="K709" i="76"/>
  <c r="N14" i="63"/>
  <c r="K664" i="76"/>
  <c r="K133" i="76"/>
  <c r="R32" i="78"/>
  <c r="N121" i="63"/>
  <c r="O158" i="62"/>
  <c r="K52" i="73"/>
  <c r="U350" i="61"/>
  <c r="K20" i="73"/>
  <c r="K373" i="76"/>
  <c r="K995" i="76"/>
  <c r="R277" i="78"/>
  <c r="K957" i="76"/>
  <c r="K523" i="76"/>
  <c r="O16" i="62"/>
  <c r="I33" i="80"/>
  <c r="R150" i="78"/>
  <c r="M70" i="72"/>
  <c r="P105" i="69"/>
  <c r="O151" i="62"/>
  <c r="O68" i="62"/>
  <c r="L16" i="58"/>
  <c r="U134" i="61"/>
  <c r="K972" i="76"/>
  <c r="K296" i="76"/>
  <c r="K151" i="73"/>
  <c r="L68" i="58"/>
  <c r="U113" i="61"/>
  <c r="K765" i="76"/>
  <c r="O96" i="62"/>
  <c r="N52" i="63"/>
  <c r="U286" i="61"/>
  <c r="U150" i="61"/>
  <c r="K50" i="73"/>
  <c r="K139" i="73"/>
  <c r="K67" i="76"/>
  <c r="L26" i="58"/>
  <c r="U275" i="61"/>
  <c r="K17" i="67"/>
  <c r="O66" i="62"/>
  <c r="K178" i="76"/>
  <c r="O12" i="62"/>
  <c r="K213" i="76"/>
  <c r="P42" i="69"/>
  <c r="R347" i="78"/>
  <c r="K150" i="73"/>
  <c r="U345" i="61"/>
  <c r="K780" i="76"/>
  <c r="K916" i="76"/>
  <c r="O47" i="62"/>
  <c r="K114" i="73"/>
  <c r="K269" i="76"/>
  <c r="U203" i="61"/>
  <c r="O193" i="62"/>
  <c r="U112" i="61"/>
  <c r="U285" i="61"/>
  <c r="K953" i="76"/>
  <c r="U202" i="61"/>
  <c r="K676" i="76"/>
  <c r="M17" i="72"/>
  <c r="R175" i="78"/>
  <c r="M81" i="72"/>
  <c r="O77" i="62"/>
  <c r="K769" i="76"/>
  <c r="K245" i="73"/>
  <c r="O169" i="62"/>
  <c r="K609" i="76"/>
  <c r="U198" i="61"/>
  <c r="K487" i="76"/>
  <c r="U271" i="61"/>
  <c r="O24" i="64"/>
  <c r="N111" i="63"/>
  <c r="K259" i="73"/>
  <c r="N53" i="63"/>
  <c r="K985" i="76"/>
  <c r="K828" i="76"/>
  <c r="U228" i="61"/>
  <c r="K126" i="76"/>
  <c r="R318" i="78"/>
  <c r="K571" i="76"/>
  <c r="N13" i="63"/>
  <c r="L49" i="58"/>
  <c r="R268" i="78"/>
  <c r="K632" i="76"/>
  <c r="K556" i="76"/>
  <c r="K846" i="76"/>
  <c r="K334" i="76"/>
  <c r="K764" i="76"/>
  <c r="U20" i="61"/>
  <c r="L73" i="58"/>
  <c r="R181" i="78"/>
  <c r="U330" i="61"/>
  <c r="K800" i="76"/>
  <c r="K256" i="76"/>
  <c r="M89" i="72"/>
  <c r="R113" i="78"/>
  <c r="K17" i="76"/>
  <c r="S11" i="71"/>
  <c r="K411" i="76"/>
  <c r="K886" i="76"/>
  <c r="U100" i="61"/>
  <c r="K264" i="76"/>
  <c r="U269" i="61"/>
  <c r="O12" i="79"/>
  <c r="K35" i="73"/>
  <c r="P77" i="69"/>
  <c r="K614" i="76"/>
  <c r="K821" i="76"/>
  <c r="K521" i="76"/>
  <c r="K968" i="76"/>
  <c r="M83" i="72"/>
  <c r="P118" i="69"/>
  <c r="K501" i="76"/>
  <c r="R227" i="78"/>
  <c r="K532" i="76"/>
  <c r="U104" i="61"/>
  <c r="O42" i="62"/>
  <c r="R13" i="59"/>
  <c r="M88" i="72"/>
  <c r="P159" i="69"/>
  <c r="O102" i="62"/>
  <c r="U309" i="61"/>
  <c r="K55" i="73"/>
  <c r="U354" i="61"/>
  <c r="K345" i="73"/>
  <c r="U175" i="61"/>
  <c r="R74" i="78"/>
  <c r="O90" i="62"/>
  <c r="U114" i="61"/>
  <c r="R253" i="78"/>
  <c r="K86" i="73"/>
  <c r="U241" i="61"/>
  <c r="K169" i="73"/>
  <c r="K835" i="76"/>
  <c r="D18" i="88"/>
  <c r="M84" i="72"/>
  <c r="O29" i="62"/>
  <c r="K140" i="73"/>
  <c r="N48" i="63"/>
  <c r="K941" i="76"/>
  <c r="M47" i="72"/>
  <c r="S26" i="71"/>
  <c r="K165" i="73"/>
  <c r="K100" i="76"/>
  <c r="O239" i="62"/>
  <c r="K59" i="76"/>
  <c r="K809" i="76"/>
  <c r="K654" i="76"/>
  <c r="R161" i="78"/>
  <c r="K50" i="76"/>
  <c r="U85" i="61"/>
  <c r="R365" i="78"/>
  <c r="R269" i="78"/>
  <c r="K682" i="76"/>
  <c r="U341" i="61"/>
  <c r="U16" i="61"/>
  <c r="K436" i="76"/>
  <c r="U28" i="61"/>
  <c r="K167" i="73"/>
  <c r="P30" i="69"/>
  <c r="K922" i="76"/>
  <c r="R192" i="78"/>
  <c r="K480" i="76"/>
  <c r="K110" i="76"/>
  <c r="K679" i="76"/>
  <c r="K617" i="76"/>
  <c r="L15" i="65"/>
  <c r="K596" i="76"/>
  <c r="K716" i="76"/>
  <c r="R257" i="78"/>
  <c r="K238" i="76"/>
  <c r="U194" i="61"/>
  <c r="O251" i="62"/>
  <c r="K647" i="76"/>
  <c r="U17" i="61"/>
  <c r="O264" i="62"/>
  <c r="N126" i="63"/>
  <c r="K569" i="76"/>
  <c r="M38" i="72"/>
  <c r="K777" i="76"/>
  <c r="U135" i="61"/>
  <c r="K973" i="76"/>
  <c r="R304" i="78"/>
  <c r="U147" i="61"/>
  <c r="L42" i="58"/>
  <c r="K124" i="76"/>
  <c r="K80" i="73"/>
  <c r="K268" i="73"/>
  <c r="K58" i="76"/>
  <c r="U148" i="61"/>
  <c r="U118" i="61"/>
  <c r="K272" i="76"/>
  <c r="R363" i="78"/>
  <c r="K885" i="76"/>
  <c r="R37" i="78"/>
  <c r="I50" i="80"/>
  <c r="U253" i="61"/>
  <c r="K334" i="73"/>
  <c r="K945" i="76"/>
  <c r="K476" i="76"/>
  <c r="K322" i="76"/>
  <c r="K812" i="76"/>
  <c r="P157" i="69"/>
  <c r="U47" i="61"/>
  <c r="U259" i="61"/>
  <c r="P26" i="69"/>
  <c r="R258" i="78"/>
  <c r="P112" i="69"/>
  <c r="U41" i="61"/>
  <c r="K132" i="73"/>
  <c r="K236" i="73"/>
  <c r="L17" i="66"/>
  <c r="K164" i="73"/>
  <c r="K142" i="73"/>
  <c r="K594" i="76"/>
  <c r="U301" i="61"/>
  <c r="L13" i="75"/>
  <c r="P160" i="69"/>
  <c r="K80" i="76"/>
  <c r="O227" i="62"/>
  <c r="R57" i="59"/>
  <c r="K66" i="73"/>
  <c r="U98" i="61"/>
  <c r="D35" i="88"/>
  <c r="R51" i="78"/>
  <c r="U258" i="61"/>
  <c r="P155" i="69"/>
  <c r="K304" i="76"/>
  <c r="R311" i="78"/>
  <c r="K452" i="76"/>
  <c r="K228" i="76"/>
  <c r="S12" i="71"/>
  <c r="I12" i="80"/>
  <c r="P31" i="69"/>
  <c r="O130" i="62"/>
  <c r="K246" i="76"/>
  <c r="K250" i="73"/>
  <c r="R17" i="78"/>
  <c r="M64" i="72"/>
  <c r="U277" i="61"/>
  <c r="M19" i="72"/>
  <c r="R197" i="78"/>
  <c r="K547" i="76"/>
  <c r="K111" i="73"/>
  <c r="K140" i="76"/>
  <c r="R162" i="78"/>
  <c r="P34" i="69"/>
  <c r="K139" i="76"/>
  <c r="R282" i="78"/>
  <c r="O223" i="62"/>
  <c r="P63" i="69"/>
  <c r="K233" i="76"/>
  <c r="M43" i="72"/>
  <c r="U170" i="61"/>
  <c r="O109" i="62"/>
  <c r="U91" i="61"/>
  <c r="R170" i="78"/>
  <c r="M26" i="72"/>
  <c r="U293" i="61"/>
  <c r="O110" i="62"/>
  <c r="P14" i="69"/>
  <c r="U122" i="61"/>
  <c r="N71" i="63"/>
  <c r="K486" i="76"/>
  <c r="O197" i="62"/>
  <c r="O128" i="62"/>
  <c r="R66" i="78"/>
  <c r="K13" i="81"/>
  <c r="K82" i="76"/>
  <c r="K657" i="76"/>
  <c r="K32" i="73"/>
  <c r="L13" i="74"/>
  <c r="P35" i="69"/>
  <c r="N114" i="63"/>
  <c r="R53" i="78"/>
  <c r="O124" i="62"/>
  <c r="R334" i="78"/>
  <c r="K950" i="76"/>
  <c r="O122" i="62"/>
  <c r="U24" i="61"/>
  <c r="R205" i="78"/>
  <c r="P69" i="69"/>
  <c r="K163" i="73"/>
  <c r="K215" i="76"/>
  <c r="R127" i="78"/>
  <c r="K554" i="76"/>
  <c r="U72" i="61"/>
  <c r="K295" i="76"/>
  <c r="P93" i="69"/>
  <c r="U82" i="61"/>
  <c r="R230" i="78"/>
  <c r="K845" i="76"/>
  <c r="K768" i="76"/>
  <c r="K778" i="76"/>
  <c r="K578" i="76"/>
  <c r="M27" i="72"/>
  <c r="K367" i="76"/>
  <c r="K179" i="76"/>
  <c r="S32" i="71"/>
  <c r="K771" i="76"/>
  <c r="O86" i="62"/>
  <c r="R207" i="78"/>
  <c r="M52" i="72"/>
  <c r="R246" i="78"/>
  <c r="K204" i="76"/>
  <c r="P19" i="69"/>
  <c r="K522" i="76"/>
  <c r="R73" i="78"/>
  <c r="L18" i="65"/>
  <c r="K903" i="76"/>
  <c r="K517" i="76"/>
  <c r="K692" i="76"/>
  <c r="O51" i="62"/>
  <c r="S31" i="71"/>
  <c r="K263" i="76"/>
  <c r="P41" i="69"/>
  <c r="K74" i="73"/>
  <c r="O141" i="62"/>
  <c r="K623" i="76"/>
  <c r="I41" i="80"/>
  <c r="O60" i="62"/>
  <c r="K323" i="76"/>
  <c r="N93" i="63"/>
  <c r="N66" i="63"/>
  <c r="R76" i="78"/>
  <c r="P116" i="69"/>
  <c r="R46" i="78"/>
  <c r="U179" i="61"/>
  <c r="R200" i="78"/>
  <c r="K545" i="76"/>
  <c r="K430" i="76"/>
  <c r="U219" i="61"/>
  <c r="K248" i="76"/>
  <c r="K766" i="76"/>
  <c r="K98" i="76"/>
  <c r="R62" i="78"/>
  <c r="P96" i="69"/>
  <c r="K220" i="73"/>
  <c r="K693" i="76"/>
  <c r="R30" i="78"/>
  <c r="R96" i="78"/>
  <c r="K447" i="76"/>
  <c r="K951" i="76"/>
  <c r="R107" i="78"/>
  <c r="U62" i="61"/>
  <c r="K97" i="73"/>
  <c r="K228" i="73"/>
  <c r="K208" i="76"/>
  <c r="U266" i="61"/>
  <c r="K293" i="73"/>
  <c r="K795" i="76"/>
  <c r="R18" i="78"/>
  <c r="N40" i="63"/>
  <c r="M90" i="72"/>
  <c r="R263" i="78"/>
  <c r="K727" i="76"/>
  <c r="K426" i="76"/>
  <c r="R286" i="78"/>
  <c r="K289" i="73"/>
  <c r="L14" i="58"/>
  <c r="R64" i="59"/>
  <c r="K991" i="76"/>
  <c r="K980" i="76"/>
  <c r="U284" i="61"/>
  <c r="M16" i="72"/>
  <c r="N131" i="63"/>
  <c r="K33" i="76"/>
  <c r="U40" i="61"/>
  <c r="U276" i="61"/>
  <c r="L35" i="58"/>
  <c r="U199" i="61"/>
  <c r="U313" i="61"/>
  <c r="O23" i="64"/>
  <c r="P103" i="69"/>
  <c r="O18" i="62"/>
  <c r="O249" i="62"/>
  <c r="M56" i="72"/>
  <c r="K915" i="76"/>
  <c r="L23" i="66"/>
  <c r="U361" i="61"/>
  <c r="R310" i="78"/>
  <c r="O180" i="62"/>
  <c r="U162" i="61"/>
  <c r="O219" i="62"/>
  <c r="R52" i="59"/>
  <c r="K317" i="76"/>
  <c r="P44" i="69"/>
  <c r="N37" i="63"/>
  <c r="O231" i="62"/>
  <c r="K858" i="76"/>
  <c r="O56" i="62"/>
  <c r="R231" i="78"/>
  <c r="K73" i="73"/>
  <c r="K169" i="76"/>
  <c r="N117" i="63"/>
  <c r="K231" i="73"/>
  <c r="K613" i="76"/>
  <c r="K356" i="76"/>
  <c r="K104" i="73"/>
  <c r="K514" i="76"/>
  <c r="K843" i="76"/>
  <c r="L10" i="58"/>
  <c r="K120" i="76"/>
  <c r="K178" i="73"/>
  <c r="O214" i="62"/>
  <c r="U307" i="61"/>
  <c r="U95" i="61"/>
  <c r="K24" i="76"/>
  <c r="K96" i="76"/>
  <c r="K658" i="76"/>
  <c r="O76" i="62"/>
  <c r="R48" i="59"/>
  <c r="O188" i="62"/>
  <c r="O160" i="62"/>
  <c r="O196" i="62"/>
  <c r="K797" i="76"/>
  <c r="K287" i="73"/>
  <c r="O32" i="62"/>
  <c r="K237" i="76"/>
  <c r="K123" i="76"/>
  <c r="U352" i="61"/>
  <c r="L38" i="58"/>
  <c r="K983" i="76"/>
  <c r="K28" i="73"/>
  <c r="R77" i="78"/>
  <c r="U238" i="61"/>
  <c r="K103" i="76"/>
  <c r="U101" i="61"/>
  <c r="K241" i="76"/>
  <c r="M72" i="72"/>
  <c r="K899" i="76"/>
  <c r="I20" i="80"/>
  <c r="R324" i="78"/>
  <c r="K126" i="73"/>
  <c r="K88" i="73"/>
  <c r="K329" i="73"/>
  <c r="I18" i="80"/>
  <c r="O46" i="62"/>
  <c r="K931" i="76"/>
  <c r="K291" i="73"/>
  <c r="R314" i="78"/>
  <c r="R327" i="78"/>
  <c r="P85" i="69"/>
  <c r="K947" i="76"/>
  <c r="O113" i="62"/>
  <c r="K720" i="76"/>
  <c r="P10" i="93"/>
  <c r="O235" i="62"/>
  <c r="U128" i="61"/>
  <c r="K881" i="76"/>
  <c r="L70" i="58"/>
  <c r="K300" i="76"/>
  <c r="U88" i="61"/>
  <c r="K659" i="76"/>
  <c r="R39" i="78"/>
  <c r="O194" i="62"/>
  <c r="K944" i="76"/>
  <c r="K753" i="76"/>
  <c r="K157" i="76"/>
  <c r="K257" i="76"/>
  <c r="U45" i="61"/>
  <c r="K729" i="76"/>
  <c r="K138" i="73"/>
  <c r="K145" i="73"/>
  <c r="K346" i="73"/>
  <c r="R316" i="78"/>
  <c r="O216" i="62"/>
  <c r="K789" i="76"/>
  <c r="O20" i="62"/>
  <c r="K119" i="73"/>
  <c r="U110" i="61"/>
  <c r="K11" i="76"/>
  <c r="R51" i="59"/>
  <c r="K16" i="76"/>
  <c r="O75" i="62"/>
  <c r="K127" i="76"/>
  <c r="K901" i="76"/>
  <c r="O246" i="62"/>
  <c r="K290" i="76"/>
  <c r="I31" i="80"/>
  <c r="U90" i="61"/>
  <c r="P13" i="69"/>
  <c r="K67" i="73"/>
  <c r="P33" i="69"/>
  <c r="U39" i="61"/>
  <c r="D30" i="88"/>
  <c r="K424" i="76"/>
  <c r="K318" i="76"/>
  <c r="K667" i="76"/>
  <c r="O15" i="62"/>
  <c r="R156" i="78"/>
  <c r="R315" i="78"/>
  <c r="U107" i="61"/>
  <c r="K742" i="76"/>
  <c r="K167" i="76"/>
  <c r="O269" i="62"/>
  <c r="U83" i="61"/>
  <c r="K33" i="73"/>
  <c r="K779" i="76"/>
  <c r="R46" i="59"/>
  <c r="U200" i="61"/>
  <c r="K807" i="76"/>
  <c r="K536" i="76"/>
  <c r="O146" i="62"/>
  <c r="K852" i="76"/>
  <c r="K472" i="76"/>
  <c r="U34" i="61"/>
  <c r="U351" i="61"/>
  <c r="P152" i="69"/>
  <c r="K320" i="76"/>
  <c r="U359" i="61"/>
  <c r="R280" i="78"/>
  <c r="K75" i="76"/>
  <c r="R19" i="59"/>
  <c r="L22" i="66"/>
  <c r="K330" i="76"/>
  <c r="K54" i="76"/>
  <c r="K711" i="76"/>
  <c r="R194" i="78"/>
  <c r="K331" i="76"/>
  <c r="U320" i="61"/>
  <c r="K446" i="76"/>
  <c r="R341" i="78"/>
  <c r="O266" i="62"/>
  <c r="K109" i="76"/>
  <c r="K418" i="76"/>
  <c r="L13" i="58"/>
  <c r="U205" i="61"/>
  <c r="K203" i="73"/>
  <c r="K226" i="76"/>
  <c r="K12" i="81"/>
  <c r="O226" i="62"/>
  <c r="U296" i="61"/>
  <c r="O20" i="64"/>
  <c r="M28" i="72"/>
  <c r="K335" i="76"/>
  <c r="L66" i="58"/>
  <c r="K562" i="76"/>
  <c r="K312" i="76"/>
  <c r="O238" i="62"/>
  <c r="K999" i="76"/>
  <c r="K733" i="76"/>
  <c r="K340" i="73"/>
  <c r="L67" i="58"/>
  <c r="K924" i="76"/>
  <c r="K171" i="73"/>
  <c r="N21" i="63"/>
  <c r="P72" i="69"/>
  <c r="P38" i="69"/>
  <c r="K22" i="76"/>
  <c r="R187" i="78"/>
  <c r="K510" i="76"/>
  <c r="U343" i="61"/>
  <c r="K896" i="76"/>
  <c r="U349" i="61"/>
  <c r="D13" i="88"/>
  <c r="K198" i="73"/>
  <c r="R119" i="78"/>
  <c r="K908" i="76"/>
  <c r="K58" i="73"/>
  <c r="K35" i="76"/>
  <c r="K113" i="76"/>
  <c r="K10" i="81"/>
  <c r="R22" i="78"/>
  <c r="N136" i="63"/>
  <c r="K51" i="76"/>
  <c r="K929" i="76"/>
  <c r="K750" i="76"/>
  <c r="R313" i="78"/>
  <c r="U218" i="61"/>
  <c r="K566" i="76"/>
  <c r="K589" i="76"/>
  <c r="U283" i="61"/>
  <c r="D38" i="88"/>
  <c r="K175" i="73"/>
  <c r="K250" i="76"/>
  <c r="U33" i="61"/>
  <c r="O43" i="62"/>
  <c r="K375" i="76"/>
  <c r="K451" i="76"/>
  <c r="K897" i="76"/>
  <c r="O92" i="62"/>
  <c r="K736" i="76"/>
  <c r="R12" i="59"/>
  <c r="K684" i="76"/>
  <c r="K193" i="73"/>
  <c r="O116" i="62"/>
  <c r="N20" i="63"/>
  <c r="O191" i="62"/>
  <c r="P162" i="69"/>
  <c r="P92" i="69"/>
  <c r="N47" i="63"/>
  <c r="K377" i="76"/>
  <c r="L22" i="58"/>
  <c r="U52" i="61"/>
  <c r="N83" i="63"/>
  <c r="U235" i="61"/>
  <c r="R276" i="78"/>
  <c r="O85" i="62"/>
  <c r="U214" i="61"/>
  <c r="P135" i="69"/>
  <c r="K926" i="76"/>
  <c r="K310" i="73"/>
  <c r="K282" i="73"/>
  <c r="L72" i="58"/>
  <c r="K665" i="76"/>
  <c r="L16" i="74"/>
  <c r="K246" i="73"/>
  <c r="R97" i="78"/>
  <c r="K222" i="73"/>
  <c r="R61" i="59"/>
  <c r="P45" i="69"/>
  <c r="K190" i="73"/>
  <c r="K368" i="76"/>
  <c r="L19" i="66"/>
  <c r="U11" i="61"/>
  <c r="K604" i="76"/>
  <c r="K404" i="76"/>
  <c r="U99" i="61"/>
  <c r="R59" i="78"/>
  <c r="K307" i="76"/>
  <c r="K267" i="76"/>
  <c r="O25" i="62"/>
  <c r="O254" i="62"/>
  <c r="R101" i="78"/>
  <c r="O10" i="79"/>
  <c r="R218" i="78"/>
  <c r="K141" i="76"/>
  <c r="U31" i="61"/>
  <c r="O262" i="62"/>
  <c r="K888" i="76"/>
  <c r="K156" i="73"/>
  <c r="M85" i="72"/>
  <c r="K799" i="76"/>
  <c r="K25" i="73"/>
  <c r="U356" i="61"/>
  <c r="O69" i="62"/>
  <c r="M67" i="72"/>
  <c r="K107" i="76"/>
  <c r="K470" i="76"/>
  <c r="K249" i="73"/>
  <c r="K161" i="76"/>
  <c r="K628" i="76"/>
  <c r="K503" i="76"/>
  <c r="R81" i="78"/>
  <c r="R278" i="78"/>
  <c r="K954" i="76"/>
  <c r="K905" i="76"/>
  <c r="K616" i="76"/>
  <c r="K380" i="76"/>
  <c r="R179" i="78"/>
  <c r="K493" i="76"/>
  <c r="R102" i="78"/>
  <c r="K38" i="73"/>
  <c r="O136" i="62"/>
  <c r="O89" i="62"/>
  <c r="K512" i="76"/>
  <c r="N30" i="63"/>
  <c r="K691" i="76"/>
  <c r="O58" i="62"/>
  <c r="R130" i="78"/>
  <c r="K992" i="76"/>
  <c r="R287" i="78"/>
  <c r="K646" i="76"/>
  <c r="O31" i="62"/>
  <c r="N16" i="63"/>
  <c r="K600" i="76"/>
  <c r="K145" i="76"/>
  <c r="P117" i="69"/>
  <c r="K890" i="76"/>
  <c r="K935" i="76"/>
  <c r="N115" i="63"/>
  <c r="K329" i="76"/>
  <c r="R94" i="78"/>
  <c r="S29" i="71"/>
  <c r="K496" i="76"/>
  <c r="K741" i="76"/>
  <c r="I38" i="80"/>
  <c r="K529" i="76"/>
  <c r="K222" i="76"/>
  <c r="R359" i="78"/>
  <c r="K465" i="76"/>
  <c r="K776" i="76"/>
  <c r="K188" i="76"/>
  <c r="U103" i="61"/>
  <c r="L11" i="65"/>
  <c r="N51" i="63"/>
  <c r="S18" i="71"/>
  <c r="O140" i="62"/>
  <c r="K321" i="76"/>
  <c r="K754" i="76"/>
  <c r="U37" i="61"/>
  <c r="K27" i="73"/>
  <c r="U188" i="61"/>
  <c r="K984" i="76"/>
  <c r="K82" i="73"/>
  <c r="K269" i="73"/>
  <c r="K708" i="76"/>
  <c r="R54" i="78"/>
  <c r="O161" i="62"/>
  <c r="R85" i="78"/>
  <c r="K224" i="76"/>
  <c r="O39" i="62"/>
  <c r="O114" i="62"/>
  <c r="N118" i="63"/>
  <c r="U210" i="61"/>
  <c r="K321" i="73"/>
  <c r="M14" i="72"/>
  <c r="U172" i="61"/>
  <c r="I26" i="80"/>
  <c r="K745" i="76"/>
  <c r="P10" i="92"/>
  <c r="L54" i="58"/>
  <c r="K135" i="76"/>
  <c r="U195" i="61"/>
  <c r="O138" i="62"/>
  <c r="N101" i="63"/>
  <c r="R149" i="78"/>
  <c r="O207" i="62"/>
  <c r="K516" i="76"/>
  <c r="K865" i="76"/>
  <c r="U273" i="61"/>
  <c r="R349" i="78"/>
  <c r="I25" i="80"/>
  <c r="K883" i="76"/>
  <c r="U302" i="61"/>
  <c r="P48" i="69"/>
  <c r="U56" i="61"/>
  <c r="U177" i="61"/>
  <c r="K326" i="73"/>
  <c r="R251" i="78"/>
  <c r="K511" i="76"/>
  <c r="O243" i="62"/>
  <c r="K125" i="76"/>
  <c r="K170" i="73"/>
  <c r="K635" i="76"/>
  <c r="R14" i="59"/>
  <c r="S16" i="71"/>
  <c r="K996" i="76"/>
  <c r="K677" i="76"/>
  <c r="N96" i="63"/>
  <c r="U35" i="61"/>
  <c r="K457" i="76"/>
  <c r="K719" i="76"/>
  <c r="R296" i="78"/>
  <c r="R239" i="78"/>
  <c r="O213" i="62"/>
  <c r="K993" i="76"/>
  <c r="I45" i="80"/>
  <c r="K531" i="76"/>
  <c r="U180" i="61"/>
  <c r="K988" i="76"/>
  <c r="S38" i="71"/>
  <c r="D41" i="88"/>
  <c r="K592" i="76"/>
  <c r="U279" i="61"/>
  <c r="R33" i="78"/>
  <c r="K706" i="76"/>
  <c r="K234" i="73"/>
  <c r="R39" i="59"/>
  <c r="U322" i="61"/>
  <c r="R166" i="78"/>
  <c r="K671" i="76"/>
  <c r="R323" i="78"/>
  <c r="R157" i="78"/>
  <c r="K548" i="76"/>
  <c r="K406" i="76"/>
  <c r="N116" i="63"/>
  <c r="P27" i="69"/>
  <c r="R116" i="78"/>
  <c r="U15" i="61"/>
  <c r="U334" i="61"/>
  <c r="K143" i="76"/>
  <c r="L11" i="66"/>
  <c r="K174" i="73"/>
  <c r="U201" i="61"/>
  <c r="M37" i="72"/>
  <c r="O147" i="62"/>
  <c r="K157" i="73"/>
  <c r="O67" i="62"/>
  <c r="R344" i="78"/>
  <c r="K214" i="76"/>
  <c r="O224" i="62"/>
  <c r="K303" i="73"/>
  <c r="R23" i="59"/>
  <c r="K57" i="76"/>
  <c r="O179" i="62"/>
  <c r="K415" i="76"/>
  <c r="K525" i="76"/>
  <c r="K965" i="76"/>
  <c r="K570" i="76"/>
  <c r="K288" i="76"/>
  <c r="K251" i="76"/>
  <c r="K748" i="76"/>
  <c r="K471" i="76"/>
  <c r="K219" i="73"/>
  <c r="R128" i="78"/>
  <c r="R21" i="59"/>
  <c r="R153" i="78"/>
  <c r="O40" i="62"/>
  <c r="K328" i="73"/>
  <c r="K541" i="76"/>
  <c r="K534" i="76"/>
  <c r="K417" i="76"/>
  <c r="P76" i="69"/>
  <c r="K347" i="73"/>
  <c r="O211" i="62"/>
  <c r="K177" i="73"/>
  <c r="R190" i="78"/>
  <c r="K234" i="76"/>
  <c r="U318" i="61"/>
  <c r="K95" i="73"/>
  <c r="K26" i="76"/>
  <c r="K314" i="73"/>
  <c r="K773" i="76"/>
  <c r="O237" i="62"/>
  <c r="U18" i="61"/>
  <c r="P107" i="69"/>
  <c r="N18" i="63"/>
  <c r="R215" i="78"/>
  <c r="N78" i="63"/>
  <c r="N22" i="63"/>
  <c r="K134" i="76"/>
  <c r="O217" i="62"/>
  <c r="K12" i="73"/>
  <c r="L46" i="58"/>
  <c r="R144" i="78"/>
  <c r="I11" i="80"/>
  <c r="K805" i="76"/>
  <c r="O175" i="62"/>
  <c r="K101" i="73"/>
  <c r="S41" i="71"/>
  <c r="R15" i="78"/>
  <c r="K109" i="73"/>
  <c r="K271" i="76"/>
  <c r="N73" i="63"/>
  <c r="K20" i="76"/>
  <c r="K337" i="76"/>
  <c r="O165" i="62"/>
  <c r="U303" i="61"/>
  <c r="M79" i="72"/>
  <c r="R191" i="78"/>
  <c r="K87" i="76"/>
  <c r="K497" i="76"/>
  <c r="K785" i="76"/>
  <c r="K72" i="76"/>
  <c r="K131" i="73"/>
  <c r="K83" i="76"/>
  <c r="K159" i="73"/>
  <c r="O64" i="62"/>
  <c r="S24" i="71"/>
  <c r="O202" i="62"/>
  <c r="R214" i="78"/>
  <c r="K30" i="73"/>
  <c r="N84" i="63"/>
  <c r="K887" i="76"/>
  <c r="N92" i="63"/>
  <c r="K19" i="73"/>
  <c r="P102" i="69"/>
  <c r="K774" i="76"/>
  <c r="K278" i="76"/>
  <c r="P16" i="69"/>
  <c r="K197" i="76"/>
  <c r="U108" i="61"/>
  <c r="U249" i="61"/>
  <c r="L43" i="58"/>
  <c r="K337" i="73"/>
  <c r="K171" i="76"/>
  <c r="O17" i="62"/>
  <c r="R42" i="59"/>
  <c r="K442" i="76"/>
  <c r="K279" i="76"/>
  <c r="U263" i="61"/>
  <c r="K387" i="76"/>
  <c r="K154" i="73"/>
  <c r="K179" i="73"/>
  <c r="K289" i="76"/>
  <c r="K863" i="76"/>
  <c r="K482" i="76"/>
  <c r="U63" i="61"/>
  <c r="K284" i="73"/>
  <c r="R178" i="78"/>
  <c r="K290" i="73"/>
  <c r="P57" i="69"/>
  <c r="K262" i="76"/>
  <c r="O222" i="62"/>
  <c r="S21" i="71"/>
  <c r="K651" i="76"/>
  <c r="U66" i="61"/>
  <c r="O49" i="62"/>
  <c r="K847" i="76"/>
  <c r="K979" i="76"/>
  <c r="R11" i="78"/>
  <c r="K403" i="76"/>
  <c r="K937" i="76"/>
  <c r="K46" i="73"/>
  <c r="K74" i="76"/>
  <c r="R355" i="78"/>
  <c r="K81" i="73"/>
  <c r="K602" i="76"/>
  <c r="K952" i="76"/>
  <c r="K225" i="76"/>
  <c r="K568" i="76"/>
  <c r="U319" i="61"/>
  <c r="N105" i="63"/>
  <c r="K986" i="76"/>
  <c r="K707" i="76"/>
  <c r="U171" i="61"/>
  <c r="L17" i="65"/>
  <c r="K494" i="76"/>
  <c r="R256" i="78"/>
  <c r="P55" i="69"/>
  <c r="P82" i="69"/>
  <c r="K502" i="76"/>
  <c r="K966" i="76"/>
  <c r="O87" i="62"/>
  <c r="K921" i="76"/>
  <c r="U208" i="61"/>
  <c r="R331" i="78"/>
  <c r="U329" i="61"/>
  <c r="K160" i="73"/>
  <c r="R37" i="59"/>
  <c r="R136" i="78"/>
  <c r="K856" i="76"/>
  <c r="K895" i="76"/>
  <c r="R121" i="78"/>
  <c r="U336" i="61"/>
  <c r="R165" i="78"/>
  <c r="K327" i="76"/>
  <c r="N24" i="63"/>
  <c r="M73" i="72"/>
  <c r="K307" i="73"/>
  <c r="M23" i="72"/>
  <c r="U316" i="61"/>
  <c r="K553" i="76"/>
  <c r="K15" i="67"/>
  <c r="P158" i="69"/>
  <c r="R298" i="78"/>
  <c r="K71" i="73"/>
  <c r="K518" i="76"/>
  <c r="R212" i="78"/>
  <c r="K92" i="76"/>
  <c r="K543" i="76"/>
  <c r="K694" i="76"/>
  <c r="K328" i="76"/>
  <c r="K194" i="76"/>
  <c r="L37" i="58"/>
  <c r="S36" i="71"/>
  <c r="R351" i="78"/>
  <c r="K125" i="73"/>
  <c r="K1000" i="76"/>
  <c r="K115" i="73"/>
  <c r="K758" i="76"/>
  <c r="U213" i="61"/>
  <c r="U225" i="61"/>
  <c r="D20" i="88"/>
  <c r="R86" i="78"/>
  <c r="K538" i="76"/>
  <c r="K165" i="76"/>
  <c r="O225" i="62"/>
  <c r="K314" i="76"/>
  <c r="K508" i="76"/>
  <c r="R232" i="78"/>
  <c r="L45" i="58"/>
  <c r="R109" i="78"/>
  <c r="D12" i="88"/>
  <c r="R11" i="59"/>
  <c r="K263" i="73"/>
  <c r="K978" i="76"/>
  <c r="K526" i="76"/>
  <c r="U237" i="61"/>
  <c r="K247" i="76"/>
  <c r="U70" i="61"/>
  <c r="R103" i="78"/>
  <c r="K804" i="76"/>
  <c r="P54" i="69"/>
  <c r="L12" i="58"/>
  <c r="M66" i="72"/>
  <c r="D17" i="88"/>
  <c r="K293" i="76"/>
  <c r="U206" i="61"/>
  <c r="K313" i="76"/>
  <c r="K261" i="76"/>
  <c r="L18" i="58"/>
  <c r="K581" i="76"/>
  <c r="R206" i="78"/>
  <c r="U163" i="61"/>
  <c r="K401" i="76"/>
  <c r="R264" i="78"/>
  <c r="K889" i="76"/>
  <c r="K204" i="73"/>
  <c r="K324" i="73"/>
  <c r="K207" i="76"/>
  <c r="K826" i="76"/>
  <c r="K298" i="76"/>
  <c r="R373" i="78"/>
  <c r="N99" i="63"/>
  <c r="K976" i="76"/>
  <c r="L65" i="58"/>
  <c r="O204" i="62"/>
  <c r="U242" i="61"/>
  <c r="N34" i="63"/>
  <c r="U223" i="61"/>
  <c r="U207" i="61"/>
  <c r="M51" i="72"/>
  <c r="I30" i="80"/>
  <c r="K660" i="76"/>
  <c r="N64" i="63"/>
  <c r="K425" i="76"/>
  <c r="K30" i="76"/>
  <c r="K102" i="76"/>
  <c r="K762" i="76"/>
  <c r="K41" i="73"/>
  <c r="U75" i="61"/>
  <c r="R243" i="78"/>
  <c r="K878" i="76"/>
  <c r="L15" i="75"/>
  <c r="K317" i="73"/>
  <c r="K626" i="76"/>
  <c r="R93" i="78"/>
  <c r="K781" i="76"/>
  <c r="K666" i="76"/>
  <c r="K271" i="73"/>
  <c r="R223" i="78"/>
  <c r="L13" i="66"/>
  <c r="M74" i="72"/>
  <c r="K335" i="73"/>
  <c r="K345" i="76"/>
  <c r="S39" i="71"/>
  <c r="K173" i="73"/>
  <c r="K407" i="76"/>
  <c r="K36" i="76"/>
  <c r="N130" i="63"/>
  <c r="U247" i="61"/>
  <c r="O61" i="62"/>
  <c r="D27" i="88"/>
  <c r="U209" i="61"/>
  <c r="R36" i="59"/>
  <c r="K710" i="76"/>
  <c r="K869" i="76"/>
  <c r="O258" i="62"/>
  <c r="R176" i="78"/>
  <c r="O108" i="62"/>
  <c r="K152" i="76"/>
  <c r="M13" i="72"/>
  <c r="D21" i="88"/>
  <c r="K359" i="76"/>
  <c r="K700" i="76"/>
  <c r="K235" i="73"/>
  <c r="U130" i="61"/>
  <c r="R23" i="78"/>
  <c r="L14" i="75"/>
  <c r="K423" i="76"/>
  <c r="K882" i="76"/>
  <c r="K120" i="73"/>
  <c r="U119" i="61"/>
  <c r="O198" i="62"/>
  <c r="K163" i="76"/>
  <c r="K740" i="76"/>
  <c r="R196" i="78"/>
  <c r="U125" i="61"/>
  <c r="K331" i="73"/>
  <c r="R106" i="78"/>
  <c r="I14" i="80"/>
  <c r="O183" i="62"/>
  <c r="O241" i="62"/>
  <c r="U355" i="61"/>
  <c r="K697" i="76"/>
  <c r="R110" i="78"/>
  <c r="K490" i="76"/>
  <c r="K959" i="76"/>
  <c r="O100" i="62"/>
  <c r="K91" i="76"/>
  <c r="P84" i="69"/>
  <c r="N104" i="63"/>
  <c r="I49" i="80"/>
  <c r="K17" i="73"/>
  <c r="U48" i="61"/>
  <c r="K811" i="76"/>
  <c r="R249" i="78"/>
  <c r="K97" i="76"/>
  <c r="K427" i="76"/>
  <c r="K599" i="76"/>
  <c r="R125" i="78"/>
  <c r="K153" i="76"/>
  <c r="R262" i="78"/>
  <c r="K214" i="73"/>
  <c r="K537" i="76"/>
  <c r="K686" i="76"/>
  <c r="K704" i="76"/>
  <c r="K236" i="76"/>
  <c r="U53" i="61"/>
  <c r="K12" i="76"/>
  <c r="U224" i="61"/>
  <c r="O118" i="62"/>
  <c r="K399" i="76"/>
  <c r="K943" i="76"/>
  <c r="U321" i="61"/>
  <c r="K625" i="76"/>
  <c r="O255" i="62"/>
  <c r="D33" i="88"/>
  <c r="K186" i="76"/>
  <c r="K211" i="76"/>
  <c r="R201" i="78"/>
  <c r="P36" i="69"/>
  <c r="O14" i="62"/>
  <c r="K309" i="73"/>
  <c r="K352" i="76"/>
  <c r="K325" i="76"/>
  <c r="R159" i="78"/>
  <c r="N70" i="63"/>
  <c r="K191" i="73"/>
  <c r="U346" i="61"/>
  <c r="N49" i="63"/>
  <c r="K730" i="76"/>
  <c r="R204" i="78"/>
  <c r="K652" i="76"/>
  <c r="N65" i="63"/>
  <c r="N69" i="63"/>
  <c r="K87" i="73"/>
  <c r="K914" i="76"/>
  <c r="U169" i="61"/>
  <c r="U182" i="61"/>
  <c r="D10" i="88"/>
  <c r="K344" i="73"/>
  <c r="K974" i="76"/>
  <c r="O98" i="62"/>
  <c r="K319" i="73"/>
  <c r="U348" i="61"/>
  <c r="R233" i="78"/>
  <c r="P11" i="69"/>
  <c r="O139" i="62"/>
  <c r="K481" i="76"/>
  <c r="P73" i="69"/>
  <c r="U116" i="61"/>
  <c r="K150" i="76"/>
  <c r="K168" i="73"/>
  <c r="R255" i="78"/>
  <c r="K144" i="76"/>
  <c r="K70" i="76"/>
  <c r="K209" i="76"/>
  <c r="K997" i="76"/>
  <c r="K987" i="76"/>
  <c r="K806" i="76"/>
  <c r="P62" i="69"/>
  <c r="R34" i="78"/>
  <c r="R20" i="59"/>
  <c r="R242" i="78"/>
  <c r="K770" i="76"/>
  <c r="I48" i="80"/>
  <c r="N23" i="63"/>
  <c r="N19" i="63"/>
  <c r="K453" i="76"/>
  <c r="R146" i="78"/>
  <c r="R238" i="78"/>
  <c r="R88" i="78"/>
  <c r="P146" i="69"/>
  <c r="K645" i="76"/>
  <c r="U105" i="61"/>
  <c r="U126" i="61"/>
  <c r="U55" i="61"/>
  <c r="R361" i="78"/>
  <c r="K78" i="73"/>
  <c r="K261" i="73"/>
  <c r="K189" i="76"/>
  <c r="K722" i="76"/>
  <c r="D11" i="88"/>
  <c r="K868" i="76"/>
  <c r="U211" i="61"/>
  <c r="U138" i="61"/>
  <c r="K439" i="76"/>
  <c r="R185" i="78"/>
  <c r="K48" i="76"/>
  <c r="O233" i="62"/>
  <c r="U146" i="61"/>
  <c r="R330" i="78"/>
  <c r="P66" i="69"/>
  <c r="M36" i="72"/>
  <c r="D26" i="88"/>
  <c r="K63" i="73"/>
  <c r="R338" i="78"/>
  <c r="K861" i="76"/>
  <c r="K911" i="76"/>
  <c r="U143" i="61"/>
  <c r="R145" i="78"/>
  <c r="K270" i="73"/>
  <c r="K634" i="76"/>
  <c r="K644" i="76"/>
  <c r="K810" i="76"/>
  <c r="K28" i="76"/>
  <c r="L17" i="74"/>
  <c r="K235" i="76"/>
  <c r="U193" i="61"/>
  <c r="P104" i="69"/>
  <c r="K361" i="76"/>
  <c r="P15" i="69"/>
  <c r="K192" i="73"/>
  <c r="I15" i="80"/>
  <c r="P60" i="69"/>
  <c r="K202" i="73"/>
  <c r="K122" i="76"/>
  <c r="L63" i="58"/>
  <c r="K410" i="76"/>
  <c r="R27" i="78"/>
  <c r="K837" i="76"/>
  <c r="K832" i="76"/>
  <c r="R283" i="78"/>
  <c r="P95" i="69"/>
  <c r="L19" i="58"/>
  <c r="R147" i="78"/>
  <c r="K62" i="76"/>
  <c r="P99" i="69"/>
  <c r="K827" i="76"/>
  <c r="K940" i="76"/>
  <c r="L32" i="58"/>
  <c r="O166" i="62"/>
  <c r="P29" i="69"/>
  <c r="U323" i="61"/>
  <c r="P133" i="69"/>
  <c r="M35" i="72"/>
  <c r="R152" i="78"/>
  <c r="P132" i="69"/>
  <c r="K206" i="73"/>
  <c r="U155" i="61"/>
  <c r="R143" i="78"/>
  <c r="K108" i="76"/>
  <c r="K188" i="73"/>
  <c r="K977" i="76"/>
  <c r="K149" i="76"/>
  <c r="K42" i="73"/>
  <c r="R254" i="78"/>
  <c r="K70" i="73"/>
  <c r="R80" i="78"/>
  <c r="L21" i="66"/>
  <c r="R339" i="78"/>
  <c r="K29" i="76"/>
  <c r="U151" i="61"/>
  <c r="K96" i="73"/>
  <c r="R122" i="78"/>
  <c r="R64" i="78"/>
  <c r="U234" i="61"/>
  <c r="U327" i="61"/>
  <c r="R217" i="78"/>
  <c r="K338" i="76"/>
  <c r="K187" i="76"/>
  <c r="K898" i="76"/>
  <c r="K498" i="76"/>
  <c r="K207" i="73"/>
  <c r="K384" i="76"/>
  <c r="O181" i="62"/>
  <c r="R284" i="78"/>
  <c r="S14" i="71"/>
  <c r="U120" i="61"/>
  <c r="L74" i="58"/>
  <c r="R357" i="78"/>
  <c r="N26" i="63"/>
  <c r="U187" i="61"/>
  <c r="S15" i="71"/>
  <c r="M29" i="72"/>
  <c r="K255" i="73"/>
  <c r="N89" i="63"/>
  <c r="K135" i="73"/>
  <c r="L34" i="58"/>
  <c r="U133" i="61"/>
  <c r="K572" i="76"/>
  <c r="N120" i="63"/>
  <c r="K298" i="73"/>
  <c r="K588" i="76"/>
  <c r="K981" i="76"/>
  <c r="U338" i="61"/>
  <c r="K198" i="76"/>
  <c r="K347" i="76"/>
  <c r="K421" i="76"/>
  <c r="U217" i="61"/>
  <c r="K258" i="73"/>
  <c r="R306" i="78"/>
  <c r="K131" i="76"/>
  <c r="R241" i="78"/>
  <c r="R41" i="59"/>
  <c r="R221" i="78"/>
  <c r="L56" i="58"/>
  <c r="K540" i="76"/>
  <c r="N44" i="63"/>
  <c r="K814" i="76"/>
  <c r="O72" i="62"/>
  <c r="M18" i="72"/>
  <c r="O215" i="62"/>
  <c r="U304" i="61"/>
  <c r="K231" i="76"/>
  <c r="K930" i="76"/>
  <c r="L27" i="58"/>
  <c r="K286" i="76"/>
  <c r="K201" i="73"/>
  <c r="K252" i="73"/>
  <c r="K398" i="76"/>
  <c r="O178" i="62"/>
  <c r="K910" i="76"/>
  <c r="K230" i="76"/>
  <c r="U232" i="61"/>
  <c r="K862" i="76"/>
  <c r="K864" i="76"/>
  <c r="U51" i="61"/>
  <c r="O257" i="62"/>
  <c r="K642" i="76"/>
  <c r="K38" i="76"/>
  <c r="K154" i="76"/>
  <c r="P131" i="69"/>
  <c r="P90" i="69"/>
  <c r="N42" i="63"/>
  <c r="L12" i="66"/>
  <c r="K349" i="76"/>
  <c r="K15" i="73"/>
  <c r="K752" i="76"/>
  <c r="K963" i="76"/>
  <c r="K683" i="76"/>
  <c r="R367" i="78"/>
  <c r="M21" i="72"/>
  <c r="K227" i="76"/>
  <c r="K350" i="76"/>
  <c r="K942" i="76"/>
  <c r="K184" i="76"/>
  <c r="R58" i="78"/>
  <c r="R305" i="78"/>
  <c r="K242" i="76"/>
  <c r="K351" i="76"/>
  <c r="K301" i="73"/>
  <c r="N106" i="63"/>
  <c r="L19" i="65"/>
  <c r="K842" i="76"/>
  <c r="O88" i="62"/>
  <c r="K193" i="76"/>
  <c r="R44" i="78"/>
  <c r="K969" i="76"/>
  <c r="K989" i="76"/>
  <c r="K386" i="76"/>
  <c r="K344" i="76"/>
  <c r="U106" i="61"/>
  <c r="K254" i="76"/>
  <c r="K324" i="76"/>
  <c r="K64" i="76"/>
  <c r="U13" i="61"/>
  <c r="U80" i="61"/>
  <c r="U50" i="61"/>
  <c r="R75" i="78"/>
  <c r="R248" i="78"/>
  <c r="K221" i="76"/>
  <c r="P115" i="69"/>
  <c r="K206" i="76"/>
  <c r="R89" i="78"/>
  <c r="K308" i="76"/>
  <c r="K527" i="76"/>
  <c r="K225" i="73"/>
  <c r="K44" i="76"/>
  <c r="K395" i="76"/>
  <c r="N97" i="63"/>
  <c r="K301" i="76"/>
  <c r="O104" i="62"/>
  <c r="U166" i="61"/>
  <c r="P127" i="69"/>
  <c r="K72" i="73"/>
  <c r="K94" i="73"/>
  <c r="U44" i="61"/>
  <c r="U139" i="61"/>
  <c r="R98" i="78"/>
  <c r="K161" i="73"/>
  <c r="K134" i="73"/>
  <c r="K249" i="76"/>
  <c r="L18" i="75"/>
  <c r="K295" i="73"/>
  <c r="O111" i="62"/>
  <c r="R60" i="59"/>
  <c r="D16" i="88"/>
  <c r="U86" i="61"/>
  <c r="U226" i="61"/>
  <c r="R151" i="78"/>
  <c r="O144" i="62"/>
  <c r="K606" i="76"/>
  <c r="P80" i="69"/>
  <c r="O38" i="62"/>
  <c r="L36" i="58"/>
  <c r="K49" i="76"/>
  <c r="O105" i="62"/>
  <c r="K119" i="76"/>
  <c r="P156" i="69"/>
  <c r="R244" i="78"/>
  <c r="N112" i="63"/>
  <c r="I54" i="80"/>
  <c r="M71" i="72"/>
  <c r="K253" i="76"/>
  <c r="K265" i="73"/>
  <c r="K283" i="73"/>
  <c r="R322" i="78"/>
  <c r="K575" i="76"/>
  <c r="K90" i="76"/>
  <c r="I23" i="80"/>
  <c r="K73" i="76"/>
  <c r="K414" i="76"/>
  <c r="U21" i="61"/>
  <c r="K392" i="76"/>
  <c r="O27" i="62"/>
  <c r="N29" i="63"/>
  <c r="R61" i="78"/>
  <c r="K755" i="76"/>
  <c r="K687" i="76"/>
  <c r="K199" i="73"/>
  <c r="K621" i="76"/>
  <c r="S13" i="71"/>
  <c r="N11" i="63"/>
  <c r="R250" i="78"/>
  <c r="U19" i="61"/>
  <c r="I29" i="80"/>
  <c r="K256" i="73"/>
  <c r="P70" i="69"/>
  <c r="P140" i="69"/>
  <c r="U160" i="61"/>
  <c r="U333" i="61"/>
  <c r="R55" i="78"/>
  <c r="I10" i="80"/>
  <c r="R43" i="78"/>
  <c r="K620" i="76"/>
  <c r="R62" i="59"/>
  <c r="K499" i="76"/>
  <c r="K688" i="76"/>
  <c r="M75" i="72"/>
  <c r="O171" i="62"/>
  <c r="K137" i="73"/>
  <c r="U124" i="61"/>
  <c r="L53" i="58"/>
  <c r="R160" i="78"/>
  <c r="U159" i="61"/>
  <c r="R40" i="78"/>
  <c r="O12" i="64"/>
  <c r="K53" i="76"/>
  <c r="K46" i="76"/>
  <c r="R124" i="78"/>
  <c r="P141" i="69"/>
  <c r="I19" i="80"/>
  <c r="K927" i="76"/>
  <c r="K77" i="73"/>
  <c r="K350" i="73"/>
  <c r="R131" i="78"/>
  <c r="N125" i="63"/>
  <c r="R34" i="59"/>
  <c r="P86" i="69"/>
  <c r="K576" i="76"/>
  <c r="P108" i="69"/>
  <c r="K18" i="67"/>
  <c r="R169" i="78"/>
  <c r="O41" i="62"/>
  <c r="K255" i="76"/>
  <c r="N81" i="63"/>
  <c r="U131" i="61"/>
  <c r="U123" i="61"/>
  <c r="N67" i="63"/>
  <c r="K561" i="76"/>
  <c r="L14" i="66"/>
  <c r="K872" i="76"/>
  <c r="K205" i="73"/>
  <c r="N108" i="63"/>
  <c r="K280" i="76"/>
  <c r="K782" i="76"/>
  <c r="U92" i="61"/>
  <c r="K37" i="76"/>
  <c r="R183" i="78"/>
  <c r="K998" i="76"/>
  <c r="K434" i="76"/>
  <c r="K212" i="73"/>
  <c r="K372" i="76"/>
  <c r="K675" i="76"/>
  <c r="K114" i="76"/>
  <c r="K147" i="76"/>
  <c r="D37" i="88"/>
  <c r="K92" i="73"/>
  <c r="K105" i="73"/>
  <c r="P129" i="69"/>
  <c r="U84" i="61"/>
  <c r="O22" i="64"/>
  <c r="U73" i="61"/>
  <c r="K643" i="76"/>
  <c r="P87" i="69"/>
  <c r="R40" i="59"/>
  <c r="S40" i="71"/>
  <c r="K299" i="73"/>
  <c r="U342" i="61"/>
  <c r="K834" i="76"/>
  <c r="K272" i="73"/>
  <c r="S35" i="71"/>
  <c r="K672" i="76"/>
  <c r="O252" i="62"/>
  <c r="R267" i="78"/>
  <c r="K579" i="76"/>
  <c r="K627" i="76"/>
  <c r="R340" i="78"/>
  <c r="P128" i="69"/>
  <c r="K32" i="76"/>
  <c r="I43" i="80"/>
  <c r="K513" i="76"/>
  <c r="N98" i="63"/>
  <c r="R25" i="59"/>
  <c r="K18" i="73"/>
  <c r="R69" i="78"/>
  <c r="P81" i="69"/>
  <c r="R281" i="78"/>
  <c r="K111" i="76"/>
  <c r="O63" i="62"/>
  <c r="U111" i="61"/>
  <c r="R172" i="78"/>
  <c r="R345" i="78"/>
  <c r="K229" i="73"/>
  <c r="O91" i="62"/>
  <c r="U121" i="61"/>
  <c r="N15" i="63"/>
  <c r="K515" i="76"/>
  <c r="R279" i="78"/>
  <c r="O145" i="62"/>
  <c r="U222" i="61"/>
  <c r="P12" i="69"/>
  <c r="R302" i="78"/>
  <c r="K200" i="76"/>
  <c r="K565" i="76"/>
  <c r="R13" i="78"/>
  <c r="N58" i="63"/>
  <c r="O52" i="62"/>
  <c r="K876" i="76"/>
  <c r="U54" i="61"/>
  <c r="K189" i="73"/>
  <c r="K552" i="76"/>
  <c r="K962" i="76"/>
  <c r="K823" i="76"/>
  <c r="U25" i="61"/>
  <c r="K728" i="76"/>
  <c r="U357" i="61"/>
  <c r="K106" i="73"/>
  <c r="L71" i="58"/>
  <c r="R120" i="78"/>
  <c r="R108" i="78"/>
  <c r="K975" i="76"/>
  <c r="K180" i="76"/>
  <c r="S33" i="71"/>
  <c r="R209" i="78"/>
  <c r="K456" i="76"/>
  <c r="P65" i="69"/>
  <c r="K176" i="76"/>
  <c r="O70" i="62"/>
  <c r="K946" i="76"/>
  <c r="R228" i="78"/>
  <c r="O57" i="62"/>
  <c r="S19" i="71"/>
  <c r="K18" i="76"/>
  <c r="K591" i="76"/>
  <c r="O134" i="62"/>
  <c r="U305" i="61"/>
  <c r="P143" i="69"/>
  <c r="R17" i="59"/>
  <c r="K16" i="67"/>
  <c r="O106" i="62"/>
  <c r="K661" i="76"/>
  <c r="R31" i="59"/>
  <c r="K695" i="76"/>
  <c r="K550" i="76"/>
  <c r="I22" i="80"/>
  <c r="R92" i="78"/>
  <c r="P147" i="69"/>
  <c r="O148" i="62"/>
  <c r="U236" i="61"/>
  <c r="R220" i="78"/>
  <c r="R91" i="78"/>
  <c r="K284" i="76"/>
  <c r="O205" i="62"/>
  <c r="K164" i="76"/>
  <c r="O131" i="62"/>
  <c r="K467" i="76"/>
  <c r="K302" i="76"/>
  <c r="K859" i="76"/>
  <c r="K245" i="76"/>
  <c r="K473" i="76"/>
  <c r="O200" i="62"/>
  <c r="R270" i="78"/>
  <c r="N122" i="63"/>
  <c r="S20" i="71"/>
  <c r="R235" i="78"/>
  <c r="R49" i="78"/>
  <c r="K99" i="76"/>
  <c r="K559" i="76"/>
  <c r="M20" i="72"/>
  <c r="K159" i="76"/>
  <c r="R67" i="78"/>
  <c r="I16" i="80"/>
  <c r="K151" i="76"/>
  <c r="M11" i="72"/>
  <c r="R21" i="78"/>
  <c r="O65" i="62"/>
  <c r="N57" i="63"/>
  <c r="K909" i="76"/>
  <c r="K751" i="76"/>
  <c r="K419" i="76"/>
  <c r="K505" i="76"/>
  <c r="K866" i="76"/>
  <c r="K640" i="76"/>
  <c r="R35" i="59"/>
  <c r="K354" i="76"/>
  <c r="O18" i="64"/>
  <c r="O162" i="62"/>
  <c r="O170" i="62"/>
  <c r="O208" i="62"/>
  <c r="K316" i="73"/>
  <c r="K824" i="76"/>
  <c r="K292" i="73"/>
  <c r="O228" i="62"/>
  <c r="K147" i="73"/>
  <c r="P61" i="69"/>
  <c r="U221" i="61"/>
  <c r="O94" i="62"/>
  <c r="K920" i="76"/>
  <c r="U165" i="61"/>
  <c r="K25" i="76"/>
  <c r="K358" i="76"/>
  <c r="K507" i="76"/>
  <c r="K311" i="73"/>
  <c r="K336" i="76"/>
  <c r="K912" i="76"/>
  <c r="K775" i="76"/>
  <c r="U94" i="61"/>
  <c r="U245" i="61"/>
  <c r="R370" i="78"/>
  <c r="L33" i="58"/>
  <c r="R210" i="78"/>
  <c r="K816" i="76"/>
  <c r="K270" i="76"/>
  <c r="L12" i="75"/>
  <c r="P18" i="69"/>
  <c r="U274" i="61"/>
  <c r="K437" i="76"/>
  <c r="K282" i="76"/>
  <c r="D15" i="88"/>
  <c r="K784" i="76"/>
  <c r="K121" i="73"/>
  <c r="U65" i="61"/>
  <c r="O152" i="62"/>
  <c r="K853" i="76"/>
  <c r="M31" i="72"/>
  <c r="K681" i="76"/>
  <c r="K103" i="73"/>
  <c r="R56" i="78"/>
  <c r="M33" i="72"/>
  <c r="K428" i="76"/>
  <c r="K723" i="76"/>
  <c r="P106" i="69"/>
  <c r="O267" i="62"/>
  <c r="K283" i="76"/>
  <c r="I28" i="80"/>
  <c r="O14" i="64"/>
  <c r="R189" i="78"/>
  <c r="K153" i="73"/>
  <c r="K790" i="76"/>
  <c r="K455" i="76"/>
  <c r="R352" i="78"/>
  <c r="R371" i="78"/>
  <c r="K464" i="76"/>
  <c r="K210" i="76"/>
  <c r="I13" i="80"/>
  <c r="N17" i="63"/>
  <c r="U256" i="61"/>
  <c r="K155" i="76"/>
  <c r="K718" i="76"/>
  <c r="I32" i="80"/>
  <c r="K312" i="73"/>
  <c r="K904" i="76"/>
  <c r="R308" i="78"/>
  <c r="M80" i="72"/>
  <c r="K229" i="76"/>
  <c r="P109" i="69"/>
  <c r="R134" i="78"/>
  <c r="M30" i="72"/>
  <c r="L64" i="58"/>
  <c r="U191" i="61"/>
  <c r="R41" i="78"/>
  <c r="K192" i="76"/>
  <c r="K61" i="73"/>
  <c r="U297" i="61"/>
  <c r="K607" i="76"/>
  <c r="K440" i="76"/>
  <c r="R49" i="59"/>
  <c r="K605" i="76"/>
  <c r="K590" i="76"/>
  <c r="K880" i="76"/>
  <c r="R261" i="78"/>
  <c r="U109" i="61"/>
  <c r="K93" i="76"/>
  <c r="O192" i="62"/>
  <c r="P138" i="69"/>
  <c r="K316" i="76"/>
  <c r="K412" i="76"/>
  <c r="O184" i="62"/>
  <c r="K495" i="76"/>
  <c r="K182" i="76"/>
  <c r="K75" i="73"/>
  <c r="K491" i="76"/>
  <c r="L19" i="75"/>
  <c r="K894" i="76"/>
  <c r="U298" i="61"/>
  <c r="K339" i="73"/>
  <c r="K851" i="76"/>
  <c r="K448" i="76"/>
  <c r="R320" i="78"/>
  <c r="R240" i="78"/>
  <c r="R226" i="78"/>
  <c r="K42" i="76"/>
  <c r="U248" i="61"/>
  <c r="K144" i="73"/>
  <c r="P22" i="69"/>
  <c r="U300" i="61"/>
  <c r="U335" i="61"/>
  <c r="U243" i="61"/>
  <c r="K168" i="76"/>
  <c r="U290" i="61"/>
  <c r="K239" i="73"/>
  <c r="K305" i="73"/>
  <c r="K699" i="76"/>
  <c r="K287" i="76"/>
  <c r="K836" i="76"/>
  <c r="O230" i="62"/>
  <c r="K112" i="73"/>
  <c r="K323" i="73"/>
  <c r="R336" i="78"/>
  <c r="U142" i="61"/>
  <c r="K839" i="76"/>
  <c r="U331" i="61"/>
  <c r="U312" i="61"/>
  <c r="U154" i="61"/>
  <c r="K934" i="76"/>
  <c r="I52" i="80"/>
  <c r="K939" i="76"/>
  <c r="K216" i="73"/>
  <c r="K948" i="76"/>
  <c r="M49" i="72"/>
  <c r="R295" i="78"/>
  <c r="R364" i="78"/>
  <c r="K673" i="76"/>
  <c r="I36" i="80"/>
  <c r="K89" i="76"/>
  <c r="K266" i="73"/>
  <c r="K304" i="73"/>
  <c r="K376" i="76"/>
  <c r="N87" i="63"/>
  <c r="I35" i="80"/>
  <c r="O199" i="62"/>
  <c r="K332" i="76"/>
  <c r="I55" i="80"/>
  <c r="K567" i="76"/>
  <c r="O125" i="62"/>
  <c r="U129" i="61"/>
  <c r="K615" i="76"/>
  <c r="K402" i="76"/>
  <c r="P28" i="69"/>
  <c r="O212" i="62"/>
  <c r="R290" i="78"/>
  <c r="K900" i="76"/>
  <c r="K468" i="76"/>
  <c r="K405" i="76"/>
  <c r="M57" i="72"/>
  <c r="U181" i="61"/>
  <c r="K240" i="76"/>
  <c r="U64" i="61"/>
  <c r="K254" i="73"/>
  <c r="N91" i="63"/>
  <c r="K162" i="73"/>
  <c r="K273" i="76"/>
  <c r="U183" i="61"/>
  <c r="K630" i="76"/>
  <c r="U229" i="61"/>
  <c r="K629" i="76"/>
  <c r="U231" i="61"/>
  <c r="K873" i="76"/>
  <c r="P161" i="69"/>
  <c r="K793" i="76"/>
  <c r="R29" i="59"/>
  <c r="K233" i="73"/>
  <c r="K696" i="76"/>
  <c r="N75" i="63"/>
  <c r="U299" i="61"/>
  <c r="U61" i="61"/>
  <c r="K110" i="73"/>
  <c r="N32" i="63"/>
  <c r="U127" i="61"/>
  <c r="K339" i="76"/>
  <c r="U89" i="61"/>
  <c r="P49" i="69"/>
  <c r="K158" i="73"/>
  <c r="U79" i="61"/>
  <c r="K149" i="73"/>
  <c r="K960" i="76"/>
  <c r="K357" i="76"/>
  <c r="I47" i="80"/>
  <c r="I34" i="80"/>
  <c r="K641" i="76"/>
  <c r="K152" i="73"/>
  <c r="R237" i="78"/>
  <c r="K855" i="76"/>
  <c r="K670" i="76"/>
  <c r="O33" i="62"/>
  <c r="K315" i="76"/>
  <c r="K838" i="76"/>
  <c r="I44" i="80"/>
  <c r="L58" i="58"/>
  <c r="K101" i="76"/>
  <c r="O11" i="79"/>
  <c r="L12" i="74"/>
  <c r="O16" i="64"/>
  <c r="K833" i="76"/>
  <c r="K650" i="76"/>
  <c r="U43" i="61"/>
  <c r="N80" i="63"/>
  <c r="R135" i="78"/>
  <c r="U230" i="61"/>
  <c r="M44" i="72"/>
  <c r="K637" i="76"/>
  <c r="K191" i="76"/>
  <c r="R245" i="78"/>
  <c r="K53" i="73"/>
  <c r="N103" i="63"/>
  <c r="K52" i="76"/>
  <c r="K459" i="76"/>
  <c r="U255" i="61"/>
  <c r="O163" i="62"/>
  <c r="K970" i="76"/>
  <c r="R164" i="78"/>
  <c r="L25" i="58"/>
  <c r="K212" i="76"/>
  <c r="P88" i="69"/>
  <c r="K136" i="73"/>
  <c r="K11" i="67"/>
  <c r="K79" i="76"/>
  <c r="P64" i="69"/>
  <c r="K624" i="76"/>
  <c r="K535" i="76"/>
  <c r="R285" i="78"/>
  <c r="K364" i="76"/>
  <c r="K78" i="76"/>
  <c r="R293" i="78"/>
  <c r="N132" i="63"/>
  <c r="K224" i="73"/>
  <c r="K98" i="73"/>
  <c r="O13" i="79"/>
  <c r="K346" i="76"/>
  <c r="P13" i="93"/>
  <c r="K744" i="76"/>
  <c r="O240" i="62"/>
  <c r="K242" i="73"/>
  <c r="N46" i="63"/>
  <c r="I39" i="80"/>
  <c r="O268" i="62"/>
  <c r="K220" i="76"/>
  <c r="R27" i="59"/>
  <c r="K318" i="73"/>
  <c r="K211" i="73"/>
  <c r="D19" i="88"/>
  <c r="K305" i="76"/>
  <c r="O123" i="62"/>
  <c r="R14" i="78"/>
  <c r="K196" i="76"/>
  <c r="P130" i="69"/>
  <c r="K564" i="76"/>
  <c r="K60" i="73"/>
  <c r="K14" i="73"/>
  <c r="P126" i="69"/>
  <c r="N55" i="63"/>
  <c r="R83" i="78"/>
  <c r="K759" i="76"/>
  <c r="P134" i="69"/>
  <c r="O167" i="62"/>
  <c r="U246" i="61"/>
  <c r="O154" i="62"/>
  <c r="O107" i="62"/>
  <c r="K210" i="73"/>
  <c r="U117" i="61"/>
  <c r="K936" i="76"/>
  <c r="K258" i="76"/>
  <c r="N94" i="63"/>
  <c r="P51" i="69"/>
  <c r="K907" i="76"/>
  <c r="K586" i="76"/>
  <c r="U32" i="61"/>
  <c r="P46" i="69"/>
  <c r="K310" i="76"/>
  <c r="U174" i="61"/>
  <c r="K663" i="76"/>
  <c r="D23" i="88"/>
  <c r="K143" i="73"/>
  <c r="R30" i="59"/>
  <c r="K156" i="76"/>
  <c r="U288" i="61"/>
  <c r="R326" i="78"/>
  <c r="K217" i="73"/>
  <c r="K223" i="73"/>
  <c r="K749" i="76"/>
  <c r="O121" i="62"/>
  <c r="U178" i="61"/>
  <c r="K257" i="73"/>
  <c r="U141" i="61"/>
  <c r="R48" i="78"/>
  <c r="R95" i="78"/>
  <c r="K355" i="76"/>
  <c r="O19" i="79"/>
  <c r="K247" i="73"/>
  <c r="M86" i="72"/>
  <c r="K218" i="73"/>
  <c r="R202" i="78"/>
  <c r="U152" i="61"/>
  <c r="O13" i="64"/>
  <c r="U145" i="61"/>
  <c r="O81" i="62"/>
  <c r="O253" i="62"/>
  <c r="K760" i="76"/>
  <c r="K34" i="76"/>
  <c r="R58" i="59"/>
  <c r="R225" i="78"/>
  <c r="K306" i="73"/>
  <c r="U287" i="61"/>
  <c r="N63" i="63"/>
  <c r="P68" i="69"/>
  <c r="R126" i="78"/>
  <c r="D31" i="88"/>
  <c r="O209" i="62"/>
  <c r="O74" i="62"/>
  <c r="K767" i="76"/>
  <c r="M91" i="72"/>
  <c r="R234" i="78"/>
  <c r="K610" i="76"/>
  <c r="M77" i="72"/>
  <c r="K489" i="76"/>
  <c r="K241" i="73"/>
  <c r="R10" i="78"/>
  <c r="R260" i="78"/>
  <c r="O127" i="62"/>
  <c r="K492" i="76"/>
  <c r="O15" i="64"/>
  <c r="U68" i="61"/>
  <c r="K170" i="76"/>
  <c r="R309" i="78"/>
  <c r="O78" i="62"/>
  <c r="U36" i="61"/>
  <c r="K326" i="76"/>
  <c r="P11" i="93"/>
  <c r="K320" i="73"/>
  <c r="U69" i="61"/>
  <c r="U212" i="61"/>
  <c r="K685" i="76"/>
  <c r="R193" i="78"/>
  <c r="K933" i="76"/>
  <c r="K598" i="76"/>
  <c r="P20" i="69"/>
  <c r="K117" i="73"/>
  <c r="N100" i="63"/>
  <c r="K577" i="76"/>
  <c r="K128" i="73"/>
  <c r="O80" i="62"/>
  <c r="U22" i="61"/>
  <c r="O164" i="62"/>
  <c r="K22" i="73"/>
  <c r="I17" i="80"/>
  <c r="K533" i="76"/>
  <c r="K341" i="73"/>
  <c r="O244" i="62"/>
  <c r="R366" i="78"/>
  <c r="K281" i="76"/>
  <c r="K24" i="73"/>
  <c r="K601" i="76"/>
  <c r="K322" i="73"/>
  <c r="K65" i="76"/>
  <c r="N90" i="63"/>
  <c r="U132" i="61"/>
  <c r="K466" i="76"/>
  <c r="N54" i="63"/>
  <c r="K875" i="76"/>
  <c r="K138" i="76"/>
  <c r="O259" i="62"/>
  <c r="R171" i="78"/>
  <c r="P43" i="69"/>
  <c r="R374" i="78"/>
  <c r="R99" i="78"/>
  <c r="U76" i="61"/>
  <c r="R376" i="78"/>
  <c r="M25" i="72"/>
  <c r="K205" i="76"/>
  <c r="R63" i="78"/>
  <c r="O11" i="64"/>
  <c r="U168" i="61"/>
  <c r="N72" i="63"/>
  <c r="U244" i="61"/>
  <c r="O21" i="62"/>
  <c r="O174" i="62"/>
  <c r="L31" i="58"/>
  <c r="K296" i="73"/>
  <c r="P139" i="69"/>
  <c r="O190" i="62"/>
  <c r="U102" i="61"/>
  <c r="K891" i="76"/>
  <c r="P50" i="69"/>
  <c r="K923" i="76"/>
  <c r="K362" i="76"/>
  <c r="K244" i="76"/>
  <c r="K870" i="76"/>
  <c r="P150" i="69"/>
  <c r="K13" i="76"/>
  <c r="R50" i="78"/>
  <c r="R24" i="78"/>
  <c r="R112" i="78"/>
  <c r="K668" i="76"/>
  <c r="K949" i="76"/>
  <c r="O83" i="62"/>
  <c r="M39" i="72"/>
  <c r="K146" i="76"/>
  <c r="L15" i="66"/>
  <c r="U93" i="61"/>
  <c r="K737" i="76"/>
  <c r="K303" i="76"/>
  <c r="K739" i="76"/>
  <c r="K124" i="73"/>
  <c r="P75" i="69"/>
  <c r="N110" i="63"/>
  <c r="R25" i="78"/>
  <c r="K218" i="76"/>
  <c r="K65" i="73"/>
  <c r="U176" i="61"/>
  <c r="K867" i="76"/>
  <c r="K850" i="76"/>
  <c r="O115" i="62"/>
  <c r="R343" i="78"/>
  <c r="O17" i="79"/>
  <c r="M78" i="72"/>
  <c r="K504" i="76"/>
  <c r="L41" i="58"/>
  <c r="R211" i="78"/>
  <c r="K201" i="76"/>
  <c r="N77" i="63"/>
  <c r="M61" i="72"/>
  <c r="U77" i="61"/>
  <c r="N127" i="63"/>
  <c r="K202" i="76"/>
  <c r="O62" i="62"/>
  <c r="U67" i="61"/>
  <c r="R224" i="78"/>
  <c r="K913" i="76"/>
  <c r="K383" i="76"/>
  <c r="N134" i="63"/>
  <c r="O19" i="62"/>
  <c r="O234" i="62"/>
  <c r="K333" i="76"/>
  <c r="K262" i="73"/>
  <c r="K232" i="76"/>
  <c r="K29" i="73"/>
  <c r="L13" i="65"/>
  <c r="K342" i="73"/>
  <c r="R45" i="59"/>
  <c r="K132" i="76"/>
  <c r="K194" i="73"/>
  <c r="K680" i="76"/>
  <c r="K393" i="76"/>
  <c r="U268" i="61"/>
  <c r="U239" i="61"/>
  <c r="O24" i="62"/>
  <c r="K844" i="76"/>
  <c r="K118" i="76"/>
  <c r="K216" i="76"/>
  <c r="K230" i="73"/>
  <c r="M87" i="72"/>
  <c r="K299" i="76"/>
  <c r="K116" i="73"/>
  <c r="K458" i="76"/>
  <c r="R115" i="78"/>
  <c r="L11" i="58"/>
  <c r="M42" i="72"/>
  <c r="U306" i="61"/>
  <c r="P100" i="69"/>
  <c r="U254" i="61"/>
  <c r="U344" i="61"/>
  <c r="R325" i="78"/>
  <c r="R372" i="78"/>
  <c r="K291" i="76"/>
  <c r="K36" i="73"/>
  <c r="K763" i="76"/>
  <c r="K906" i="76"/>
  <c r="U184" i="61"/>
  <c r="N33" i="63"/>
  <c r="K369" i="76"/>
  <c r="S17" i="71"/>
  <c r="K19" i="76"/>
  <c r="K460" i="76"/>
  <c r="K260" i="76"/>
  <c r="K127" i="73"/>
  <c r="K884" i="76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2">
    <s v="Migdal Hashkaot Neches Boded"/>
    <s v="{[Time].[Hie Time].[Yom].&amp;[20230930]}"/>
    <s v="{[Medida].[Medida].&amp;[2]}"/>
    <s v="{[Keren].[Keren].[All]}"/>
    <s v="{[Cheshbon KM].[Hie Peilut].[Peilut 4].&amp;[Kod_Peilut_L4_304]&amp;[Kod_Peilut_L3_303]&amp;[Kod_Peilut_L2_159]&amp;[Kod_Peilut_L1_182]}"/>
    <s v="{[Salim Maslulim].[Salim Maslulim].[אחזקה ישירה + מסלים]}"/>
    <s v="[Measures].[c_Shovi_Keren]"/>
    <s v="#,0.00"/>
    <s v="[Measures].[c_NB_Achuz_Me_Tik]"/>
    <s v="[Neches].[Hie Neches Boded].[Neches Boded L3].&amp;[NechesBoded_L3_105]&amp;[NechesBoded_L2_102]&amp;[NechesBoded_L1_101]"/>
    <s v="[Neches].[Hie Neches Boded].[Neches Boded L3].&amp;[NechesBoded_L3_108]&amp;[NechesBoded_L2_102]&amp;[NechesBoded_L1_101]"/>
    <s v="[Neches].[Hie Neches Boded].[Neches Boded L3].&amp;[NechesBoded_L3_109]&amp;[NechesBoded_L2_102]&amp;[NechesBoded_L1_101]"/>
    <s v="[Neches].[Hie Neches Boded].[Neches Boded L3].&amp;[NechesBoded_L3_110]&amp;[NechesBoded_L2_102]&amp;[NechesBoded_L1_101]"/>
    <s v="[Neches].[Hie Neches Boded].[Neches Boded L3].&amp;[NechesBoded_L3_111]&amp;[NechesBoded_L2_102]&amp;[NechesBoded_L1_101]"/>
    <s v="[Neches].[Hie Neches Boded].[Neches Boded L3].&amp;[NechesBoded_L3_112]&amp;[NechesBoded_L2_102]&amp;[NechesBoded_L1_101]"/>
    <s v="[Neches].[Hie Neches Boded].[Neches Boded L3].&amp;[NechesBoded_L3_113]&amp;[NechesBoded_L2_102]&amp;[NechesBoded_L1_101]"/>
    <s v="[Neches].[Hie Neches Boded].[Neches Boded L3].&amp;[NechesBoded_L3_114]&amp;[NechesBoded_L2_103]&amp;[NechesBoded_L1_101]"/>
    <s v="[Neches].[Hie Neches Boded].[Neches Boded L3].&amp;[NechesBoded_L3_115]&amp;[NechesBoded_L2_103]&amp;[NechesBoded_L1_101]"/>
    <s v="[Neches].[Hie Neches Boded].[Neches Boded L3].&amp;[NechesBoded_L3_117]&amp;[NechesBoded_L2_103]&amp;[NechesBoded_L1_101]"/>
    <s v="[Neches].[Hie Neches Boded].[Neches Boded L3].&amp;[NechesBoded_L3_119]&amp;[NechesBoded_L2_103]&amp;[NechesBoded_L1_101]"/>
    <s v="[Neches].[Hie Neches Boded].[Neches Boded L3].&amp;[NechesBoded_L3_120]&amp;[NechesBoded_L2_103]&amp;[NechesBoded_L1_101]"/>
    <s v="[Neches].[Hie Neches Boded].[Neches Boded L3].&amp;[NechesBoded_L3_121]&amp;[NechesBoded_L2_103]&amp;[NechesBoded_L1_101]"/>
    <s v="[Neches].[Hie Neches Boded].[Neches Boded L3].&amp;[NechesBoded_L3_122]&amp;[NechesBoded_L2_103]&amp;[NechesBoded_L1_101]"/>
    <s v="[Neches].[Hie Neches Boded].[Neches Boded L2].&amp;[NechesBoded_L2_105]&amp;[NechesBoded_L1_101]"/>
    <s v="[Neches].[Hie Neches Boded].[Neches Boded L2].&amp;[NechesBoded_L2_106]&amp;[NechesBoded_L1_101]"/>
    <s v="[Neches].[Hie Neches Boded].[Neches Boded L2].&amp;[NechesBoded_L2_107]&amp;[NechesBoded_L1_101]"/>
    <s v="[Neches].[Hie Neches Boded].[Neches Boded L2].&amp;[NechesBoded_L2_110]&amp;[NechesBoded_L1_101]"/>
    <s v="[Neches].[Hie Neches Boded].[Neches Boded L3].&amp;[NechesBoded_L3_135]&amp;[NechesBoded_L2_110]&amp;[NechesBoded_L1_101]"/>
    <s v="[Neches].[Hie Neches Boded].[Neches Boded L3].&amp;[NechesBoded_L3_136]&amp;[NechesBoded_L2_110]&amp;[NechesBoded_L1_101]"/>
    <s v="[Neches].[Hie Neches Boded].[Neches Boded L3].&amp;[NechesBoded_L3_137]&amp;[NechesBoded_L2_110]&amp;[NechesBoded_L1_101]"/>
    <s v="[Neches].[Neches].&amp;[9999939]&amp;[-1]"/>
    <s v="[Measures].[c_Shaar_Acharon]"/>
    <s v="#,#.0000"/>
    <s v="[Neches].[Neches].&amp;[9999871]&amp;[-1]"/>
    <s v="[Neches].[Neches].&amp;[9999814]&amp;[-1]"/>
    <s v="[Neches].[Neches].&amp;[9999889]&amp;[-1]"/>
    <s v="[Neches].[Neches].&amp;[9999848]&amp;[-1]"/>
    <s v="[Neches].[Neches].&amp;[9999756]&amp;[-1]"/>
    <s v="[Neches].[Neches].&amp;[9999921]&amp;[-1]"/>
    <s v="[Neches].[Neches].&amp;[9999806]&amp;[-1]"/>
    <s v="[Neches].[Neches].&amp;[9999715]&amp;[-1]"/>
    <s v="[Neches].[Neches].&amp;[9999749]&amp;[-1]"/>
  </metadataStrings>
  <mdxMetadata count="38">
    <mdx n="0" f="s">
      <ms ns="1" c="0"/>
    </mdx>
    <mdx n="0" f="v">
      <t c="7">
        <n x="1" s="1"/>
        <n x="2" s="1"/>
        <n x="3" s="1"/>
        <n x="4" s="1"/>
        <n x="5" s="1"/>
        <n x="9"/>
        <n x="6"/>
      </t>
    </mdx>
    <mdx n="0" f="v">
      <t c="7">
        <n x="1" s="1"/>
        <n x="2" s="1"/>
        <n x="3" s="1"/>
        <n x="4" s="1"/>
        <n x="5" s="1"/>
        <n x="9"/>
        <n x="8"/>
      </t>
    </mdx>
    <mdx n="0" f="v">
      <t c="7" si="7">
        <n x="1" s="1"/>
        <n x="2" s="1"/>
        <n x="3" s="1"/>
        <n x="4" s="1"/>
        <n x="5" s="1"/>
        <n x="10"/>
        <n x="6"/>
      </t>
    </mdx>
    <mdx n="0" f="v">
      <t c="7" si="7">
        <n x="1" s="1"/>
        <n x="2" s="1"/>
        <n x="3" s="1"/>
        <n x="4" s="1"/>
        <n x="5" s="1"/>
        <n x="11"/>
        <n x="6"/>
      </t>
    </mdx>
    <mdx n="0" f="v">
      <t c="7" si="7">
        <n x="1" s="1"/>
        <n x="2" s="1"/>
        <n x="3" s="1"/>
        <n x="4" s="1"/>
        <n x="5" s="1"/>
        <n x="12"/>
        <n x="6"/>
      </t>
    </mdx>
    <mdx n="0" f="v">
      <t c="7" si="7">
        <n x="1" s="1"/>
        <n x="2" s="1"/>
        <n x="3" s="1"/>
        <n x="4" s="1"/>
        <n x="5" s="1"/>
        <n x="13"/>
        <n x="6"/>
      </t>
    </mdx>
    <mdx n="0" f="v">
      <t c="7" si="7">
        <n x="1" s="1"/>
        <n x="2" s="1"/>
        <n x="3" s="1"/>
        <n x="4" s="1"/>
        <n x="5" s="1"/>
        <n x="14"/>
        <n x="6"/>
      </t>
    </mdx>
    <mdx n="0" f="v">
      <t c="7" si="7">
        <n x="1" s="1"/>
        <n x="2" s="1"/>
        <n x="3" s="1"/>
        <n x="4" s="1"/>
        <n x="5" s="1"/>
        <n x="15"/>
        <n x="6"/>
      </t>
    </mdx>
    <mdx n="0" f="v">
      <t c="7" fi="14">
        <n x="1" s="1"/>
        <n x="2" s="1"/>
        <n x="3" s="1"/>
        <n x="4" s="1"/>
        <n x="5" s="1"/>
        <n x="15"/>
        <n x="8"/>
      </t>
    </mdx>
    <mdx n="0" f="v">
      <t c="7" si="7">
        <n x="1" s="1"/>
        <n x="2" s="1"/>
        <n x="3" s="1"/>
        <n x="4" s="1"/>
        <n x="5" s="1"/>
        <n x="16"/>
        <n x="6"/>
      </t>
    </mdx>
    <mdx n="0" f="v">
      <t c="7" si="7">
        <n x="1" s="1"/>
        <n x="2" s="1"/>
        <n x="3" s="1"/>
        <n x="4" s="1"/>
        <n x="5" s="1"/>
        <n x="17"/>
        <n x="6"/>
      </t>
    </mdx>
    <mdx n="0" f="v">
      <t c="7" si="7">
        <n x="1" s="1"/>
        <n x="2" s="1"/>
        <n x="3" s="1"/>
        <n x="4" s="1"/>
        <n x="5" s="1"/>
        <n x="18"/>
        <n x="6"/>
      </t>
    </mdx>
    <mdx n="0" f="v">
      <t c="7" si="7">
        <n x="1" s="1"/>
        <n x="2" s="1"/>
        <n x="3" s="1"/>
        <n x="4" s="1"/>
        <n x="5" s="1"/>
        <n x="19"/>
        <n x="6"/>
      </t>
    </mdx>
    <mdx n="0" f="v">
      <t c="7" si="7">
        <n x="1" s="1"/>
        <n x="2" s="1"/>
        <n x="3" s="1"/>
        <n x="4" s="1"/>
        <n x="5" s="1"/>
        <n x="20"/>
        <n x="6"/>
      </t>
    </mdx>
    <mdx n="0" f="v">
      <t c="7" si="7">
        <n x="1" s="1"/>
        <n x="2" s="1"/>
        <n x="3" s="1"/>
        <n x="4" s="1"/>
        <n x="5" s="1"/>
        <n x="21"/>
        <n x="6"/>
      </t>
    </mdx>
    <mdx n="0" f="v">
      <t c="7" si="7">
        <n x="1" s="1"/>
        <n x="2" s="1"/>
        <n x="3" s="1"/>
        <n x="4" s="1"/>
        <n x="5" s="1"/>
        <n x="22"/>
        <n x="6"/>
      </t>
    </mdx>
    <mdx n="0" f="v">
      <t c="7" fi="14">
        <n x="1" s="1"/>
        <n x="2" s="1"/>
        <n x="3" s="1"/>
        <n x="4" s="1"/>
        <n x="5" s="1"/>
        <n x="22"/>
        <n x="8"/>
      </t>
    </mdx>
    <mdx n="0" f="v">
      <t c="7" si="7">
        <n x="1" s="1"/>
        <n x="2" s="1"/>
        <n x="3" s="1"/>
        <n x="4" s="1"/>
        <n x="5" s="1"/>
        <n x="23"/>
        <n x="6"/>
      </t>
    </mdx>
    <mdx n="0" f="v">
      <t c="7" si="7">
        <n x="1" s="1"/>
        <n x="2" s="1"/>
        <n x="3" s="1"/>
        <n x="4" s="1"/>
        <n x="5" s="1"/>
        <n x="24"/>
        <n x="6"/>
      </t>
    </mdx>
    <mdx n="0" f="v">
      <t c="7">
        <n x="1" s="1"/>
        <n x="2" s="1"/>
        <n x="3" s="1"/>
        <n x="4" s="1"/>
        <n x="5" s="1"/>
        <n x="25"/>
        <n x="6"/>
      </t>
    </mdx>
    <mdx n="0" f="v">
      <t c="7">
        <n x="1" s="1"/>
        <n x="2" s="1"/>
        <n x="3" s="1"/>
        <n x="4" s="1"/>
        <n x="5" s="1"/>
        <n x="25"/>
        <n x="8"/>
      </t>
    </mdx>
    <mdx n="0" f="v">
      <t c="7" si="7">
        <n x="1" s="1"/>
        <n x="2" s="1"/>
        <n x="3" s="1"/>
        <n x="4" s="1"/>
        <n x="5" s="1"/>
        <n x="26"/>
        <n x="6"/>
      </t>
    </mdx>
    <mdx n="0" f="v">
      <t c="7" si="7">
        <n x="1" s="1"/>
        <n x="2" s="1"/>
        <n x="3" s="1"/>
        <n x="4" s="1"/>
        <n x="5" s="1"/>
        <n x="27"/>
        <n x="6"/>
      </t>
    </mdx>
    <mdx n="0" f="v">
      <t c="7" fi="14">
        <n x="1" s="1"/>
        <n x="2" s="1"/>
        <n x="3" s="1"/>
        <n x="4" s="1"/>
        <n x="5" s="1"/>
        <n x="27"/>
        <n x="8"/>
      </t>
    </mdx>
    <mdx n="0" f="v">
      <t c="7" si="7">
        <n x="1" s="1"/>
        <n x="2" s="1"/>
        <n x="3" s="1"/>
        <n x="4" s="1"/>
        <n x="5" s="1"/>
        <n x="28"/>
        <n x="6"/>
      </t>
    </mdx>
    <mdx n="0" f="v">
      <t c="7" fi="14">
        <n x="1" s="1"/>
        <n x="2" s="1"/>
        <n x="3" s="1"/>
        <n x="4" s="1"/>
        <n x="5" s="1"/>
        <n x="28"/>
        <n x="8"/>
      </t>
    </mdx>
    <mdx n="0" f="v">
      <t c="7" si="7">
        <n x="1" s="1"/>
        <n x="2" s="1"/>
        <n x="3" s="1"/>
        <n x="4" s="1"/>
        <n x="5" s="1"/>
        <n x="29"/>
        <n x="6"/>
      </t>
    </mdx>
    <mdx n="0" f="v">
      <t c="3" si="32">
        <n x="1" s="1"/>
        <n x="30"/>
        <n x="31"/>
      </t>
    </mdx>
    <mdx n="0" f="v">
      <t c="3" si="32">
        <n x="1" s="1"/>
        <n x="33"/>
        <n x="31"/>
      </t>
    </mdx>
    <mdx n="0" f="v">
      <t c="3" si="32">
        <n x="1" s="1"/>
        <n x="34"/>
        <n x="31"/>
      </t>
    </mdx>
    <mdx n="0" f="v">
      <t c="3" si="32">
        <n x="1" s="1"/>
        <n x="35"/>
        <n x="31"/>
      </t>
    </mdx>
    <mdx n="0" f="v">
      <t c="3" si="32">
        <n x="1" s="1"/>
        <n x="36"/>
        <n x="31"/>
      </t>
    </mdx>
    <mdx n="0" f="v">
      <t c="3" si="32">
        <n x="1" s="1"/>
        <n x="37"/>
        <n x="31"/>
      </t>
    </mdx>
    <mdx n="0" f="v">
      <t c="3" si="32">
        <n x="1" s="1"/>
        <n x="38"/>
        <n x="31"/>
      </t>
    </mdx>
    <mdx n="0" f="v">
      <t c="3" si="32">
        <n x="1" s="1"/>
        <n x="39"/>
        <n x="31"/>
      </t>
    </mdx>
    <mdx n="0" f="v">
      <t c="3" si="32">
        <n x="1" s="1"/>
        <n x="40"/>
        <n x="31"/>
      </t>
    </mdx>
    <mdx n="0" f="v">
      <t c="3" si="32">
        <n x="1" s="1"/>
        <n x="41"/>
        <n x="31"/>
      </t>
    </mdx>
  </mdxMetadata>
  <valueMetadata count="3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</valueMetadata>
</metadata>
</file>

<file path=xl/sharedStrings.xml><?xml version="1.0" encoding="utf-8"?>
<sst xmlns="http://schemas.openxmlformats.org/spreadsheetml/2006/main" count="16567" uniqueCount="5116">
  <si>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</si>
  <si>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</si>
  <si>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</si>
  <si>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</si>
  <si>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</si>
  <si>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</si>
  <si>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</si>
  <si>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</si>
  <si>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</si>
  <si>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</si>
  <si>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</si>
  <si>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</si>
  <si>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</si>
  <si>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</si>
  <si>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</si>
  <si>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</si>
  <si>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</si>
  <si>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</si>
  <si>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</si>
  <si>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</si>
  <si>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</si>
  <si>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תאריך</t>
  </si>
  <si>
    <t>מלווה קצר מועד (מק"מ)</t>
  </si>
  <si>
    <t>שחר</t>
  </si>
  <si>
    <t>גילון</t>
  </si>
  <si>
    <t>גליל</t>
  </si>
  <si>
    <t>סה"כ צמודות מדד</t>
  </si>
  <si>
    <t>סה"כ בישראל</t>
  </si>
  <si>
    <t>סה"כ תעודות התחייבות ממשלתיות</t>
  </si>
  <si>
    <t>אחר</t>
  </si>
  <si>
    <t>סה"כ מניות היתר</t>
  </si>
  <si>
    <t>סה"כ מניות</t>
  </si>
  <si>
    <t>בישראל:</t>
  </si>
  <si>
    <t>סה"כ תעודות השתתפות בקרנות נאמנות</t>
  </si>
  <si>
    <t>סה"כ צמודות</t>
  </si>
  <si>
    <t>סה"כ אגרות חוב קונצרניות</t>
  </si>
  <si>
    <t>סה"כ חוזים עתידיים בישראל</t>
  </si>
  <si>
    <t>שיעור ריבית ממוצע</t>
  </si>
  <si>
    <t>סה"כ מובטחות במשכנתא או תיקי משכנתאות</t>
  </si>
  <si>
    <t>סה"כ מובטחות בבטחונות אחרים</t>
  </si>
  <si>
    <t>סה"כ הלוואות בישראל</t>
  </si>
  <si>
    <t>סה"כ הלוואות בחו"ל</t>
  </si>
  <si>
    <t>סה"כ הלוואות</t>
  </si>
  <si>
    <t>סה"כ  פקדונות מעל 3 חודשים</t>
  </si>
  <si>
    <t>סה"כ בחו"ל</t>
  </si>
  <si>
    <t>סה"כ מקרקעין</t>
  </si>
  <si>
    <t>יתרות מזומנים ועו"ש בש"ח</t>
  </si>
  <si>
    <t>יתרות מזומנים ועו"ש נקובים במט"ח</t>
  </si>
  <si>
    <t>סה"כ מזומנים ושווי מזומנים</t>
  </si>
  <si>
    <t>מספר ני"ע</t>
  </si>
  <si>
    <t>סה"כ תעודות חוב מסחריות</t>
  </si>
  <si>
    <t>סה"כ לא צמודות</t>
  </si>
  <si>
    <t>סה"כ צמודות למט"ח</t>
  </si>
  <si>
    <t>סה"כ כתבי אופציה</t>
  </si>
  <si>
    <t>סה"כ חוזים עתידיים</t>
  </si>
  <si>
    <t>סה"כ אופציות</t>
  </si>
  <si>
    <t>נכס הבסיס</t>
  </si>
  <si>
    <t>סה"כ אג"ח קונצרני</t>
  </si>
  <si>
    <t>תנאי ושיעור ריבית</t>
  </si>
  <si>
    <t>תשואה לפדיון</t>
  </si>
  <si>
    <t>תאריך שערוך אחרון</t>
  </si>
  <si>
    <t>שעור תשואה במהלך התקופה</t>
  </si>
  <si>
    <t>שעור הריבית</t>
  </si>
  <si>
    <t>שעור מערך נקוב מונפק</t>
  </si>
  <si>
    <t>סה"כ צמוד מדד</t>
  </si>
  <si>
    <t>סה"כ לא צמוד</t>
  </si>
  <si>
    <t>שווי שוק</t>
  </si>
  <si>
    <t>סה"כ אג"ח של ממשלת ישראל שהונפקו בחו"ל</t>
  </si>
  <si>
    <t>סה"כ אג"ח שהנפיקו ממשלות זרות בחו"ל</t>
  </si>
  <si>
    <t>סה"כ חברות זרות בחו"ל</t>
  </si>
  <si>
    <t>סה"כ חברות ישראליות בחו"ל</t>
  </si>
  <si>
    <t>ענף מסחר</t>
  </si>
  <si>
    <t>שם מדרג</t>
  </si>
  <si>
    <t>ערד</t>
  </si>
  <si>
    <t>סה"כ אג"ח קונצרני של חברות זרות</t>
  </si>
  <si>
    <t>(1) תעודות התחייבות ממשלתיות</t>
  </si>
  <si>
    <t>(2) תעודות חוב מסחריות</t>
  </si>
  <si>
    <t>(3) אג"ח קונצרני</t>
  </si>
  <si>
    <t>(4) מניות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</si>
  <si>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</si>
  <si>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</si>
  <si>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</si>
  <si>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</si>
  <si>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</si>
  <si>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</si>
  <si>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</si>
  <si>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</si>
  <si>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</si>
  <si>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</si>
  <si>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</si>
  <si>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</si>
  <si>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סה"כ כנגד חסכון עמיתים/מבוטחים</t>
  </si>
  <si>
    <t>אופי הנכס</t>
  </si>
  <si>
    <t>סה"כ מניב</t>
  </si>
  <si>
    <t>סה"כ לא מניב</t>
  </si>
  <si>
    <t>1. תעודות התחייבות ממשלתיות</t>
  </si>
  <si>
    <t>2. תעודות חוב מסחריות</t>
  </si>
  <si>
    <t>3. אג"ח קונצרני</t>
  </si>
  <si>
    <t>4. מניות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</si>
  <si>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</si>
  <si>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</si>
  <si>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</si>
  <si>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</si>
  <si>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</si>
  <si>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</si>
  <si>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</si>
  <si>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</si>
  <si>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</si>
  <si>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</si>
  <si>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</si>
  <si>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</si>
  <si>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</si>
  <si>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</si>
  <si>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</si>
  <si>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</si>
  <si>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</si>
  <si>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</si>
  <si>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</si>
  <si>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** בהתאם לשיטה שיושמה בדוח הכספי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</si>
  <si>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</si>
  <si>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</si>
  <si>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</si>
  <si>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</si>
  <si>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</si>
  <si>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</si>
  <si>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זירת מסחר</t>
  </si>
  <si>
    <t>TASE</t>
  </si>
  <si>
    <t>LSE</t>
  </si>
  <si>
    <t>TSE</t>
  </si>
  <si>
    <t>ASX</t>
  </si>
  <si>
    <t>ISE</t>
  </si>
  <si>
    <t>SIX</t>
  </si>
  <si>
    <t>◄</t>
  </si>
  <si>
    <t>חיפושי נפט וגז</t>
  </si>
  <si>
    <t>מסחר</t>
  </si>
  <si>
    <t>שירותים</t>
  </si>
  <si>
    <t>שירותים פיננסיים</t>
  </si>
  <si>
    <t>מידרוג</t>
  </si>
  <si>
    <t>דולר אמריקאי</t>
  </si>
  <si>
    <t>שקל חדש</t>
  </si>
  <si>
    <t>אירו</t>
  </si>
  <si>
    <t>לירה שטרלינג</t>
  </si>
  <si>
    <t>דולר אוסטרלי</t>
  </si>
  <si>
    <t>דולר הונג קונג</t>
  </si>
  <si>
    <t>כתר שבדי</t>
  </si>
  <si>
    <t>כתר דני</t>
  </si>
  <si>
    <t>דולר קנדי</t>
  </si>
  <si>
    <t>יין יפני</t>
  </si>
  <si>
    <t>מקסיקו פזו</t>
  </si>
  <si>
    <t>ריאל ברזילאי</t>
  </si>
  <si>
    <t>ראנד דרום אפריקאי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</si>
  <si>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</si>
  <si>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</si>
  <si>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</si>
  <si>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</si>
  <si>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</si>
  <si>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</si>
  <si>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</si>
  <si>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</si>
  <si>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</si>
  <si>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</si>
  <si>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השקעות במדעי החיים</t>
  </si>
  <si>
    <t>קלינטק</t>
  </si>
  <si>
    <t>תקשורת ומדיה</t>
  </si>
  <si>
    <t>תוכנה ואינטרנט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</si>
  <si>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</si>
  <si>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</si>
  <si>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</si>
  <si>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</si>
  <si>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</si>
  <si>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</si>
  <si>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</si>
  <si>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</si>
  <si>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</si>
  <si>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</si>
  <si>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ט. יתרות התחייבות להשקעה:</t>
  </si>
  <si>
    <t>2. נכסים המוצגים לפי עלות מתואמת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</si>
  <si>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</si>
  <si>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</si>
  <si>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</si>
  <si>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</si>
  <si>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</si>
  <si>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</si>
  <si>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</si>
  <si>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</si>
  <si>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</si>
  <si>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</si>
  <si>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</si>
  <si>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</si>
  <si>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</si>
  <si>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</si>
  <si>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</si>
  <si>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>(7) אופציות</t>
  </si>
  <si>
    <t>סה"כ מסגרת אשראי מנוצלות ללווים</t>
  </si>
  <si>
    <t>2.ג. מסגרות אשראי מנוצלות ללווים</t>
  </si>
  <si>
    <t>קונסורציום כן/לא</t>
  </si>
  <si>
    <t>שווי משוערך</t>
  </si>
  <si>
    <t>ספק מידע</t>
  </si>
  <si>
    <t>(18)</t>
  </si>
  <si>
    <t>סה"כ מדדים כולל מניות</t>
  </si>
  <si>
    <t>סה"כ ריבית</t>
  </si>
  <si>
    <t>סה"כ קרנות הון סיכון</t>
  </si>
  <si>
    <t>סה"כ מט"ח/ מט"ח</t>
  </si>
  <si>
    <t>סה"כ צמוד למדד</t>
  </si>
  <si>
    <t>סה"כ קרנות גידור</t>
  </si>
  <si>
    <t>סה"כ קרנות נדל"ן</t>
  </si>
  <si>
    <t>סה"כ קרנות השקעה אחרות</t>
  </si>
  <si>
    <t>סה"כ בחו"ל:</t>
  </si>
  <si>
    <t>סה"כ בישראל:</t>
  </si>
  <si>
    <t>סה"כ כתבי אופציה בחו"ל</t>
  </si>
  <si>
    <t>סה"כ חו"ל:</t>
  </si>
  <si>
    <t>סה"כ אופציות בישראל:</t>
  </si>
  <si>
    <t>סה"כ חוזים עתידיים בחו"ל:</t>
  </si>
  <si>
    <t>סה"כ מקרקעין בישראל:</t>
  </si>
  <si>
    <t>***שער-יוצג במאית המטבע המקומי, קרי /סנט וכ'ו</t>
  </si>
  <si>
    <t>שער***</t>
  </si>
  <si>
    <t>ערך נקוב****</t>
  </si>
  <si>
    <t>ב. אג"ח קונצרני לא סחיר</t>
  </si>
  <si>
    <t>שעור מערך נקוב**** מונפק</t>
  </si>
  <si>
    <t>אלפי ש"ח</t>
  </si>
  <si>
    <t xml:space="preserve">ש"ח אלפי </t>
  </si>
  <si>
    <t>ערך נקוב ****</t>
  </si>
  <si>
    <t>****ערך נקוב-יוצג היחידות במטבע בו בוצעה העסקה במקור</t>
  </si>
  <si>
    <t>יחידות</t>
  </si>
  <si>
    <t>אלפי יחידות</t>
  </si>
  <si>
    <t>(19)</t>
  </si>
  <si>
    <t>כתובת הנכס</t>
  </si>
  <si>
    <t>*****כאשר טרם חלף מועד תשלום הריבית/ פדיון קרן/ דיבידנד, יצוין סכום פדיון/ ריבית/ דיבידנד שעתיד להתקבל</t>
  </si>
  <si>
    <t xml:space="preserve">*****כאשר טרם חלף מועד תשלום הריבית/ פדיון קרן/ דיבידנד, יצוין סכום פדיון/ ריבית/ דיבידנד שעתיד להתקבל </t>
  </si>
  <si>
    <t xml:space="preserve">****כאשר טרם חלף מועד תשלום הריבית/ פדיון קרן/ דיבידנד, יצוין סכום פדיון/ ריבית/ דיבידנד שעתיד להתקבל </t>
  </si>
  <si>
    <t xml:space="preserve">פדיון/ ריבית/ דיבידנד לקבל*****  </t>
  </si>
  <si>
    <t>* בעל ענין/צד קשור</t>
  </si>
  <si>
    <t>(5) קרנות סל</t>
  </si>
  <si>
    <t>סה"כ קרנות סל</t>
  </si>
  <si>
    <t>סה"כ שעוקבות אחר מדדי מניות בישראל</t>
  </si>
  <si>
    <t>סה"כ שעוקבות אחר מדדי מניות בחו"ל</t>
  </si>
  <si>
    <t>סה"כ שעוקבות אחר מדדים אחרים בישראל</t>
  </si>
  <si>
    <t>סה"כ שעוקבות אחר מדדי מניות</t>
  </si>
  <si>
    <t>סה"כ שעוקבות אחר מדדים אחרים</t>
  </si>
  <si>
    <t>5. קרנות סל</t>
  </si>
  <si>
    <t>ענף משק</t>
  </si>
  <si>
    <t>30/09/2023</t>
  </si>
  <si>
    <t>מגדל מקפת קרנות פנסיה וקופות גמל בע"מ</t>
  </si>
  <si>
    <t>מגדל מקפת מרכז</t>
  </si>
  <si>
    <t>מגדל מקפת - מרכז</t>
  </si>
  <si>
    <t>גליל 5904</t>
  </si>
  <si>
    <t>9590431</t>
  </si>
  <si>
    <t>RF</t>
  </si>
  <si>
    <t>ממשל צמודה 0527</t>
  </si>
  <si>
    <t>1140847</t>
  </si>
  <si>
    <t>ממשל צמודה 0529</t>
  </si>
  <si>
    <t>1157023</t>
  </si>
  <si>
    <t>ממשל צמודה 0536</t>
  </si>
  <si>
    <t>1097708</t>
  </si>
  <si>
    <t>ממשל צמודה 0545</t>
  </si>
  <si>
    <t>1134865</t>
  </si>
  <si>
    <t>ממשל צמודה 0726</t>
  </si>
  <si>
    <t>1169564</t>
  </si>
  <si>
    <t>ממשל צמודה 0841</t>
  </si>
  <si>
    <t>1120583</t>
  </si>
  <si>
    <t>ממשל צמודה 1025</t>
  </si>
  <si>
    <t>1135912</t>
  </si>
  <si>
    <t>ממשל צמודה 1028</t>
  </si>
  <si>
    <t>1197326</t>
  </si>
  <si>
    <t>ממשל צמודה 1131</t>
  </si>
  <si>
    <t>1172220</t>
  </si>
  <si>
    <t>ממשל צמודה 1151</t>
  </si>
  <si>
    <t>1168301</t>
  </si>
  <si>
    <t>מ.ק.מ. 414</t>
  </si>
  <si>
    <t>8240418</t>
  </si>
  <si>
    <t>מקמ 114</t>
  </si>
  <si>
    <t>8240111</t>
  </si>
  <si>
    <t>מקמ 1213</t>
  </si>
  <si>
    <t>8231219</t>
  </si>
  <si>
    <t>מקמ 214</t>
  </si>
  <si>
    <t>8240210</t>
  </si>
  <si>
    <t>מקמ 314</t>
  </si>
  <si>
    <t>8240319</t>
  </si>
  <si>
    <t>מקמ 524</t>
  </si>
  <si>
    <t>8240525</t>
  </si>
  <si>
    <t>מקמ 614</t>
  </si>
  <si>
    <t>8240616</t>
  </si>
  <si>
    <t>מקמ 814</t>
  </si>
  <si>
    <t>8240814</t>
  </si>
  <si>
    <t>מקמ 914</t>
  </si>
  <si>
    <t>8240913</t>
  </si>
  <si>
    <t>ממשל שקלית 0142</t>
  </si>
  <si>
    <t>1125400</t>
  </si>
  <si>
    <t>ממשל שקלית 0226</t>
  </si>
  <si>
    <t>1174697</t>
  </si>
  <si>
    <t>ממשל שקלית 0324</t>
  </si>
  <si>
    <t>1130848</t>
  </si>
  <si>
    <t>ממשל שקלית 0327</t>
  </si>
  <si>
    <t>1139344</t>
  </si>
  <si>
    <t>ממשל שקלית 0330</t>
  </si>
  <si>
    <t>1160985</t>
  </si>
  <si>
    <t>ממשל שקלית 0347</t>
  </si>
  <si>
    <t>1140193</t>
  </si>
  <si>
    <t>ממשל שקלית 0425</t>
  </si>
  <si>
    <t>1162668</t>
  </si>
  <si>
    <t>ממשל שקלית 0432</t>
  </si>
  <si>
    <t>1180660</t>
  </si>
  <si>
    <t>ממשל שקלית 0537</t>
  </si>
  <si>
    <t>1166180</t>
  </si>
  <si>
    <t>ממשל שקלית 0825</t>
  </si>
  <si>
    <t>1135557</t>
  </si>
  <si>
    <t>ממשל שקלית 0928</t>
  </si>
  <si>
    <t>1150879</t>
  </si>
  <si>
    <t>ממשל שקלית 1024</t>
  </si>
  <si>
    <t>1175777</t>
  </si>
  <si>
    <t>ממשל שקלית 1026</t>
  </si>
  <si>
    <t>1099456</t>
  </si>
  <si>
    <t>ממשל שקלית 1123</t>
  </si>
  <si>
    <t>1155068</t>
  </si>
  <si>
    <t>ממשל שקלית 1152</t>
  </si>
  <si>
    <t>1184076</t>
  </si>
  <si>
    <t>ממשלתי שקלי 229</t>
  </si>
  <si>
    <t>1194802</t>
  </si>
  <si>
    <t>ממשל משתנה 0526</t>
  </si>
  <si>
    <t>1141795</t>
  </si>
  <si>
    <t>ISRAEL 4.5 2120</t>
  </si>
  <si>
    <t>US46513JB593</t>
  </si>
  <si>
    <t>A+</t>
  </si>
  <si>
    <t>FITCH</t>
  </si>
  <si>
    <t>T 1.875 02/32</t>
  </si>
  <si>
    <t>US91282CDY49</t>
  </si>
  <si>
    <t>AA+</t>
  </si>
  <si>
    <t>לאומי אגח 179</t>
  </si>
  <si>
    <t>520018078</t>
  </si>
  <si>
    <t>בנקים</t>
  </si>
  <si>
    <t>Aaa.il</t>
  </si>
  <si>
    <t>מז טפ הנפק 45</t>
  </si>
  <si>
    <t>520032046</t>
  </si>
  <si>
    <t>מז טפ הנפק 49</t>
  </si>
  <si>
    <t>מז טפ הנפק 52</t>
  </si>
  <si>
    <t>מקורות אגח 11</t>
  </si>
  <si>
    <t>520010869</t>
  </si>
  <si>
    <t>ilAAA</t>
  </si>
  <si>
    <t>מעלות S&amp;P</t>
  </si>
  <si>
    <t>נמלי ישראל אגחא</t>
  </si>
  <si>
    <t>513569780</t>
  </si>
  <si>
    <t>נדל"ן מניב בישראל</t>
  </si>
  <si>
    <t>פועלים אגח 200</t>
  </si>
  <si>
    <t>520000118</t>
  </si>
  <si>
    <t>פועלים אגח 202</t>
  </si>
  <si>
    <t>פועלים אגח 203</t>
  </si>
  <si>
    <t>חשמל אגח 27</t>
  </si>
  <si>
    <t>520000472</t>
  </si>
  <si>
    <t>אנרגיה</t>
  </si>
  <si>
    <t>Aa1.il</t>
  </si>
  <si>
    <t>חשמל אגח 29</t>
  </si>
  <si>
    <t>חשמל אגח 31</t>
  </si>
  <si>
    <t>חשמל אגח 32</t>
  </si>
  <si>
    <t>חשמל אגח 33</t>
  </si>
  <si>
    <t>חשמל אגח 34</t>
  </si>
  <si>
    <t>חשמל אגח 35</t>
  </si>
  <si>
    <t>נתיבי גז אגח ד</t>
  </si>
  <si>
    <t>513436394</t>
  </si>
  <si>
    <t>עזריאלי אגח ב</t>
  </si>
  <si>
    <t>510960719</t>
  </si>
  <si>
    <t>ilAA+</t>
  </si>
  <si>
    <t>עזריאלי אגח ד</t>
  </si>
  <si>
    <t>עזריאלי אגח ה</t>
  </si>
  <si>
    <t>עזריאלי אגח ו</t>
  </si>
  <si>
    <t>עזריאלי אגח ז</t>
  </si>
  <si>
    <t>עזריאלי אגח ח</t>
  </si>
  <si>
    <t>אמות אגח ד</t>
  </si>
  <si>
    <t>520026683</t>
  </si>
  <si>
    <t>Aa2.il</t>
  </si>
  <si>
    <t>אמות אגח ו</t>
  </si>
  <si>
    <t>אמות אגח ח</t>
  </si>
  <si>
    <t>ארפורט אגח ה</t>
  </si>
  <si>
    <t>511659401</t>
  </si>
  <si>
    <t>ilAA</t>
  </si>
  <si>
    <t>ארפורט אגח ט</t>
  </si>
  <si>
    <t>ארפורט אגח יא</t>
  </si>
  <si>
    <t>ביג אגח ח*</t>
  </si>
  <si>
    <t>513623314</t>
  </si>
  <si>
    <t>ביג אגח יא*</t>
  </si>
  <si>
    <t>ביג אגח יד*</t>
  </si>
  <si>
    <t>גב ים אגח ו</t>
  </si>
  <si>
    <t>520001736</t>
  </si>
  <si>
    <t>גב ים אגח ט</t>
  </si>
  <si>
    <t>גב ים אגח י</t>
  </si>
  <si>
    <t>הפניקס אגח 5</t>
  </si>
  <si>
    <t>520017450</t>
  </si>
  <si>
    <t>ביטוח</t>
  </si>
  <si>
    <t>ישרס אגח טו</t>
  </si>
  <si>
    <t>520017807</t>
  </si>
  <si>
    <t>ישרס אגח יח</t>
  </si>
  <si>
    <t>לאומי התח נד402</t>
  </si>
  <si>
    <t>לאומי התח נד403</t>
  </si>
  <si>
    <t>לאומי התח נד404</t>
  </si>
  <si>
    <t>לאומי התח נד405</t>
  </si>
  <si>
    <t>מבנה אגח יז*</t>
  </si>
  <si>
    <t>520024126</t>
  </si>
  <si>
    <t>מבנה אגח כ*</t>
  </si>
  <si>
    <t>מבנה אגח כג*</t>
  </si>
  <si>
    <t>מבנה אגח כד*</t>
  </si>
  <si>
    <t>מבנה אגח כה*</t>
  </si>
  <si>
    <t>מליסרון אגח ו*</t>
  </si>
  <si>
    <t>520037789</t>
  </si>
  <si>
    <t>מליסרון אגח טז*</t>
  </si>
  <si>
    <t>מליסרון אגח י*</t>
  </si>
  <si>
    <t>מליסרון אגח יד*</t>
  </si>
  <si>
    <t>מליסרון אגח יז*</t>
  </si>
  <si>
    <t>מליסרון אגח יח*</t>
  </si>
  <si>
    <t>מליסרון אגח יט*</t>
  </si>
  <si>
    <t>מליסרון אגח כ*</t>
  </si>
  <si>
    <t>מליסרון אגח כא*</t>
  </si>
  <si>
    <t>פועלים הת נדח ח</t>
  </si>
  <si>
    <t>פועלים הת נדח ט</t>
  </si>
  <si>
    <t>פועלים הת נדח י</t>
  </si>
  <si>
    <t>פועלים התח נד ה</t>
  </si>
  <si>
    <t>פועלים התח נד ו</t>
  </si>
  <si>
    <t>פועלים התח נד ז</t>
  </si>
  <si>
    <t>רבוע נדלן אגח ח*</t>
  </si>
  <si>
    <t>513765859</t>
  </si>
  <si>
    <t>ריט 1 אגח ד*</t>
  </si>
  <si>
    <t>513821488</t>
  </si>
  <si>
    <t>ריט 1 אגח ה*</t>
  </si>
  <si>
    <t>ריט 1 אגח ו*</t>
  </si>
  <si>
    <t>ריט 1 אגח ז*</t>
  </si>
  <si>
    <t>שלמה החז אגח יח</t>
  </si>
  <si>
    <t>520034372</t>
  </si>
  <si>
    <t>שלמה החז אגח כ</t>
  </si>
  <si>
    <t>אדמה אגח ב</t>
  </si>
  <si>
    <t>520043605</t>
  </si>
  <si>
    <t>כימיה, גומי ופלסטיק</t>
  </si>
  <si>
    <t>ilAA-</t>
  </si>
  <si>
    <t>בזק אגח 10</t>
  </si>
  <si>
    <t>520031931</t>
  </si>
  <si>
    <t>Aa3.il</t>
  </si>
  <si>
    <t>בזק אגח 12</t>
  </si>
  <si>
    <t>בזק אגח 14</t>
  </si>
  <si>
    <t>ביג אגח ז*</t>
  </si>
  <si>
    <t>ביג אגח ט*</t>
  </si>
  <si>
    <t>ביג אגח טו*</t>
  </si>
  <si>
    <t>ביג אגח יב*</t>
  </si>
  <si>
    <t>ביג אגח יח*</t>
  </si>
  <si>
    <t>ביג אגח כ*</t>
  </si>
  <si>
    <t>בינל הנפ התח כו</t>
  </si>
  <si>
    <t>513141879</t>
  </si>
  <si>
    <t>בינל הנפ התח כז</t>
  </si>
  <si>
    <t>בינל הנפק התחכה</t>
  </si>
  <si>
    <t>דיסקונט מנ נד ו</t>
  </si>
  <si>
    <t>520029935</t>
  </si>
  <si>
    <t>דיסקונט מנ נד ז</t>
  </si>
  <si>
    <t>דיסקונט מנ נד ח</t>
  </si>
  <si>
    <t>דיסקונט מנ נד ט</t>
  </si>
  <si>
    <t>הראל הנפק אגח ז</t>
  </si>
  <si>
    <t>513834200</t>
  </si>
  <si>
    <t>ישרס אגח טז</t>
  </si>
  <si>
    <t>ישרס אגח יג</t>
  </si>
  <si>
    <t>ישרס אגח יט</t>
  </si>
  <si>
    <t>כלל מימון אגח ט</t>
  </si>
  <si>
    <t>513754069</t>
  </si>
  <si>
    <t>מגה אור אגח ח*</t>
  </si>
  <si>
    <t>513257873</t>
  </si>
  <si>
    <t>מז טפ הנפ הת 53</t>
  </si>
  <si>
    <t>מז טפ הנפ הת 65</t>
  </si>
  <si>
    <t>מז טפ הנפק הת48</t>
  </si>
  <si>
    <t>מז טפ הנפק הת50</t>
  </si>
  <si>
    <t>סלע נדלן אגח ב</t>
  </si>
  <si>
    <t>513992529</t>
  </si>
  <si>
    <t>סלע נדלן אגח ג</t>
  </si>
  <si>
    <t>סלע נדלן אגח ד</t>
  </si>
  <si>
    <t>פניקס הון אגח ה</t>
  </si>
  <si>
    <t>514290345</t>
  </si>
  <si>
    <t>רבוע נדלן אגח ו*</t>
  </si>
  <si>
    <t>רבוע נדלן אגח ט*</t>
  </si>
  <si>
    <t>אלבר אגח יז'</t>
  </si>
  <si>
    <t>512025891</t>
  </si>
  <si>
    <t>ilA+</t>
  </si>
  <si>
    <t>אלבר אגח יט</t>
  </si>
  <si>
    <t>אלדן תחבו אגח ה</t>
  </si>
  <si>
    <t>510454333</t>
  </si>
  <si>
    <t>אלדן תחבו אגח ז</t>
  </si>
  <si>
    <t>אלדן תחבו אגח ח</t>
  </si>
  <si>
    <t>אלון רבוע כחול אגח ט</t>
  </si>
  <si>
    <t>520042847</t>
  </si>
  <si>
    <t>השקעה ואחזקות</t>
  </si>
  <si>
    <t>גירון אגח ו</t>
  </si>
  <si>
    <t>520044520</t>
  </si>
  <si>
    <t>A1.il</t>
  </si>
  <si>
    <t>גירון אגח ז</t>
  </si>
  <si>
    <t>גירון אגח ח</t>
  </si>
  <si>
    <t>ג'נרישן קפ אגחב*</t>
  </si>
  <si>
    <t>515846558</t>
  </si>
  <si>
    <t>ג'נרישן קפ אגחג*</t>
  </si>
  <si>
    <t>מגה אור אגח ו*</t>
  </si>
  <si>
    <t>מגה אור אגח ז*</t>
  </si>
  <si>
    <t>מגה אור אגח ט*</t>
  </si>
  <si>
    <t>מגה אור אגח י*</t>
  </si>
  <si>
    <t>מגה אור אגח יא*</t>
  </si>
  <si>
    <t>מימון ישיר אגחג*</t>
  </si>
  <si>
    <t>513893123</t>
  </si>
  <si>
    <t>אשראי חוץ בנקאי</t>
  </si>
  <si>
    <t>מימון ישיר אגחד*</t>
  </si>
  <si>
    <t>מימון ישיר אגחה*</t>
  </si>
  <si>
    <t>מימון ישיר אגחו*</t>
  </si>
  <si>
    <t>מניבים ריט אגחב*</t>
  </si>
  <si>
    <t>515327120</t>
  </si>
  <si>
    <t>מניבים ריט אגחג*</t>
  </si>
  <si>
    <t>מניבים ריט אגחד*</t>
  </si>
  <si>
    <t>סלקום אגח ח*</t>
  </si>
  <si>
    <t>511930125</t>
  </si>
  <si>
    <t>פז נפט אגח ו*</t>
  </si>
  <si>
    <t>510216054</t>
  </si>
  <si>
    <t>פז נפט אגח ז*</t>
  </si>
  <si>
    <t>אפי נכסים אגח ח</t>
  </si>
  <si>
    <t>510560188</t>
  </si>
  <si>
    <t>נדל"ן מניב בחו"ל</t>
  </si>
  <si>
    <t>A2.il</t>
  </si>
  <si>
    <t>אפי נכסים אגח טו</t>
  </si>
  <si>
    <t>אפי נכסים אגחיא</t>
  </si>
  <si>
    <t>אפי נכסים אגחיג</t>
  </si>
  <si>
    <t>אפי נכסים אגחיד</t>
  </si>
  <si>
    <t>אשטרום קבוצה אגח ד</t>
  </si>
  <si>
    <t>510381601</t>
  </si>
  <si>
    <t>בנייה</t>
  </si>
  <si>
    <t>ilA</t>
  </si>
  <si>
    <t>אשטרום קבוצה אגח ה</t>
  </si>
  <si>
    <t>ג'י סיטי אגח טו*</t>
  </si>
  <si>
    <t>520033234</t>
  </si>
  <si>
    <t>הכשרת ישוב אג21</t>
  </si>
  <si>
    <t>520020116</t>
  </si>
  <si>
    <t>נכסים ובנין אגח י</t>
  </si>
  <si>
    <t>520025438</t>
  </si>
  <si>
    <t>או פי סי אגח ב*</t>
  </si>
  <si>
    <t>514401702</t>
  </si>
  <si>
    <t>ilA-</t>
  </si>
  <si>
    <t>ג'י סיטי אגח יב*</t>
  </si>
  <si>
    <t>A3.il</t>
  </si>
  <si>
    <t>ג'י סיטי אגח יג*</t>
  </si>
  <si>
    <t>ג'י סיטי אגח יד*</t>
  </si>
  <si>
    <t>הכשרת הישוב אג24</t>
  </si>
  <si>
    <t>הכשרת ישוב אג23</t>
  </si>
  <si>
    <t>מגוריט אגח ב</t>
  </si>
  <si>
    <t>515434074</t>
  </si>
  <si>
    <t>מגוריט אגח ג</t>
  </si>
  <si>
    <t>מגוריט אגח ד</t>
  </si>
  <si>
    <t>מגוריט אגח ה</t>
  </si>
  <si>
    <t>פתאל החזקות אגח ד*</t>
  </si>
  <si>
    <t>512607888</t>
  </si>
  <si>
    <t>מלונאות ותיירות</t>
  </si>
  <si>
    <t>אגח הפחתת שווי ניירות חסומים</t>
  </si>
  <si>
    <t>259026600</t>
  </si>
  <si>
    <t>ל.ר.</t>
  </si>
  <si>
    <t>NR</t>
  </si>
  <si>
    <t>ארי נדלן אגח א</t>
  </si>
  <si>
    <t>520038332</t>
  </si>
  <si>
    <t>משק אנרג אגח א</t>
  </si>
  <si>
    <t>516167343</t>
  </si>
  <si>
    <t>נופר אנרג אגח א*</t>
  </si>
  <si>
    <t>514599943</t>
  </si>
  <si>
    <t>אנרגיה מתחדשת</t>
  </si>
  <si>
    <t>קרדן אןוי אגח ב*</t>
  </si>
  <si>
    <t>NV1239114</t>
  </si>
  <si>
    <t>דיסק מנ אגח יד</t>
  </si>
  <si>
    <t>7480163</t>
  </si>
  <si>
    <t>פועלים אגח 100</t>
  </si>
  <si>
    <t>6620488</t>
  </si>
  <si>
    <t>תעש אוירית אגחד</t>
  </si>
  <si>
    <t>1133131</t>
  </si>
  <si>
    <t>520027194</t>
  </si>
  <si>
    <t>ביטחוניות</t>
  </si>
  <si>
    <t>אייסיאל אגח ז*</t>
  </si>
  <si>
    <t>2810372</t>
  </si>
  <si>
    <t>520027830</t>
  </si>
  <si>
    <t>אמות אגח ה</t>
  </si>
  <si>
    <t>1138114</t>
  </si>
  <si>
    <t>אמות אגח ז</t>
  </si>
  <si>
    <t>1162866</t>
  </si>
  <si>
    <t>גב ים אגח ח</t>
  </si>
  <si>
    <t>7590151</t>
  </si>
  <si>
    <t>הראל השקעות אגח א</t>
  </si>
  <si>
    <t>5850110</t>
  </si>
  <si>
    <t>520033986</t>
  </si>
  <si>
    <t>וילאר אגח ח</t>
  </si>
  <si>
    <t>4160156</t>
  </si>
  <si>
    <t>520038910</t>
  </si>
  <si>
    <t>ישראמקו אגח ג*</t>
  </si>
  <si>
    <t>2320232</t>
  </si>
  <si>
    <t>550010003</t>
  </si>
  <si>
    <t>שופרסל אגח ז*</t>
  </si>
  <si>
    <t>7770258</t>
  </si>
  <si>
    <t>520022732</t>
  </si>
  <si>
    <t>רשתות שיווק</t>
  </si>
  <si>
    <t>שלמה החז אגח יז</t>
  </si>
  <si>
    <t>1410299</t>
  </si>
  <si>
    <t>שלמה החז אגח יט</t>
  </si>
  <si>
    <t>1192731</t>
  </si>
  <si>
    <t>בזק אגח 13</t>
  </si>
  <si>
    <t>2300309</t>
  </si>
  <si>
    <t>בזק אגח 9</t>
  </si>
  <si>
    <t>2300176</t>
  </si>
  <si>
    <t>גמא אגח 3</t>
  </si>
  <si>
    <t>1185941</t>
  </si>
  <si>
    <t>512711789</t>
  </si>
  <si>
    <t>הראל הנפ אגח טו</t>
  </si>
  <si>
    <t>1143130</t>
  </si>
  <si>
    <t>הראל הנפ אגח טז</t>
  </si>
  <si>
    <t>1157601</t>
  </si>
  <si>
    <t>הראל הנפ אגח יב</t>
  </si>
  <si>
    <t>1138163</t>
  </si>
  <si>
    <t>הראל הנפ אגח יד</t>
  </si>
  <si>
    <t>1143122</t>
  </si>
  <si>
    <t>הראל הנפ אגח יח</t>
  </si>
  <si>
    <t>1182666</t>
  </si>
  <si>
    <t>כלל ביטוח אגח א</t>
  </si>
  <si>
    <t>1193481</t>
  </si>
  <si>
    <t>520036120</t>
  </si>
  <si>
    <t>כלל מימו אגח יא</t>
  </si>
  <si>
    <t>1160647</t>
  </si>
  <si>
    <t>כלל מימון אגח י</t>
  </si>
  <si>
    <t>1136068</t>
  </si>
  <si>
    <t>כללביט אגח יב</t>
  </si>
  <si>
    <t>1179928</t>
  </si>
  <si>
    <t>מנורה הון התח ה</t>
  </si>
  <si>
    <t>1143411</t>
  </si>
  <si>
    <t>513937714</t>
  </si>
  <si>
    <t>מנורה הון התח ז</t>
  </si>
  <si>
    <t>1184191</t>
  </si>
  <si>
    <t>פניקס הון אגח ח</t>
  </si>
  <si>
    <t>1139815</t>
  </si>
  <si>
    <t>פניקס הון אגח ט</t>
  </si>
  <si>
    <t>1155522</t>
  </si>
  <si>
    <t>פניקס הון אגחיא</t>
  </si>
  <si>
    <t>1159359</t>
  </si>
  <si>
    <t>קרסו אגח ג</t>
  </si>
  <si>
    <t>1141829</t>
  </si>
  <si>
    <t>514065283</t>
  </si>
  <si>
    <t>קרסו מוט' אגח א</t>
  </si>
  <si>
    <t>1136464</t>
  </si>
  <si>
    <t>קרסו מוט' אגח ב</t>
  </si>
  <si>
    <t>1139591</t>
  </si>
  <si>
    <t>קרסו מוט' אגח ד</t>
  </si>
  <si>
    <t>1173566</t>
  </si>
  <si>
    <t>אלבר אגח יח</t>
  </si>
  <si>
    <t>1158740</t>
  </si>
  <si>
    <t>אלבר אגח כ</t>
  </si>
  <si>
    <t>1191832</t>
  </si>
  <si>
    <t>אלדן תחבו אגח ו</t>
  </si>
  <si>
    <t>1161678</t>
  </si>
  <si>
    <t>אלדן תחבו אגח ט</t>
  </si>
  <si>
    <t>1192459</t>
  </si>
  <si>
    <t>אלון רבוע כחול סדרה ח</t>
  </si>
  <si>
    <t>1197276</t>
  </si>
  <si>
    <t>אלקטרה אגח ד*</t>
  </si>
  <si>
    <t>7390149</t>
  </si>
  <si>
    <t>520028911</t>
  </si>
  <si>
    <t>אלקטרה אגח ה*</t>
  </si>
  <si>
    <t>7390222</t>
  </si>
  <si>
    <t>בזן אגח ה</t>
  </si>
  <si>
    <t>2590388</t>
  </si>
  <si>
    <t>520036658</t>
  </si>
  <si>
    <t>בזן אגח י</t>
  </si>
  <si>
    <t>2590511</t>
  </si>
  <si>
    <t>דמרי אגח ז*</t>
  </si>
  <si>
    <t>1141191</t>
  </si>
  <si>
    <t>511399388</t>
  </si>
  <si>
    <t>דמרי אגח ט*</t>
  </si>
  <si>
    <t>1168368</t>
  </si>
  <si>
    <t>דמרי אגח י*</t>
  </si>
  <si>
    <t>1186162</t>
  </si>
  <si>
    <t>ממן אגח ב</t>
  </si>
  <si>
    <t>2380046</t>
  </si>
  <si>
    <t>520036435</t>
  </si>
  <si>
    <t>סלקום אגח ט*</t>
  </si>
  <si>
    <t>1132836</t>
  </si>
  <si>
    <t>סלקום אגח יא*</t>
  </si>
  <si>
    <t>1139252</t>
  </si>
  <si>
    <t>סלקום אגח יב*</t>
  </si>
  <si>
    <t>1143080</t>
  </si>
  <si>
    <t>סלקום אגח יג*</t>
  </si>
  <si>
    <t>1189190</t>
  </si>
  <si>
    <t>פז נפט ד*</t>
  </si>
  <si>
    <t>1132505</t>
  </si>
  <si>
    <t>פז נפט אגח ח*</t>
  </si>
  <si>
    <t>1162817</t>
  </si>
  <si>
    <t>פרטנר אגח ו*</t>
  </si>
  <si>
    <t>1141415</t>
  </si>
  <si>
    <t>520044314</t>
  </si>
  <si>
    <t>פרטנר אגח ז*</t>
  </si>
  <si>
    <t>1156397</t>
  </si>
  <si>
    <t>שפיר הנדס אגח א*</t>
  </si>
  <si>
    <t>1136134</t>
  </si>
  <si>
    <t>514892801</t>
  </si>
  <si>
    <t>מתכת ומוצרי בניה</t>
  </si>
  <si>
    <t>שפיר הנדס אגח ב*</t>
  </si>
  <si>
    <t>1141951</t>
  </si>
  <si>
    <t>שפיר הנדס אגח ג*</t>
  </si>
  <si>
    <t>1178417</t>
  </si>
  <si>
    <t>אזורים אגח 13*</t>
  </si>
  <si>
    <t>7150410</t>
  </si>
  <si>
    <t>520025990</t>
  </si>
  <si>
    <t>אזורים אגח 14*</t>
  </si>
  <si>
    <t>7150444</t>
  </si>
  <si>
    <t>איידיאייהנ הת ה</t>
  </si>
  <si>
    <t>1155878</t>
  </si>
  <si>
    <t>514486042</t>
  </si>
  <si>
    <t>אנלייט אנר אג ג*</t>
  </si>
  <si>
    <t>7200249</t>
  </si>
  <si>
    <t>520041146</t>
  </si>
  <si>
    <t>אנלייט אנר אגחו*</t>
  </si>
  <si>
    <t>7200173</t>
  </si>
  <si>
    <t>אנרג'יקס אג ב*</t>
  </si>
  <si>
    <t>1168483</t>
  </si>
  <si>
    <t>513901371</t>
  </si>
  <si>
    <t>אנרג'יקס אגח א*</t>
  </si>
  <si>
    <t>1161751</t>
  </si>
  <si>
    <t>אפריקה מג אגח ה*</t>
  </si>
  <si>
    <t>1162825</t>
  </si>
  <si>
    <t>520034760</t>
  </si>
  <si>
    <t>אשטרום קבוצה אגח ג</t>
  </si>
  <si>
    <t>1140102</t>
  </si>
  <si>
    <t>פתאל אירו אגח א</t>
  </si>
  <si>
    <t>1137512</t>
  </si>
  <si>
    <t>515328250</t>
  </si>
  <si>
    <t>פתאל אירו אגח ג</t>
  </si>
  <si>
    <t>1141852</t>
  </si>
  <si>
    <t>פתאל אירו אגח ד</t>
  </si>
  <si>
    <t>1168038</t>
  </si>
  <si>
    <t>קרסו נדלן אגח א*</t>
  </si>
  <si>
    <t>1190008</t>
  </si>
  <si>
    <t>510488190</t>
  </si>
  <si>
    <t>או פי סי אגח ג*</t>
  </si>
  <si>
    <t>1180355</t>
  </si>
  <si>
    <t>אקרו אגח א</t>
  </si>
  <si>
    <t>1188572</t>
  </si>
  <si>
    <t>511996803</t>
  </si>
  <si>
    <t>גי. סי.טי  אגח יז*</t>
  </si>
  <si>
    <t>1198142</t>
  </si>
  <si>
    <t>פתאל החז אגח ב*</t>
  </si>
  <si>
    <t>1150812</t>
  </si>
  <si>
    <t>פתאל החז אגח ג*</t>
  </si>
  <si>
    <t>1161785</t>
  </si>
  <si>
    <t>קרדן נדלן אגח ה</t>
  </si>
  <si>
    <t>1172725</t>
  </si>
  <si>
    <t>520041005</t>
  </si>
  <si>
    <t>שיכון ובינוי אנרגיה אגח א*</t>
  </si>
  <si>
    <t>1198571</t>
  </si>
  <si>
    <t>510459928</t>
  </si>
  <si>
    <t>אלומיי אגח ג</t>
  </si>
  <si>
    <t>1159375</t>
  </si>
  <si>
    <t>520039868</t>
  </si>
  <si>
    <t>אלומיי קפיטל אגח ה</t>
  </si>
  <si>
    <t>1193275</t>
  </si>
  <si>
    <t>אנלייט אנר אגחה*</t>
  </si>
  <si>
    <t>7200116</t>
  </si>
  <si>
    <t>ריט אזורים אג ב*</t>
  </si>
  <si>
    <t>1183581</t>
  </si>
  <si>
    <t>516117181</t>
  </si>
  <si>
    <t>אלביט מע' אגח ג</t>
  </si>
  <si>
    <t>1178250</t>
  </si>
  <si>
    <t>520043027</t>
  </si>
  <si>
    <t>אלביט מע' אגח ד</t>
  </si>
  <si>
    <t>1178268</t>
  </si>
  <si>
    <t>ישראמקו אגח א*</t>
  </si>
  <si>
    <t>2320174</t>
  </si>
  <si>
    <t>ישראמקו אגח ב*</t>
  </si>
  <si>
    <t>2320224</t>
  </si>
  <si>
    <t>ISRELE 3.75 02/32</t>
  </si>
  <si>
    <t>IL0060004004</t>
  </si>
  <si>
    <t>BBB+</t>
  </si>
  <si>
    <t>S&amp;P</t>
  </si>
  <si>
    <t>HAPOAL 3.255 01/32</t>
  </si>
  <si>
    <t>IL0066204707</t>
  </si>
  <si>
    <t>BBB</t>
  </si>
  <si>
    <t>LUMIIT 3.275 01/31 01/26</t>
  </si>
  <si>
    <t>IL0060404899</t>
  </si>
  <si>
    <t>LUMIIT 7.129 07/33</t>
  </si>
  <si>
    <t>IL0060406795</t>
  </si>
  <si>
    <t>ISRAEL CHEMICALS 6.375 31/05/38*</t>
  </si>
  <si>
    <t>IL0028103310</t>
  </si>
  <si>
    <t>BBB-</t>
  </si>
  <si>
    <t>MZRHIT 3.077 04/31</t>
  </si>
  <si>
    <t>IL0069508369</t>
  </si>
  <si>
    <t>520000522</t>
  </si>
  <si>
    <t>ENOIGA 8.5 09/33</t>
  </si>
  <si>
    <t>IL0011971442</t>
  </si>
  <si>
    <t>ENERGY</t>
  </si>
  <si>
    <t>BB-</t>
  </si>
  <si>
    <t>TEVA 4.375 2030</t>
  </si>
  <si>
    <t>XS2406607171</t>
  </si>
  <si>
    <t>520013954</t>
  </si>
  <si>
    <t>פארמה</t>
  </si>
  <si>
    <t>TEVA 7.375 09/29</t>
  </si>
  <si>
    <t>XS2592804434</t>
  </si>
  <si>
    <t>TEVA 8.125 09/31</t>
  </si>
  <si>
    <t>US88167AAR23</t>
  </si>
  <si>
    <t>ALVGR 4.252 07/52</t>
  </si>
  <si>
    <t>DE000A30VJZ6</t>
  </si>
  <si>
    <t>Insurance</t>
  </si>
  <si>
    <t>SRENVX 4.5 24/44</t>
  </si>
  <si>
    <t>XS1108784510</t>
  </si>
  <si>
    <t>A</t>
  </si>
  <si>
    <t>ZURNVX 3 04/51</t>
  </si>
  <si>
    <t>XS2283177561</t>
  </si>
  <si>
    <t>A2</t>
  </si>
  <si>
    <t>Moodys</t>
  </si>
  <si>
    <t>ZURNVX 3.5 05/52</t>
  </si>
  <si>
    <t>XS2416978190</t>
  </si>
  <si>
    <t>ALVGR 3.2 PERP</t>
  </si>
  <si>
    <t>US018820AB64</t>
  </si>
  <si>
    <t>A3</t>
  </si>
  <si>
    <t>AXASA 4.25 03/43</t>
  </si>
  <si>
    <t>XS2487052487</t>
  </si>
  <si>
    <t>A-</t>
  </si>
  <si>
    <t>FABSJV 5.875 01/34</t>
  </si>
  <si>
    <t>US350930AA10</t>
  </si>
  <si>
    <t>Other</t>
  </si>
  <si>
    <t>SHBASS 4.625 08/32</t>
  </si>
  <si>
    <t>XS2523511165</t>
  </si>
  <si>
    <t>Banks</t>
  </si>
  <si>
    <t>ANZ 6.742 12/32</t>
  </si>
  <si>
    <t>USQ0954PVM14</t>
  </si>
  <si>
    <t>NAB 3.933 08/2034 08/29</t>
  </si>
  <si>
    <t>USG6S94TAB96</t>
  </si>
  <si>
    <t>SCENTRE GROUP 4.75 09/80</t>
  </si>
  <si>
    <t>USQ8053LAA28</t>
  </si>
  <si>
    <t>Real Estate</t>
  </si>
  <si>
    <t>SCGAU 5.125 09/2080</t>
  </si>
  <si>
    <t>USQ8053LAB01</t>
  </si>
  <si>
    <t>AER 3.3 01/32</t>
  </si>
  <si>
    <t>US00774MAX39</t>
  </si>
  <si>
    <t>Capital Goods</t>
  </si>
  <si>
    <t>ASSGEN 5.8 07/32</t>
  </si>
  <si>
    <t>XS2468223107</t>
  </si>
  <si>
    <t>Baa2</t>
  </si>
  <si>
    <t>C 6.174 05/34</t>
  </si>
  <si>
    <t>US17327CAR43</t>
  </si>
  <si>
    <t>GM 6.4 01/09/2033</t>
  </si>
  <si>
    <t>US37045XED49</t>
  </si>
  <si>
    <t>Automobiles &amp; Components</t>
  </si>
  <si>
    <t>INTNED 4.125 08/33</t>
  </si>
  <si>
    <t>XS2524746687</t>
  </si>
  <si>
    <t>MQGAU 6.798 01/33</t>
  </si>
  <si>
    <t>USQ568A9SS79</t>
  </si>
  <si>
    <t>Diversified Financials</t>
  </si>
  <si>
    <t>PRU 6 09/52</t>
  </si>
  <si>
    <t>US744320BK76</t>
  </si>
  <si>
    <t>STLA 6.375 09/32</t>
  </si>
  <si>
    <t>USU85861AE97</t>
  </si>
  <si>
    <t>TD 8.125 10/82</t>
  </si>
  <si>
    <t>US89117F8Z56</t>
  </si>
  <si>
    <t>ACAFP 7.25 PERP</t>
  </si>
  <si>
    <t>FR001400F067</t>
  </si>
  <si>
    <t>BACR 7.119 06/34</t>
  </si>
  <si>
    <t>US06738ECH62</t>
  </si>
  <si>
    <t>BCRED 2.625 12/26</t>
  </si>
  <si>
    <t>US09261HAD98</t>
  </si>
  <si>
    <t>BCRED 7.05 09/25</t>
  </si>
  <si>
    <t>US09261HBA41</t>
  </si>
  <si>
    <t>ENBCN 5.5 07/77</t>
  </si>
  <si>
    <t>US29250NAS45</t>
  </si>
  <si>
    <t>ENBCN 6 01/27 01/77</t>
  </si>
  <si>
    <t>US29250NAN57</t>
  </si>
  <si>
    <t>ENELIM 6.625 PERP</t>
  </si>
  <si>
    <t>XS2576550243</t>
  </si>
  <si>
    <t>UTILITIES</t>
  </si>
  <si>
    <t>FS KKR CAPITAL 4.25 2/25 01/25</t>
  </si>
  <si>
    <t>US30313RAA77</t>
  </si>
  <si>
    <t>FSK 3.125 10/28</t>
  </si>
  <si>
    <t>US302635AK33</t>
  </si>
  <si>
    <t>IBSEM 4.875 PERP</t>
  </si>
  <si>
    <t>XS2580221658</t>
  </si>
  <si>
    <t>J 5.9 03/33</t>
  </si>
  <si>
    <t>US469814AA50</t>
  </si>
  <si>
    <t>Commercial &amp; Professional Services</t>
  </si>
  <si>
    <t>KD 3.15 10/31</t>
  </si>
  <si>
    <t>US50155QAL41</t>
  </si>
  <si>
    <t>Software &amp; Services</t>
  </si>
  <si>
    <t>LKQ 6.25 6/33</t>
  </si>
  <si>
    <t>US501889AE98</t>
  </si>
  <si>
    <t>Consumer Durables &amp; Apparel</t>
  </si>
  <si>
    <t>MTZ 4.5 08/28</t>
  </si>
  <si>
    <t>US576323AP42</t>
  </si>
  <si>
    <t>NGLS 4 01/32</t>
  </si>
  <si>
    <t>US87612BBU52</t>
  </si>
  <si>
    <t>NGLS 6.875 01/29</t>
  </si>
  <si>
    <t>US87612BBN10</t>
  </si>
  <si>
    <t>NSANY 7.05 09/15/28 CORP</t>
  </si>
  <si>
    <t>USU6547TAF76</t>
  </si>
  <si>
    <t>NWG 7.416 06/33</t>
  </si>
  <si>
    <t>XS2563349765</t>
  </si>
  <si>
    <t>ORCINC 4.7 02/27</t>
  </si>
  <si>
    <t>US69120VAF85</t>
  </si>
  <si>
    <t>owl rock 7.95 06/28</t>
  </si>
  <si>
    <t>US69120VAR24</t>
  </si>
  <si>
    <t>SEB 6.875 PERP</t>
  </si>
  <si>
    <t>XS2479344561</t>
  </si>
  <si>
    <t>Baa3</t>
  </si>
  <si>
    <t>SRENVX 5.75 08/15/50 08/25</t>
  </si>
  <si>
    <t>XS1261170515</t>
  </si>
  <si>
    <t>SSELN 4 PERP</t>
  </si>
  <si>
    <t>XS2439704318</t>
  </si>
  <si>
    <t>TELIAS 4.625 PREP</t>
  </si>
  <si>
    <t>XS2526881532</t>
  </si>
  <si>
    <t>TELECOMMUNICATION SERVICES</t>
  </si>
  <si>
    <t>VW 4.625 PERP 06/28</t>
  </si>
  <si>
    <t>XS1799939027</t>
  </si>
  <si>
    <t>VW 7.875</t>
  </si>
  <si>
    <t>XS2675884733</t>
  </si>
  <si>
    <t>WBD 4.279 03/15/32</t>
  </si>
  <si>
    <t>US55903VBC63</t>
  </si>
  <si>
    <t>Media</t>
  </si>
  <si>
    <t>AER 6.5 06/45</t>
  </si>
  <si>
    <t>US00773HAA59</t>
  </si>
  <si>
    <t>BB+</t>
  </si>
  <si>
    <t>AY 4.125 06/28</t>
  </si>
  <si>
    <t>US04916WAA27</t>
  </si>
  <si>
    <t>BAYNGR 3.125 11/79 11/27</t>
  </si>
  <si>
    <t>XS2077670342</t>
  </si>
  <si>
    <t>Pharmaceuticals &amp; Biotechnology</t>
  </si>
  <si>
    <t>BAYNGR 6.625 09/25/2083</t>
  </si>
  <si>
    <t>XS2684826014</t>
  </si>
  <si>
    <t>Health Care Equipment &amp; Services</t>
  </si>
  <si>
    <t>BNP 7.75 PERP</t>
  </si>
  <si>
    <t>USF1067PAC08</t>
  </si>
  <si>
    <t>Ba1</t>
  </si>
  <si>
    <t>BRITEL 8.375 09/28</t>
  </si>
  <si>
    <t>XS2636324274</t>
  </si>
  <si>
    <t>F 6.1 08/32</t>
  </si>
  <si>
    <t>US345370DB39</t>
  </si>
  <si>
    <t>F 6.125 05/15/28</t>
  </si>
  <si>
    <t>XS2623496085</t>
  </si>
  <si>
    <t>F 7.35 11/27</t>
  </si>
  <si>
    <t>US345397C353</t>
  </si>
  <si>
    <t>INTNED 7.5 PERP</t>
  </si>
  <si>
    <t>XS2585240984</t>
  </si>
  <si>
    <t>MATTEL 3.75 04/29</t>
  </si>
  <si>
    <t>US577081BF84</t>
  </si>
  <si>
    <t>NWSA 5.125 02/32</t>
  </si>
  <si>
    <t>US65249BAB53</t>
  </si>
  <si>
    <t>RRX 6.4 4/2033</t>
  </si>
  <si>
    <t>US758750AF08</t>
  </si>
  <si>
    <t>SWEDA 7.625 PERP</t>
  </si>
  <si>
    <t>XS2580715147</t>
  </si>
  <si>
    <t>TRPCN 5.3 03/77</t>
  </si>
  <si>
    <t>US89356BAC28</t>
  </si>
  <si>
    <t>VODAFONE 4.125 06/81</t>
  </si>
  <si>
    <t>US92857WBW91</t>
  </si>
  <si>
    <t>VODAFONE 6.25 10/78 10/24</t>
  </si>
  <si>
    <t>XS1888180640</t>
  </si>
  <si>
    <t>VODAFONE 6.5 08/84</t>
  </si>
  <si>
    <t>XS2630490717</t>
  </si>
  <si>
    <t>ZFFNGR 5.75 08/26</t>
  </si>
  <si>
    <t>XS2582404724</t>
  </si>
  <si>
    <t>ZFFNGR 6.125 03/29</t>
  </si>
  <si>
    <t>XS2681541327</t>
  </si>
  <si>
    <t>ALLISON TRANS 3.75 01/31</t>
  </si>
  <si>
    <t>US019736AG29</t>
  </si>
  <si>
    <t>Ba2</t>
  </si>
  <si>
    <t>ALLISON TRANSM 5.875 06/29</t>
  </si>
  <si>
    <t>US019736AF46</t>
  </si>
  <si>
    <t>CHARLES RIVER LAB 4 03/31</t>
  </si>
  <si>
    <t>US159864AJ65</t>
  </si>
  <si>
    <t>BB</t>
  </si>
  <si>
    <t>GPK 3.75 02/30</t>
  </si>
  <si>
    <t>US38869AAD90</t>
  </si>
  <si>
    <t>HESM 5.125 06/28</t>
  </si>
  <si>
    <t>US428104AA14</t>
  </si>
  <si>
    <t>HILTON DOMESTIC 4 05/31</t>
  </si>
  <si>
    <t>US432833AL52</t>
  </si>
  <si>
    <t>Hotels Restaurants &amp; Leisure</t>
  </si>
  <si>
    <t>SOCGEN 7.875 PERP</t>
  </si>
  <si>
    <t>FR001400F877</t>
  </si>
  <si>
    <t>TELEFO 6.135 PER</t>
  </si>
  <si>
    <t>XS2582389156</t>
  </si>
  <si>
    <t>TELEFO 7.125 PERP</t>
  </si>
  <si>
    <t>XS2462605671</t>
  </si>
  <si>
    <t>ASGN 4.625 15/05/2028</t>
  </si>
  <si>
    <t>US00191UAA07</t>
  </si>
  <si>
    <t>BACR 8.875</t>
  </si>
  <si>
    <t>XS2492482828</t>
  </si>
  <si>
    <t>CLH 6.375 02/31</t>
  </si>
  <si>
    <t>US184496AQ03</t>
  </si>
  <si>
    <t>Ba3</t>
  </si>
  <si>
    <t>LLOYDS 8.5</t>
  </si>
  <si>
    <t>XS2529511722</t>
  </si>
  <si>
    <t>LLOYDS 8.5 PERP_28</t>
  </si>
  <si>
    <t>XS2575900977</t>
  </si>
  <si>
    <t>MTCHII 4.125 08/30</t>
  </si>
  <si>
    <t>US57665RAL06</t>
  </si>
  <si>
    <t>ATRFIN 2.625 09/27</t>
  </si>
  <si>
    <t>XS2294495838</t>
  </si>
  <si>
    <t>B1</t>
  </si>
  <si>
    <t>CCO HOLDINGS 4.75 03/30 09/24</t>
  </si>
  <si>
    <t>US1248EPCD32</t>
  </si>
  <si>
    <t>CHTR 7.375 03/31</t>
  </si>
  <si>
    <t>US1248EPCT83</t>
  </si>
  <si>
    <t>EDF 6 PREP 01/26</t>
  </si>
  <si>
    <t>FR0011401728</t>
  </si>
  <si>
    <t>B+</t>
  </si>
  <si>
    <t>Electricite De Franc 5 01/26</t>
  </si>
  <si>
    <t>FR0011697028</t>
  </si>
  <si>
    <t>ORGNON 5.125 2031</t>
  </si>
  <si>
    <t>US68622TAB70</t>
  </si>
  <si>
    <t>ATRSAV 3.625 04/2026</t>
  </si>
  <si>
    <t>XS2338530467</t>
  </si>
  <si>
    <t>B3</t>
  </si>
  <si>
    <t>סה"כ תל אביב 35</t>
  </si>
  <si>
    <t>או פי סי אנרגיה*</t>
  </si>
  <si>
    <t>1141571</t>
  </si>
  <si>
    <t>אורמת טכנו*</t>
  </si>
  <si>
    <t>1134402</t>
  </si>
  <si>
    <t>880326081</t>
  </si>
  <si>
    <t>איי.סי.אל*</t>
  </si>
  <si>
    <t>281014</t>
  </si>
  <si>
    <t>אלביט מערכות</t>
  </si>
  <si>
    <t>1081124</t>
  </si>
  <si>
    <t>אלוני חץ</t>
  </si>
  <si>
    <t>390013</t>
  </si>
  <si>
    <t>520038506</t>
  </si>
  <si>
    <t>אלקטרה*</t>
  </si>
  <si>
    <t>739037</t>
  </si>
  <si>
    <t>אמות</t>
  </si>
  <si>
    <t>1097278</t>
  </si>
  <si>
    <t>אנלייט אנרגיה*</t>
  </si>
  <si>
    <t>720011</t>
  </si>
  <si>
    <t>אנרג'יאן</t>
  </si>
  <si>
    <t>1155290</t>
  </si>
  <si>
    <t>10758801</t>
  </si>
  <si>
    <t>אנרג'יקס*</t>
  </si>
  <si>
    <t>1123355</t>
  </si>
  <si>
    <t>ארפורט סיטי</t>
  </si>
  <si>
    <t>1095835</t>
  </si>
  <si>
    <t>אשטרום קבוצה</t>
  </si>
  <si>
    <t>1132315</t>
  </si>
  <si>
    <t>בזק</t>
  </si>
  <si>
    <t>230011</t>
  </si>
  <si>
    <t>ביג*</t>
  </si>
  <si>
    <t>1097260</t>
  </si>
  <si>
    <t>בינלאומי</t>
  </si>
  <si>
    <t>593038</t>
  </si>
  <si>
    <t>520029083</t>
  </si>
  <si>
    <t>דיסקונט א</t>
  </si>
  <si>
    <t>691212</t>
  </si>
  <si>
    <t>520007030</t>
  </si>
  <si>
    <t>דלק קבוצה</t>
  </si>
  <si>
    <t>1084128</t>
  </si>
  <si>
    <t>520044322</t>
  </si>
  <si>
    <t>הפניקס</t>
  </si>
  <si>
    <t>767012</t>
  </si>
  <si>
    <t>הראל השקעות</t>
  </si>
  <si>
    <t>585018</t>
  </si>
  <si>
    <t>חברה לישראל</t>
  </si>
  <si>
    <t>576017</t>
  </si>
  <si>
    <t>520028010</t>
  </si>
  <si>
    <t>טאואר</t>
  </si>
  <si>
    <t>1082379</t>
  </si>
  <si>
    <t>520041997</t>
  </si>
  <si>
    <t>מוליכים למחצה</t>
  </si>
  <si>
    <t>טבע</t>
  </si>
  <si>
    <t>629014</t>
  </si>
  <si>
    <t>לאומי</t>
  </si>
  <si>
    <t>604611</t>
  </si>
  <si>
    <t>מבנה*</t>
  </si>
  <si>
    <t>226019</t>
  </si>
  <si>
    <t>מזרחי טפחות</t>
  </si>
  <si>
    <t>695437</t>
  </si>
  <si>
    <t>מליסרון*</t>
  </si>
  <si>
    <t>323014</t>
  </si>
  <si>
    <t>נובה*</t>
  </si>
  <si>
    <t>1084557</t>
  </si>
  <si>
    <t>511812463</t>
  </si>
  <si>
    <t>ניו מד אנרג יהש</t>
  </si>
  <si>
    <t>475020</t>
  </si>
  <si>
    <t>550013098</t>
  </si>
  <si>
    <t>נייס</t>
  </si>
  <si>
    <t>273011</t>
  </si>
  <si>
    <t>520036872</t>
  </si>
  <si>
    <t>עזריאלי קבוצה</t>
  </si>
  <si>
    <t>1119478</t>
  </si>
  <si>
    <t>פועלים</t>
  </si>
  <si>
    <t>662577</t>
  </si>
  <si>
    <t>שטראוס*</t>
  </si>
  <si>
    <t>746016</t>
  </si>
  <si>
    <t>520003781</t>
  </si>
  <si>
    <t>מזון</t>
  </si>
  <si>
    <t>שיכון ובינוי*</t>
  </si>
  <si>
    <t>1081942</t>
  </si>
  <si>
    <t>520036104</t>
  </si>
  <si>
    <t>שפיר הנדסה*</t>
  </si>
  <si>
    <t>1133875</t>
  </si>
  <si>
    <t>סה"כ תל אביב 90</t>
  </si>
  <si>
    <t>אאורה</t>
  </si>
  <si>
    <t>373019</t>
  </si>
  <si>
    <t>520038274</t>
  </si>
  <si>
    <t>אזורים*</t>
  </si>
  <si>
    <t>715011</t>
  </si>
  <si>
    <t>איידיאיי ביטוח</t>
  </si>
  <si>
    <t>1129501</t>
  </si>
  <si>
    <t>513910703</t>
  </si>
  <si>
    <t>אינרום*</t>
  </si>
  <si>
    <t>1132356</t>
  </si>
  <si>
    <t>515001659</t>
  </si>
  <si>
    <t>אלטשולר שחם פנ</t>
  </si>
  <si>
    <t>1184936</t>
  </si>
  <si>
    <t>516508603</t>
  </si>
  <si>
    <t>אלקטרה נדלן</t>
  </si>
  <si>
    <t>1094044</t>
  </si>
  <si>
    <t>510607328</t>
  </si>
  <si>
    <t>אלקטרה צריכה*</t>
  </si>
  <si>
    <t>5010129</t>
  </si>
  <si>
    <t>520039967</t>
  </si>
  <si>
    <t>אפריקה מגורים*</t>
  </si>
  <si>
    <t>1097948</t>
  </si>
  <si>
    <t>אקויטל</t>
  </si>
  <si>
    <t>755017</t>
  </si>
  <si>
    <t>520030859</t>
  </si>
  <si>
    <t>אקרו</t>
  </si>
  <si>
    <t>1184902</t>
  </si>
  <si>
    <t>ארגו פרופרטיז</t>
  </si>
  <si>
    <t>1175371</t>
  </si>
  <si>
    <t>70252750</t>
  </si>
  <si>
    <t>בזא*</t>
  </si>
  <si>
    <t>1198910</t>
  </si>
  <si>
    <t>513775163</t>
  </si>
  <si>
    <t>בזן</t>
  </si>
  <si>
    <t>2590248</t>
  </si>
  <si>
    <t>ג'י סיטי*</t>
  </si>
  <si>
    <t>126011</t>
  </si>
  <si>
    <t>ג'נריישן קפיטל*</t>
  </si>
  <si>
    <t>1156926</t>
  </si>
  <si>
    <t>דוראל אנרגיה*</t>
  </si>
  <si>
    <t>1166768</t>
  </si>
  <si>
    <t>515364891</t>
  </si>
  <si>
    <t>דיפלומט אחזקות</t>
  </si>
  <si>
    <t>1173491</t>
  </si>
  <si>
    <t>510400740</t>
  </si>
  <si>
    <t>דלתא גליל</t>
  </si>
  <si>
    <t>627034</t>
  </si>
  <si>
    <t>520025602</t>
  </si>
  <si>
    <t>דמרי*</t>
  </si>
  <si>
    <t>1090315</t>
  </si>
  <si>
    <t>דנאל*</t>
  </si>
  <si>
    <t>314013</t>
  </si>
  <si>
    <t>520037565</t>
  </si>
  <si>
    <t>דניה סיבוס</t>
  </si>
  <si>
    <t>1173137</t>
  </si>
  <si>
    <t>512569237</t>
  </si>
  <si>
    <t>הכשרת הישוב</t>
  </si>
  <si>
    <t>612010</t>
  </si>
  <si>
    <t>וואן טכנולוגיות*</t>
  </si>
  <si>
    <t>161018</t>
  </si>
  <si>
    <t>520034695</t>
  </si>
  <si>
    <t>שירותי מידע</t>
  </si>
  <si>
    <t>ורידיס*</t>
  </si>
  <si>
    <t>1176387</t>
  </si>
  <si>
    <t>515935807</t>
  </si>
  <si>
    <t>חילן*</t>
  </si>
  <si>
    <t>1084698</t>
  </si>
  <si>
    <t>520039942</t>
  </si>
  <si>
    <t>יוחננוף*</t>
  </si>
  <si>
    <t>1161264</t>
  </si>
  <si>
    <t>511344186</t>
  </si>
  <si>
    <t>ישראכרט</t>
  </si>
  <si>
    <t>1157403</t>
  </si>
  <si>
    <t>510706153</t>
  </si>
  <si>
    <t>ישראל קנדה*</t>
  </si>
  <si>
    <t>434019</t>
  </si>
  <si>
    <t>520039298</t>
  </si>
  <si>
    <t>ישראמקו יהש*</t>
  </si>
  <si>
    <t>232017</t>
  </si>
  <si>
    <t>ישרס</t>
  </si>
  <si>
    <t>613034</t>
  </si>
  <si>
    <t>כלל עסקי ביטוח</t>
  </si>
  <si>
    <t>224014</t>
  </si>
  <si>
    <t>מגדלי תיכון</t>
  </si>
  <si>
    <t>1131523</t>
  </si>
  <si>
    <t>512719485</t>
  </si>
  <si>
    <t>מגה אור*</t>
  </si>
  <si>
    <t>1104488</t>
  </si>
  <si>
    <t>מטריקס*</t>
  </si>
  <si>
    <t>445015</t>
  </si>
  <si>
    <t>520039413</t>
  </si>
  <si>
    <t>מיטרוניקס*</t>
  </si>
  <si>
    <t>1091065</t>
  </si>
  <si>
    <t>511527202</t>
  </si>
  <si>
    <t>רובוטיקה ותלת מימד</t>
  </si>
  <si>
    <t>מימון ישיר*</t>
  </si>
  <si>
    <t>1168186</t>
  </si>
  <si>
    <t>מנורה מב החז</t>
  </si>
  <si>
    <t>566018</t>
  </si>
  <si>
    <t>520007469</t>
  </si>
  <si>
    <t>מניבים ריט*</t>
  </si>
  <si>
    <t>1140573</t>
  </si>
  <si>
    <t>משק אנרגיה</t>
  </si>
  <si>
    <t>1166974</t>
  </si>
  <si>
    <t>נאוויטס פטר יהש</t>
  </si>
  <si>
    <t>1141969</t>
  </si>
  <si>
    <t>550263107</t>
  </si>
  <si>
    <t>נאייקס</t>
  </si>
  <si>
    <t>1175116</t>
  </si>
  <si>
    <t>513639013</t>
  </si>
  <si>
    <t>נובולוג*</t>
  </si>
  <si>
    <t>1140151</t>
  </si>
  <si>
    <t>510475312</t>
  </si>
  <si>
    <t>נופר אנרג'י*</t>
  </si>
  <si>
    <t>1170877</t>
  </si>
  <si>
    <t>נפטא*</t>
  </si>
  <si>
    <t>643015</t>
  </si>
  <si>
    <t>520020942</t>
  </si>
  <si>
    <t>סאמיט</t>
  </si>
  <si>
    <t>1081686</t>
  </si>
  <si>
    <t>520043720</t>
  </si>
  <si>
    <t>סלקום*</t>
  </si>
  <si>
    <t>1101534</t>
  </si>
  <si>
    <t>סקופ*</t>
  </si>
  <si>
    <t>288019</t>
  </si>
  <si>
    <t>520037425</t>
  </si>
  <si>
    <t>ערד*</t>
  </si>
  <si>
    <t>731018</t>
  </si>
  <si>
    <t>520025198</t>
  </si>
  <si>
    <t>פוקס</t>
  </si>
  <si>
    <t>1087022</t>
  </si>
  <si>
    <t>512157603</t>
  </si>
  <si>
    <t>פז נפט*</t>
  </si>
  <si>
    <t>1100007</t>
  </si>
  <si>
    <t>פיבי</t>
  </si>
  <si>
    <t>763011</t>
  </si>
  <si>
    <t>520029026</t>
  </si>
  <si>
    <t>פלסאון תעשיות*</t>
  </si>
  <si>
    <t>1081603</t>
  </si>
  <si>
    <t>520042912</t>
  </si>
  <si>
    <t>פרטנר*</t>
  </si>
  <si>
    <t>1083484</t>
  </si>
  <si>
    <t>פריון נטוורק</t>
  </si>
  <si>
    <t>1095819</t>
  </si>
  <si>
    <t>512849498</t>
  </si>
  <si>
    <t>פרשקובסקי*</t>
  </si>
  <si>
    <t>1102128</t>
  </si>
  <si>
    <t>513817817</t>
  </si>
  <si>
    <t>פתאל החזקות*</t>
  </si>
  <si>
    <t>1143429</t>
  </si>
  <si>
    <t>קמטק*</t>
  </si>
  <si>
    <t>1095264</t>
  </si>
  <si>
    <t>511235434</t>
  </si>
  <si>
    <t>קרסו נדלן*</t>
  </si>
  <si>
    <t>1187962</t>
  </si>
  <si>
    <t>רבוע נדלן*</t>
  </si>
  <si>
    <t>1098565</t>
  </si>
  <si>
    <t>ריט 1*</t>
  </si>
  <si>
    <t>1098920</t>
  </si>
  <si>
    <t>ריטיילורס</t>
  </si>
  <si>
    <t>1175488</t>
  </si>
  <si>
    <t>514211457</t>
  </si>
  <si>
    <t>רמי לוי</t>
  </si>
  <si>
    <t>1104249</t>
  </si>
  <si>
    <t>513770669</t>
  </si>
  <si>
    <t>רציו יהש</t>
  </si>
  <si>
    <t>394015</t>
  </si>
  <si>
    <t>550012777</t>
  </si>
  <si>
    <t>שוב אנרגיה*</t>
  </si>
  <si>
    <t>1188242</t>
  </si>
  <si>
    <t>שופרסל*</t>
  </si>
  <si>
    <t>777037</t>
  </si>
  <si>
    <t>תדיראן גרופ*</t>
  </si>
  <si>
    <t>258012</t>
  </si>
  <si>
    <t>520036732</t>
  </si>
  <si>
    <t>תורפז*</t>
  </si>
  <si>
    <t>1175611</t>
  </si>
  <si>
    <t>514574524</t>
  </si>
  <si>
    <t>אבגול*</t>
  </si>
  <si>
    <t>1100957</t>
  </si>
  <si>
    <t>510119068</t>
  </si>
  <si>
    <t>עץ, נייר ודפוס</t>
  </si>
  <si>
    <t>אדגר*</t>
  </si>
  <si>
    <t>1820083</t>
  </si>
  <si>
    <t>520035171</t>
  </si>
  <si>
    <t>או.אר.טי*</t>
  </si>
  <si>
    <t>1086230</t>
  </si>
  <si>
    <t>513057588</t>
  </si>
  <si>
    <t>השקעות בהייטק</t>
  </si>
  <si>
    <t>אוברסיז*</t>
  </si>
  <si>
    <t>1139617</t>
  </si>
  <si>
    <t>510490071</t>
  </si>
  <si>
    <t>אוריין*</t>
  </si>
  <si>
    <t>1103506</t>
  </si>
  <si>
    <t>511068256</t>
  </si>
  <si>
    <t>אייקון גרופ</t>
  </si>
  <si>
    <t>1182484</t>
  </si>
  <si>
    <t>513955252</t>
  </si>
  <si>
    <t>אילקס מדיקל</t>
  </si>
  <si>
    <t>1080753</t>
  </si>
  <si>
    <t>520042219</t>
  </si>
  <si>
    <t>אלומיי</t>
  </si>
  <si>
    <t>1082635</t>
  </si>
  <si>
    <t>אלספק*</t>
  </si>
  <si>
    <t>1090364</t>
  </si>
  <si>
    <t>511297541</t>
  </si>
  <si>
    <t>חשמל</t>
  </si>
  <si>
    <t>אלקטרה פאוור*</t>
  </si>
  <si>
    <t>1166917</t>
  </si>
  <si>
    <t>516077989</t>
  </si>
  <si>
    <t>אלקטריאון</t>
  </si>
  <si>
    <t>368019</t>
  </si>
  <si>
    <t>520038126</t>
  </si>
  <si>
    <t>אלרון</t>
  </si>
  <si>
    <t>749077</t>
  </si>
  <si>
    <t>520028036</t>
  </si>
  <si>
    <t>אמיליה פיתוח</t>
  </si>
  <si>
    <t>589010</t>
  </si>
  <si>
    <t>520014846</t>
  </si>
  <si>
    <t>אמנת*</t>
  </si>
  <si>
    <t>654012</t>
  </si>
  <si>
    <t>520040833</t>
  </si>
  <si>
    <t>אפקון החזקות*</t>
  </si>
  <si>
    <t>578013</t>
  </si>
  <si>
    <t>520033473</t>
  </si>
  <si>
    <t>אקוואריוס מנוע</t>
  </si>
  <si>
    <t>1170240</t>
  </si>
  <si>
    <t>515114429</t>
  </si>
  <si>
    <t>אלקטרוניקה ואופטיקה</t>
  </si>
  <si>
    <t>אקונרג'י</t>
  </si>
  <si>
    <t>1178334</t>
  </si>
  <si>
    <t>516339777</t>
  </si>
  <si>
    <t>אקופיה</t>
  </si>
  <si>
    <t>1169895</t>
  </si>
  <si>
    <t>514856772</t>
  </si>
  <si>
    <t>ארד*</t>
  </si>
  <si>
    <t>1091651</t>
  </si>
  <si>
    <t>510007800</t>
  </si>
  <si>
    <t>בית שמש*</t>
  </si>
  <si>
    <t>1081561</t>
  </si>
  <si>
    <t>520043480</t>
  </si>
  <si>
    <t>בכורי שדה*</t>
  </si>
  <si>
    <t>1172618</t>
  </si>
  <si>
    <t>512402538</t>
  </si>
  <si>
    <t>ג'י וואן*</t>
  </si>
  <si>
    <t>1156280</t>
  </si>
  <si>
    <t>510095987</t>
  </si>
  <si>
    <t>ג'נסל*</t>
  </si>
  <si>
    <t>1169689</t>
  </si>
  <si>
    <t>514579887</t>
  </si>
  <si>
    <t>גולן פלסטיק*</t>
  </si>
  <si>
    <t>1091933</t>
  </si>
  <si>
    <t>513029975</t>
  </si>
  <si>
    <t>גלאסבוקס*</t>
  </si>
  <si>
    <t>1176288</t>
  </si>
  <si>
    <t>514525260</t>
  </si>
  <si>
    <t>גניגר*</t>
  </si>
  <si>
    <t>1095892</t>
  </si>
  <si>
    <t>512416991</t>
  </si>
  <si>
    <t>הולמס פלייס*</t>
  </si>
  <si>
    <t>1142587</t>
  </si>
  <si>
    <t>512466723</t>
  </si>
  <si>
    <t>הום ביוגז*</t>
  </si>
  <si>
    <t>1172204</t>
  </si>
  <si>
    <t>514739325</t>
  </si>
  <si>
    <t>הייקון מערכות*</t>
  </si>
  <si>
    <t>1169945</t>
  </si>
  <si>
    <t>514347160</t>
  </si>
  <si>
    <t>המשביר 365</t>
  </si>
  <si>
    <t>1104959</t>
  </si>
  <si>
    <t>513389270</t>
  </si>
  <si>
    <t>זנלכל*</t>
  </si>
  <si>
    <t>130013</t>
  </si>
  <si>
    <t>520034208</t>
  </si>
  <si>
    <t>טופ גאם*</t>
  </si>
  <si>
    <t>1179142</t>
  </si>
  <si>
    <t>513561399</t>
  </si>
  <si>
    <t>פודטק</t>
  </si>
  <si>
    <t>טי.ג'י.איי</t>
  </si>
  <si>
    <t>1090141</t>
  </si>
  <si>
    <t>511870891</t>
  </si>
  <si>
    <t>טראלייט</t>
  </si>
  <si>
    <t>1180173</t>
  </si>
  <si>
    <t>516414679</t>
  </si>
  <si>
    <t>טרמינל איקס</t>
  </si>
  <si>
    <t>1178714</t>
  </si>
  <si>
    <t>515722536</t>
  </si>
  <si>
    <t>ישרוטל</t>
  </si>
  <si>
    <t>1080985</t>
  </si>
  <si>
    <t>520042482</t>
  </si>
  <si>
    <t>לודן*</t>
  </si>
  <si>
    <t>1081439</t>
  </si>
  <si>
    <t>520043381</t>
  </si>
  <si>
    <t>לוינשטין הנדסה*</t>
  </si>
  <si>
    <t>573014</t>
  </si>
  <si>
    <t>520033424</t>
  </si>
  <si>
    <t>מאסיבית*</t>
  </si>
  <si>
    <t>1172972</t>
  </si>
  <si>
    <t>514919810</t>
  </si>
  <si>
    <t>מהדרין</t>
  </si>
  <si>
    <t>686014</t>
  </si>
  <si>
    <t>520018482</t>
  </si>
  <si>
    <t>מנדלסוןתשת*</t>
  </si>
  <si>
    <t>1129444</t>
  </si>
  <si>
    <t>513660373</t>
  </si>
  <si>
    <t>מניות הפחתת שווי ניירות חסומים</t>
  </si>
  <si>
    <t>112239100</t>
  </si>
  <si>
    <t>מספנות ישראל*</t>
  </si>
  <si>
    <t>1168533</t>
  </si>
  <si>
    <t>516084753</t>
  </si>
  <si>
    <t>מקס סטוק</t>
  </si>
  <si>
    <t>1168558</t>
  </si>
  <si>
    <t>513618967</t>
  </si>
  <si>
    <t>נוסטרומו*</t>
  </si>
  <si>
    <t>1129451</t>
  </si>
  <si>
    <t>1522277</t>
  </si>
  <si>
    <t>סולגרין</t>
  </si>
  <si>
    <t>1102235</t>
  </si>
  <si>
    <t>512882747</t>
  </si>
  <si>
    <t>סיפיה וויז'ן*</t>
  </si>
  <si>
    <t>1181932</t>
  </si>
  <si>
    <t>513476010</t>
  </si>
  <si>
    <t>עלבד</t>
  </si>
  <si>
    <t>625012</t>
  </si>
  <si>
    <t>520040205</t>
  </si>
  <si>
    <t>פולירם*</t>
  </si>
  <si>
    <t>1170216</t>
  </si>
  <si>
    <t>515251593</t>
  </si>
  <si>
    <t>פינרג'י*</t>
  </si>
  <si>
    <t>1172360</t>
  </si>
  <si>
    <t>514354786</t>
  </si>
  <si>
    <t>פלאזה סנטר  ס</t>
  </si>
  <si>
    <t>1109917</t>
  </si>
  <si>
    <t>33248324</t>
  </si>
  <si>
    <t>פלסאנמור</t>
  </si>
  <si>
    <t>1176700</t>
  </si>
  <si>
    <t>515139129</t>
  </si>
  <si>
    <t>מכשור רפואי</t>
  </si>
  <si>
    <t>פלסטופיל</t>
  </si>
  <si>
    <t>1092840</t>
  </si>
  <si>
    <t>513681247</t>
  </si>
  <si>
    <t>פלרם*</t>
  </si>
  <si>
    <t>644013</t>
  </si>
  <si>
    <t>520039843</t>
  </si>
  <si>
    <t>פנינסולה*</t>
  </si>
  <si>
    <t>333013</t>
  </si>
  <si>
    <t>520033713</t>
  </si>
  <si>
    <t>קבוצת אקרשטיין</t>
  </si>
  <si>
    <t>1176205</t>
  </si>
  <si>
    <t>512714494</t>
  </si>
  <si>
    <t>קיסטון ריט*</t>
  </si>
  <si>
    <t>1175934</t>
  </si>
  <si>
    <t>515983476</t>
  </si>
  <si>
    <t>קליל*</t>
  </si>
  <si>
    <t>797035</t>
  </si>
  <si>
    <t>520032442</t>
  </si>
  <si>
    <t>קמהדע</t>
  </si>
  <si>
    <t>1094119</t>
  </si>
  <si>
    <t>511524605</t>
  </si>
  <si>
    <t>ביוטכנולוגיה</t>
  </si>
  <si>
    <t>קרדן אן.וי ש*</t>
  </si>
  <si>
    <t>1087949</t>
  </si>
  <si>
    <t>קרדן נדלן</t>
  </si>
  <si>
    <t>1118447</t>
  </si>
  <si>
    <t>קרור*</t>
  </si>
  <si>
    <t>621011</t>
  </si>
  <si>
    <t>520001546</t>
  </si>
  <si>
    <t>רבל*</t>
  </si>
  <si>
    <t>1103878</t>
  </si>
  <si>
    <t>513506329</t>
  </si>
  <si>
    <t>ריט אזורים ליוי*</t>
  </si>
  <si>
    <t>1162775</t>
  </si>
  <si>
    <t>רייזור</t>
  </si>
  <si>
    <t>1172527</t>
  </si>
  <si>
    <t>515369296</t>
  </si>
  <si>
    <t>רימון*</t>
  </si>
  <si>
    <t>1178722</t>
  </si>
  <si>
    <t>512467994</t>
  </si>
  <si>
    <t>רימוני*</t>
  </si>
  <si>
    <t>1080456</t>
  </si>
  <si>
    <t>520041823</t>
  </si>
  <si>
    <t>רם און*</t>
  </si>
  <si>
    <t>1090943</t>
  </si>
  <si>
    <t>512776964</t>
  </si>
  <si>
    <t>תומר אנרגיה*</t>
  </si>
  <si>
    <t>1129493</t>
  </si>
  <si>
    <t>514837111</t>
  </si>
  <si>
    <t>ARBE ROBOTICS</t>
  </si>
  <si>
    <t>IL0011796625</t>
  </si>
  <si>
    <t>NASDAQ</t>
  </si>
  <si>
    <t>515333128</t>
  </si>
  <si>
    <t>Technology Hardware &amp; Equipment</t>
  </si>
  <si>
    <t>BRENMILLER ENERGY LTD*</t>
  </si>
  <si>
    <t>IL0011415309</t>
  </si>
  <si>
    <t>514720374</t>
  </si>
  <si>
    <t>CAMTEK*</t>
  </si>
  <si>
    <t>IL0010952641</t>
  </si>
  <si>
    <t>CHECK POINT SOFTWARE TECH</t>
  </si>
  <si>
    <t>IL0010824113</t>
  </si>
  <si>
    <t>520042821</t>
  </si>
  <si>
    <t>CYBERARK SOFTWARE</t>
  </si>
  <si>
    <t>IL0011334468</t>
  </si>
  <si>
    <t>512291642</t>
  </si>
  <si>
    <t>ELBIT SYSTEMS LTD</t>
  </si>
  <si>
    <t>IL0010811243</t>
  </si>
  <si>
    <t>ENERGEAN OIL &amp; GAS</t>
  </si>
  <si>
    <t>GB00BG12Y042</t>
  </si>
  <si>
    <t>ENLIGHT*</t>
  </si>
  <si>
    <t>IL0007200111</t>
  </si>
  <si>
    <t>FIVERR INTERNATIONAL LTD</t>
  </si>
  <si>
    <t>IL0011582033</t>
  </si>
  <si>
    <t>NYSE</t>
  </si>
  <si>
    <t>514440874</t>
  </si>
  <si>
    <t>GLOBAL E ONLINE LTD</t>
  </si>
  <si>
    <t>IL0011741688</t>
  </si>
  <si>
    <t>514889534</t>
  </si>
  <si>
    <t>Retailing</t>
  </si>
  <si>
    <t>INMODE LTD</t>
  </si>
  <si>
    <t>IL0011595993</t>
  </si>
  <si>
    <t>514073618</t>
  </si>
  <si>
    <t>INNOVIZ TECHNOLOGIES LTD</t>
  </si>
  <si>
    <t>IL0011745804</t>
  </si>
  <si>
    <t>515382422</t>
  </si>
  <si>
    <t>JFROG</t>
  </si>
  <si>
    <t>IL0011684185</t>
  </si>
  <si>
    <t>514130491</t>
  </si>
  <si>
    <t>KORNIT DIGITAL LTD</t>
  </si>
  <si>
    <t>IL0011216723</t>
  </si>
  <si>
    <t>513195420</t>
  </si>
  <si>
    <t>MOBILEYE NV</t>
  </si>
  <si>
    <t>US60741F1049</t>
  </si>
  <si>
    <t>560030876</t>
  </si>
  <si>
    <t>MONDAY.COM LTD</t>
  </si>
  <si>
    <t>IL0011762130</t>
  </si>
  <si>
    <t>514025428</t>
  </si>
  <si>
    <t>NICE</t>
  </si>
  <si>
    <t>US6536561086</t>
  </si>
  <si>
    <t>NOVA MEASURING INSTRUMENTS*</t>
  </si>
  <si>
    <t>IL0010845571</t>
  </si>
  <si>
    <t>ORMAT TECHNOLOGIES INC*</t>
  </si>
  <si>
    <t>US6866881021</t>
  </si>
  <si>
    <t>PERION NETWORK LTD</t>
  </si>
  <si>
    <t>IL0010958192</t>
  </si>
  <si>
    <t>RISKIFIED</t>
  </si>
  <si>
    <t>IL0011786493</t>
  </si>
  <si>
    <t>514844117</t>
  </si>
  <si>
    <t>SIMILARWEB LTD</t>
  </si>
  <si>
    <t>IL0011751653</t>
  </si>
  <si>
    <t>514244714</t>
  </si>
  <si>
    <t>SOL GEL TECHNOLOGIES LTD</t>
  </si>
  <si>
    <t>IL0011417206</t>
  </si>
  <si>
    <t>512544693</t>
  </si>
  <si>
    <t>SOLAREDGE TECHNOLOGIES</t>
  </si>
  <si>
    <t>US83417M1045</t>
  </si>
  <si>
    <t>513865329</t>
  </si>
  <si>
    <t>Semiconductors &amp; Semiconductor Equipment</t>
  </si>
  <si>
    <t>SPLITIT PAYMENTS</t>
  </si>
  <si>
    <t>IL0011570806</t>
  </si>
  <si>
    <t>514193291</t>
  </si>
  <si>
    <t>STRATASYS</t>
  </si>
  <si>
    <t>IL0011267213</t>
  </si>
  <si>
    <t>512607698</t>
  </si>
  <si>
    <t>TEVA PHARMACEUTICAL SP ADR</t>
  </si>
  <si>
    <t>US8816242098</t>
  </si>
  <si>
    <t>TOWER SEMICONDUCTOR LTD</t>
  </si>
  <si>
    <t>IL0010823792</t>
  </si>
  <si>
    <t>UROGEN PHARMA</t>
  </si>
  <si>
    <t>IL0011407140</t>
  </si>
  <si>
    <t>513537621</t>
  </si>
  <si>
    <t>Valens Semiconductor Ltd</t>
  </si>
  <si>
    <t>IL0011796880</t>
  </si>
  <si>
    <t>513887042</t>
  </si>
  <si>
    <t>VERINT SYSTEMS</t>
  </si>
  <si>
    <t>US92343X1000</t>
  </si>
  <si>
    <t>WIX.COM LTD</t>
  </si>
  <si>
    <t>IL0011301780</t>
  </si>
  <si>
    <t>513881177</t>
  </si>
  <si>
    <t>ZIM Integrated Shipping Services</t>
  </si>
  <si>
    <t>IL0065100930</t>
  </si>
  <si>
    <t>520015041</t>
  </si>
  <si>
    <t>Transportation</t>
  </si>
  <si>
    <t>ADOBE INC</t>
  </si>
  <si>
    <t>US00724F1012</t>
  </si>
  <si>
    <t>AGCO CORP</t>
  </si>
  <si>
    <t>US0010841023</t>
  </si>
  <si>
    <t>AIRBUS</t>
  </si>
  <si>
    <t>NL0000235190</t>
  </si>
  <si>
    <t>ALPHABET INC CL C</t>
  </si>
  <si>
    <t>US02079K1079</t>
  </si>
  <si>
    <t>AMAZON.COM INC</t>
  </si>
  <si>
    <t>US0231351067</t>
  </si>
  <si>
    <t>APPLIED MATERIALS INC</t>
  </si>
  <si>
    <t>US0382221051</t>
  </si>
  <si>
    <t>AROUNDTOWN</t>
  </si>
  <si>
    <t>LU1673108939</t>
  </si>
  <si>
    <t>ASML HOLDING NV</t>
  </si>
  <si>
    <t>NL0010273215</t>
  </si>
  <si>
    <t>BANK OF AMERICA CORP</t>
  </si>
  <si>
    <t>US0605051046</t>
  </si>
  <si>
    <t>Berkshire Hathaway INC CL A</t>
  </si>
  <si>
    <t>US0846701086</t>
  </si>
  <si>
    <t>BLACKROCK</t>
  </si>
  <si>
    <t>US09247X1019</t>
  </si>
  <si>
    <t>BOEING</t>
  </si>
  <si>
    <t>US0970231058</t>
  </si>
  <si>
    <t>BROADCOM LTD</t>
  </si>
  <si>
    <t>US11135F1012</t>
  </si>
  <si>
    <t>BYTE ACQUISITION</t>
  </si>
  <si>
    <t>KYG1R25Q1059</t>
  </si>
  <si>
    <t>CIE FINAN RICHEMONT</t>
  </si>
  <si>
    <t>CH0210483332</t>
  </si>
  <si>
    <t>פרנק שווצרי</t>
  </si>
  <si>
    <t>COSTCO WHOLESALE</t>
  </si>
  <si>
    <t>US22160K1051</t>
  </si>
  <si>
    <t>Food &amp; Staples Retailing</t>
  </si>
  <si>
    <t>CROWDSTRIKE HOLDINGS INC  A</t>
  </si>
  <si>
    <t>US22788C1053</t>
  </si>
  <si>
    <t>D.R. HORTON INC</t>
  </si>
  <si>
    <t>US23331A1097</t>
  </si>
  <si>
    <t>DATADOG INC  CLASS A</t>
  </si>
  <si>
    <t>US23804L1035</t>
  </si>
  <si>
    <t>DYNATRACE INC</t>
  </si>
  <si>
    <t>US2681501092</t>
  </si>
  <si>
    <t>EIFFAGE</t>
  </si>
  <si>
    <t>FR0000130452</t>
  </si>
  <si>
    <t>FORTINET</t>
  </si>
  <si>
    <t>US34959E1091</t>
  </si>
  <si>
    <t>GOLDMAN SACHS GROUP INC</t>
  </si>
  <si>
    <t>US38141G1040</t>
  </si>
  <si>
    <t>JPMORGAN CHASE</t>
  </si>
  <si>
    <t>US46625H1005</t>
  </si>
  <si>
    <t>LENNAR CORP A</t>
  </si>
  <si>
    <t>US5260571048</t>
  </si>
  <si>
    <t>LVMH MOET HENNESSY LOUIS VUI</t>
  </si>
  <si>
    <t>FR0000121014</t>
  </si>
  <si>
    <t>MASTERCARD INC CLASS A</t>
  </si>
  <si>
    <t>US57636Q1040</t>
  </si>
  <si>
    <t>META PLATFORMS</t>
  </si>
  <si>
    <t>US30303M1027</t>
  </si>
  <si>
    <t>MICROSOFT CORP</t>
  </si>
  <si>
    <t>US5949181045</t>
  </si>
  <si>
    <t>MORGAN STANLEY</t>
  </si>
  <si>
    <t>US6174464486</t>
  </si>
  <si>
    <t>NETAPP INC</t>
  </si>
  <si>
    <t>US64110D1046</t>
  </si>
  <si>
    <t>NETFLIX INC</t>
  </si>
  <si>
    <t>US64110L1061</t>
  </si>
  <si>
    <t>NVIDIA CORP</t>
  </si>
  <si>
    <t>US67066G1040</t>
  </si>
  <si>
    <t>PALO ALTO NETWORKS</t>
  </si>
  <si>
    <t>US6974351057</t>
  </si>
  <si>
    <t>PAYONEER GLOBAL INC</t>
  </si>
  <si>
    <t>US70451X1046</t>
  </si>
  <si>
    <t>PFIZER INC</t>
  </si>
  <si>
    <t>US7170811035</t>
  </si>
  <si>
    <t>PURE STORAGE INC  CLASS A</t>
  </si>
  <si>
    <t>US74624M1027</t>
  </si>
  <si>
    <t>SAMSUNG ELECTR GDR REG</t>
  </si>
  <si>
    <t>US7960508882</t>
  </si>
  <si>
    <t>SENTINELONE INC  CLASS A</t>
  </si>
  <si>
    <t>US81730H1095</t>
  </si>
  <si>
    <t>Taboola</t>
  </si>
  <si>
    <t>IL0011754137</t>
  </si>
  <si>
    <t>TAIWAN SEMICONDUCTOR</t>
  </si>
  <si>
    <t>US8740391003</t>
  </si>
  <si>
    <t>TALKSPACE INC US</t>
  </si>
  <si>
    <t>US87427V1035</t>
  </si>
  <si>
    <t>TESLA INC</t>
  </si>
  <si>
    <t>US88160R1014</t>
  </si>
  <si>
    <t>VINCI SA</t>
  </si>
  <si>
    <t>FR0000125486</t>
  </si>
  <si>
    <t>VISA</t>
  </si>
  <si>
    <t>US92826C8394</t>
  </si>
  <si>
    <t>הראל סל כשר תא 90</t>
  </si>
  <si>
    <t>1166172</t>
  </si>
  <si>
    <t>511776783</t>
  </si>
  <si>
    <t>מניות</t>
  </si>
  <si>
    <t>הראל סל כשר תל אביב 125</t>
  </si>
  <si>
    <t>1155340</t>
  </si>
  <si>
    <t>הראל סל תא 125</t>
  </si>
  <si>
    <t>1148899</t>
  </si>
  <si>
    <t>הראל סל תא 90</t>
  </si>
  <si>
    <t>1148931</t>
  </si>
  <si>
    <t>הראל סל תא בנקים</t>
  </si>
  <si>
    <t>1148949</t>
  </si>
  <si>
    <t>פסגות ETF כש תא 125</t>
  </si>
  <si>
    <t>1155324</t>
  </si>
  <si>
    <t>513765339</t>
  </si>
  <si>
    <t>פסגות ETF תל אביב 125</t>
  </si>
  <si>
    <t>1148808</t>
  </si>
  <si>
    <t>פסגות סל בנקים סדרה 1</t>
  </si>
  <si>
    <t>1148774</t>
  </si>
  <si>
    <t>קסם ETF כשרה תא 125</t>
  </si>
  <si>
    <t>1155365</t>
  </si>
  <si>
    <t>510938608</t>
  </si>
  <si>
    <t>קסם סל תא 90</t>
  </si>
  <si>
    <t>1146331</t>
  </si>
  <si>
    <t>קסם תא 35</t>
  </si>
  <si>
    <t>1146570</t>
  </si>
  <si>
    <t>קסם תא בנקים</t>
  </si>
  <si>
    <t>1146430</t>
  </si>
  <si>
    <t>קסם תא פיננסים</t>
  </si>
  <si>
    <t>1146554</t>
  </si>
  <si>
    <t>קסם תא125</t>
  </si>
  <si>
    <t>1146356</t>
  </si>
  <si>
    <t>תכלית סל כש תא 125</t>
  </si>
  <si>
    <t>1155373</t>
  </si>
  <si>
    <t>513534974</t>
  </si>
  <si>
    <t>תכלית סל תא 90</t>
  </si>
  <si>
    <t>1143783</t>
  </si>
  <si>
    <t>תכלית סל תא ביטוח</t>
  </si>
  <si>
    <t>1197698</t>
  </si>
  <si>
    <t>תכלית סל תא פיננסים</t>
  </si>
  <si>
    <t>1144161</t>
  </si>
  <si>
    <t>תכלית תא 125</t>
  </si>
  <si>
    <t>1143718</t>
  </si>
  <si>
    <t>תכלית תא 35</t>
  </si>
  <si>
    <t>1143700</t>
  </si>
  <si>
    <t>תכלית תא בנקים</t>
  </si>
  <si>
    <t>1143726</t>
  </si>
  <si>
    <t>קסם ETF s&amp;p 500</t>
  </si>
  <si>
    <t>1146471</t>
  </si>
  <si>
    <t>תכלית S&amp;P500</t>
  </si>
  <si>
    <t>1144385</t>
  </si>
  <si>
    <t>MTF סל כשרה תל בונד 60</t>
  </si>
  <si>
    <t>1159698</t>
  </si>
  <si>
    <t>511303661</t>
  </si>
  <si>
    <t>אג"ח</t>
  </si>
  <si>
    <t>הראל סל כשרה תל בונד 60</t>
  </si>
  <si>
    <t>1155092</t>
  </si>
  <si>
    <t>הראל סל כשרה תל בונד שקלי</t>
  </si>
  <si>
    <t>1155191</t>
  </si>
  <si>
    <t>הראל סל תל בונד שקלי</t>
  </si>
  <si>
    <t>1150713</t>
  </si>
  <si>
    <t>הראל סל תל בונד תשואות</t>
  </si>
  <si>
    <t>1150622</t>
  </si>
  <si>
    <t>הראל סל תלבונד 40</t>
  </si>
  <si>
    <t>1150499</t>
  </si>
  <si>
    <t>הראל סל תלבונד 60</t>
  </si>
  <si>
    <t>1150473</t>
  </si>
  <si>
    <t>פסגות ETF כש תלבונד 60</t>
  </si>
  <si>
    <t>1155076</t>
  </si>
  <si>
    <t>פסגות ETF תל בונד 60</t>
  </si>
  <si>
    <t>1148006</t>
  </si>
  <si>
    <t>קסם  ETF כשרה תל בונד שקלי</t>
  </si>
  <si>
    <t>1155159</t>
  </si>
  <si>
    <t>קסם ETF כשרה תל בונד 60</t>
  </si>
  <si>
    <t>1155126</t>
  </si>
  <si>
    <t>קסם ETF שחר 0 2</t>
  </si>
  <si>
    <t>1146166</t>
  </si>
  <si>
    <t>קסם ETF תל גוב  שקלי 2 5</t>
  </si>
  <si>
    <t>1146190</t>
  </si>
  <si>
    <t>קסם ETF תל גוב צמודות 2 5</t>
  </si>
  <si>
    <t>1146158</t>
  </si>
  <si>
    <t>קסם ETF תל גוב צמודות 5 10</t>
  </si>
  <si>
    <t>1145739</t>
  </si>
  <si>
    <t>קסם ETF תל גוב שקל 5</t>
  </si>
  <si>
    <t>1146174</t>
  </si>
  <si>
    <t>קסם ETF תלבונד 20</t>
  </si>
  <si>
    <t>1145960</t>
  </si>
  <si>
    <t>קסם ETF תלבונד 40</t>
  </si>
  <si>
    <t>1146216</t>
  </si>
  <si>
    <t>קסם ETF תלבונד 60</t>
  </si>
  <si>
    <t>1146232</t>
  </si>
  <si>
    <t>קסם ETF תלבונד שקלי</t>
  </si>
  <si>
    <t>1146414</t>
  </si>
  <si>
    <t>קסם תשואות</t>
  </si>
  <si>
    <t>1146950</t>
  </si>
  <si>
    <t>תכלית סל  גליל 2 5</t>
  </si>
  <si>
    <t>1145085</t>
  </si>
  <si>
    <t>תכלית סל גליל 5 10</t>
  </si>
  <si>
    <t>1145176</t>
  </si>
  <si>
    <t>תכלית סל כש תלבונד שקלי</t>
  </si>
  <si>
    <t>1155183</t>
  </si>
  <si>
    <t>תכלית סל כשרה תל בונד תשואות</t>
  </si>
  <si>
    <t>1155100</t>
  </si>
  <si>
    <t>תכלית סל שחר 0 2</t>
  </si>
  <si>
    <t>1144609</t>
  </si>
  <si>
    <t>תכלית סל שחר 2 5</t>
  </si>
  <si>
    <t>1145150</t>
  </si>
  <si>
    <t>תכלית סל שחר 5 פלוס</t>
  </si>
  <si>
    <t>1145168</t>
  </si>
  <si>
    <t>תכלית סל תל בונד שקלי 50</t>
  </si>
  <si>
    <t>1169333</t>
  </si>
  <si>
    <t>תכלית סל תל בונד תשואות</t>
  </si>
  <si>
    <t>1145259</t>
  </si>
  <si>
    <t>תכלית סל תלבונד 40</t>
  </si>
  <si>
    <t>1145093</t>
  </si>
  <si>
    <t>תכלית סל תלבונד 60</t>
  </si>
  <si>
    <t>1145101</t>
  </si>
  <si>
    <t>תכלית סל תלבונד שקלי</t>
  </si>
  <si>
    <t>1145184</t>
  </si>
  <si>
    <t>AMUNDI INDEX MSCI EM UCITS</t>
  </si>
  <si>
    <t>LU1437017350</t>
  </si>
  <si>
    <t>AMUNDI MSCI EM MKT 2</t>
  </si>
  <si>
    <t>LU2573967036</t>
  </si>
  <si>
    <t>AMUNDI S&amp;P 500 UCITS ETF</t>
  </si>
  <si>
    <t>LU1681049018</t>
  </si>
  <si>
    <t>COMM SERV SELECT SECTOR SPDR</t>
  </si>
  <si>
    <t>US81369Y8527</t>
  </si>
  <si>
    <t>CONSUMER DISCRETIONARY SELT</t>
  </si>
  <si>
    <t>US81369Y4070</t>
  </si>
  <si>
    <t>CONSUMER STAPLES SPDR</t>
  </si>
  <si>
    <t>US81369Y3080</t>
  </si>
  <si>
    <t>DAIWA ETF TOPIX</t>
  </si>
  <si>
    <t>JP3027620008</t>
  </si>
  <si>
    <t>ENERGY SELECT SECTOR SPDR</t>
  </si>
  <si>
    <t>US81369Y5069</t>
  </si>
  <si>
    <t>FINANCIAL SELECT SECTOR SPDR</t>
  </si>
  <si>
    <t>US81369Y6059</t>
  </si>
  <si>
    <t>HORIZONS S&amp;P/TSX 60 INDEX</t>
  </si>
  <si>
    <t>CA44056G1054</t>
  </si>
  <si>
    <t>HSBC MSCI EMERGING MARKETS</t>
  </si>
  <si>
    <t>IE00B5SSQT16</t>
  </si>
  <si>
    <t>INDUSTRIAL SELECT SECT SPDR</t>
  </si>
  <si>
    <t>US81369Y7040</t>
  </si>
  <si>
    <t>INVESCO MSCI EMERGING MKTS</t>
  </si>
  <si>
    <t>IE00B3DWVS88</t>
  </si>
  <si>
    <t>INVESCO S&amp;P500 ESG ACC</t>
  </si>
  <si>
    <t>IE00BKS7L097</t>
  </si>
  <si>
    <t>ISH MSCI USA ESG EHNCD USD D</t>
  </si>
  <si>
    <t>IE00BHZPJ890</t>
  </si>
  <si>
    <t>ISHARES CORE MSCI CH IND ETF</t>
  </si>
  <si>
    <t>HK2801040828</t>
  </si>
  <si>
    <t>HKSE</t>
  </si>
  <si>
    <t>ISHARES CORE MSCI EURPOE</t>
  </si>
  <si>
    <t>IE00B1YZSC51</t>
  </si>
  <si>
    <t>ISHARES MSCI ACWI INDEX FUND</t>
  </si>
  <si>
    <t>US4642882579</t>
  </si>
  <si>
    <t>ISHARES MSCI BRAZIL UCITS DE</t>
  </si>
  <si>
    <t>DE000A0Q4R85</t>
  </si>
  <si>
    <t>ISHARES MSCI EM ESG ENHANCED UCITS ETF</t>
  </si>
  <si>
    <t>IE00BHZPJ122</t>
  </si>
  <si>
    <t>ISHARES MSCI EMERGING MARKET UCITS</t>
  </si>
  <si>
    <t>IE00B0M63177</t>
  </si>
  <si>
    <t>ISHARES MSCI EUROPE ESG EHNCD</t>
  </si>
  <si>
    <t>IE00BHZPJ783</t>
  </si>
  <si>
    <t>ISHARES S&amp;P 500 IT SECTOR</t>
  </si>
  <si>
    <t>IE00B3WJKG14</t>
  </si>
  <si>
    <t>ISHARES S&amp;P HEALTH CARE</t>
  </si>
  <si>
    <t>IE00B43HR379</t>
  </si>
  <si>
    <t>ISHARES S&amp;P NA TECH SOFT IF</t>
  </si>
  <si>
    <t>US4642875151</t>
  </si>
  <si>
    <t>ISHARES S&amp;P500 SWAP UCITS</t>
  </si>
  <si>
    <t>IE00BMTX1Y45</t>
  </si>
  <si>
    <t>ISHARES US MEDICAL DEVICES A</t>
  </si>
  <si>
    <t>IE00BMX0DF60</t>
  </si>
  <si>
    <t>ISHR EUR600 IND GDS&amp;SERV (DE)</t>
  </si>
  <si>
    <t>DE000A0H08J9</t>
  </si>
  <si>
    <t>LYXOR CORE EURSTX 600 DR</t>
  </si>
  <si>
    <t>LU0908500753</t>
  </si>
  <si>
    <t>LYXOR ETF S&amp;P 500</t>
  </si>
  <si>
    <t>LU0496786657</t>
  </si>
  <si>
    <t>LYXOR STOXX BASIC RSRCES</t>
  </si>
  <si>
    <t>LU1834983550</t>
  </si>
  <si>
    <t>LYXOR STOXX EUROPE 600 BKS UCITS</t>
  </si>
  <si>
    <t>LU1834983477</t>
  </si>
  <si>
    <t>NOMURA ETF</t>
  </si>
  <si>
    <t>JP3027630007</t>
  </si>
  <si>
    <t>Nomura Nikkei 225 ETF</t>
  </si>
  <si>
    <t>JP3027650005</t>
  </si>
  <si>
    <t>SOURCE S&amp;P 500 UCITS ETF</t>
  </si>
  <si>
    <t>IE00B3YCGJ38</t>
  </si>
  <si>
    <t>SPDR EMERGING MARKETS</t>
  </si>
  <si>
    <t>IE00B469F816</t>
  </si>
  <si>
    <t>SPDR EUROPE ENERGY</t>
  </si>
  <si>
    <t>IE00BKWQ0F09</t>
  </si>
  <si>
    <t>SPDR MSCI EUROPE CONSUMER ST</t>
  </si>
  <si>
    <t>IE00BKWQ0D84</t>
  </si>
  <si>
    <t>SPDR MSCI Europe Health CareSM UCITS</t>
  </si>
  <si>
    <t>IE00BKWQ0H23</t>
  </si>
  <si>
    <t>SPDR S&amp;P 500 ETF TRUST</t>
  </si>
  <si>
    <t>US78462F1030</t>
  </si>
  <si>
    <t>SPDR S&amp;P BIOTECH ETF</t>
  </si>
  <si>
    <t>US78464A8707</t>
  </si>
  <si>
    <t>SPDR S&amp;P US ENERGY SELECT</t>
  </si>
  <si>
    <t>IE00BWBXM492</t>
  </si>
  <si>
    <t>TECHNOLOGY SELECT SECT SPDR</t>
  </si>
  <si>
    <t>US81369Y8030</t>
  </si>
  <si>
    <t>UBS ETF MSCI EMERG.MARKETS</t>
  </si>
  <si>
    <t>LU0480132876</t>
  </si>
  <si>
    <t>VANECK SEMICONDUCTOR ETF</t>
  </si>
  <si>
    <t>US92189F6768</t>
  </si>
  <si>
    <t>VANGUARD AUST SHARES IDX ETF</t>
  </si>
  <si>
    <t>AU000000VAS1</t>
  </si>
  <si>
    <t>X S&amp;P500 SWAP</t>
  </si>
  <si>
    <t>LU0490618542</t>
  </si>
  <si>
    <t>AMUNDI ETF EUR HY LIQ BD IBX</t>
  </si>
  <si>
    <t>LU1681040496</t>
  </si>
  <si>
    <t>ISHARES JP MORGAN USD EM CORP</t>
  </si>
  <si>
    <t>IE00B6TLBW47</t>
  </si>
  <si>
    <t>ISHARES MARKIT IBOXX $ HIGH</t>
  </si>
  <si>
    <t>IE00B4PY7Y77</t>
  </si>
  <si>
    <t>ISHARES MARKIT IBOXX EUR HIGH YIELD</t>
  </si>
  <si>
    <t>IE00B66F4759</t>
  </si>
  <si>
    <t>ISHARES USD CORP BND</t>
  </si>
  <si>
    <t>IE0032895942</t>
  </si>
  <si>
    <t>ISHARES USD TREASURY 7 10Y</t>
  </si>
  <si>
    <t>IE00B1FZS798</t>
  </si>
  <si>
    <t>PIMCO INV GRADE CORP BD ETF</t>
  </si>
  <si>
    <t>US72201R8170</t>
  </si>
  <si>
    <t>SPDR HIGH YIELD BOND ETF</t>
  </si>
  <si>
    <t>US78468R6229</t>
  </si>
  <si>
    <t>SPDR PORTFOLIO INTERMEDIATE</t>
  </si>
  <si>
    <t>US78464A3757</t>
  </si>
  <si>
    <t>VANG USDCPBD USDD</t>
  </si>
  <si>
    <t>IE00BZ163K21</t>
  </si>
  <si>
    <t>X USD HIGH YIELD BOND</t>
  </si>
  <si>
    <t>IE00BDR5HM97</t>
  </si>
  <si>
    <t>LION 7 S1</t>
  </si>
  <si>
    <t>IE00B62G6V03</t>
  </si>
  <si>
    <t>AMUNDI PLANET</t>
  </si>
  <si>
    <t>LU1688575437</t>
  </si>
  <si>
    <t>NOMURA US HIGH YLD BD I USD</t>
  </si>
  <si>
    <t>IE00B3RW8498</t>
  </si>
  <si>
    <t>LION III EUR C3 ACC</t>
  </si>
  <si>
    <t>IE00B804LV55</t>
  </si>
  <si>
    <t>B</t>
  </si>
  <si>
    <t>MONEDA LATAM CORP DEBT D</t>
  </si>
  <si>
    <t>KYG620101306</t>
  </si>
  <si>
    <t>B-</t>
  </si>
  <si>
    <t>REAL ESTATE CREDIT INV</t>
  </si>
  <si>
    <t>GB00B0HW5366</t>
  </si>
  <si>
    <t>Cheyne Real Estate Debt Fund Class X</t>
  </si>
  <si>
    <t>KYG210181668</t>
  </si>
  <si>
    <t>AWI ASH WO INDIA OPP FD DUSD*</t>
  </si>
  <si>
    <t>IE00BH3N4915</t>
  </si>
  <si>
    <t>GS INDIA EQ IUSDA</t>
  </si>
  <si>
    <t>LU0333811072</t>
  </si>
  <si>
    <t>VANGUARD IS EM.MKTS STK.IDX</t>
  </si>
  <si>
    <t>IE00BFPM9H50</t>
  </si>
  <si>
    <t>כתבי אופציה בישראל</t>
  </si>
  <si>
    <t>מניבים ריט אפ 4*</t>
  </si>
  <si>
    <t>1199322</t>
  </si>
  <si>
    <t>סיפיה אופציה 1*</t>
  </si>
  <si>
    <t>1182005</t>
  </si>
  <si>
    <t>כתבי אופציה בחו"ל</t>
  </si>
  <si>
    <t>BYTE ACQUISITION CORP</t>
  </si>
  <si>
    <t>KYG1R25Q1133</t>
  </si>
  <si>
    <t>INNOVID EQY WARRANT</t>
  </si>
  <si>
    <t>US4576791168</t>
  </si>
  <si>
    <t>BC 3460 NOV 2023</t>
  </si>
  <si>
    <t>84573880</t>
  </si>
  <si>
    <t>BP 3460 NOV 2023</t>
  </si>
  <si>
    <t>84574946</t>
  </si>
  <si>
    <t>BZC 420.00 NOV 2023</t>
  </si>
  <si>
    <t>84590926</t>
  </si>
  <si>
    <t>BZP 420.00 NOV 2023</t>
  </si>
  <si>
    <t>84591189</t>
  </si>
  <si>
    <t>KWEB US 11/17/23 C33</t>
  </si>
  <si>
    <t>SPXW 12/29/23 P4000</t>
  </si>
  <si>
    <t>SPXW 12/29/23 P4400</t>
  </si>
  <si>
    <t>MSCI EMGMKT DEC23</t>
  </si>
  <si>
    <t>MESZ3</t>
  </si>
  <si>
    <t>NASDAQ 100 DEC23</t>
  </si>
  <si>
    <t>NQZ3</t>
  </si>
  <si>
    <t>S&amp;P500 EMINI FUT DEC23</t>
  </si>
  <si>
    <t>ESZ3</t>
  </si>
  <si>
    <t>STOXX EUROPE 600 DEC23</t>
  </si>
  <si>
    <t>SXOZ3</t>
  </si>
  <si>
    <t>TOPIX FUTR DEC23</t>
  </si>
  <si>
    <t>TPZ3</t>
  </si>
  <si>
    <t>US 10YR ULTRA FUT DEC23</t>
  </si>
  <si>
    <t>UXYZ3</t>
  </si>
  <si>
    <t>מבטיח תשואה 01.02.2028</t>
  </si>
  <si>
    <t>מבטיח תשואה 01.03.2028</t>
  </si>
  <si>
    <t>מבטיח תשואה 01.05.2028</t>
  </si>
  <si>
    <t>מבטיח תשואה 01.06.2028</t>
  </si>
  <si>
    <t>מבטיח תשואה 01.07.2028</t>
  </si>
  <si>
    <t>מבטיח תשואה 01.08.2028</t>
  </si>
  <si>
    <t>מבטיח תשואה 01.09.2028</t>
  </si>
  <si>
    <t>ערד   4.8%   סדרה  8751  2024</t>
  </si>
  <si>
    <t>8287518</t>
  </si>
  <si>
    <t>ערד   4.8%   סדרה  8752   2024</t>
  </si>
  <si>
    <t>8287526</t>
  </si>
  <si>
    <t>ערד   8754    4%</t>
  </si>
  <si>
    <t>98287542</t>
  </si>
  <si>
    <t>ערד 2024 סדרה 8761</t>
  </si>
  <si>
    <t>8287617</t>
  </si>
  <si>
    <t>ערד 2025 סדרה 8765</t>
  </si>
  <si>
    <t>8287658</t>
  </si>
  <si>
    <t>ערד 2025 סדרה 8769</t>
  </si>
  <si>
    <t>8287690</t>
  </si>
  <si>
    <t>ערד 2025 סדרה 8771</t>
  </si>
  <si>
    <t>8287716</t>
  </si>
  <si>
    <t>ערד 8786_1/2027</t>
  </si>
  <si>
    <t>71116487</t>
  </si>
  <si>
    <t>ערד 8790 2027 4.8%</t>
  </si>
  <si>
    <t>ערד 8792</t>
  </si>
  <si>
    <t>8287928</t>
  </si>
  <si>
    <t>ערד 8793</t>
  </si>
  <si>
    <t>87930</t>
  </si>
  <si>
    <t>ערד 8794</t>
  </si>
  <si>
    <t>71120232</t>
  </si>
  <si>
    <t>ערד 8795</t>
  </si>
  <si>
    <t>71120356</t>
  </si>
  <si>
    <t>ערד 8796</t>
  </si>
  <si>
    <t>98796000</t>
  </si>
  <si>
    <t>ערד 8797</t>
  </si>
  <si>
    <t>98797000</t>
  </si>
  <si>
    <t>ערד 8798</t>
  </si>
  <si>
    <t>98798000</t>
  </si>
  <si>
    <t>ערד 8799</t>
  </si>
  <si>
    <t>98799000</t>
  </si>
  <si>
    <t>ערד 8800</t>
  </si>
  <si>
    <t>98800000</t>
  </si>
  <si>
    <t>ערד 8801</t>
  </si>
  <si>
    <t>71120935</t>
  </si>
  <si>
    <t>ערד 8802</t>
  </si>
  <si>
    <t>ערד 8803</t>
  </si>
  <si>
    <t>71121057</t>
  </si>
  <si>
    <t>ערד 8805</t>
  </si>
  <si>
    <t>ערד 8806</t>
  </si>
  <si>
    <t>88061</t>
  </si>
  <si>
    <t>ערד 8807</t>
  </si>
  <si>
    <t>3236000</t>
  </si>
  <si>
    <t>ערד 8808</t>
  </si>
  <si>
    <t>3275000</t>
  </si>
  <si>
    <t>ערד 8809</t>
  </si>
  <si>
    <t>3322000</t>
  </si>
  <si>
    <t>ערד 8811</t>
  </si>
  <si>
    <t>98811000</t>
  </si>
  <si>
    <t>ערד 8812</t>
  </si>
  <si>
    <t>98812000</t>
  </si>
  <si>
    <t>ערד 8813</t>
  </si>
  <si>
    <t>98813000</t>
  </si>
  <si>
    <t>ערד 8814</t>
  </si>
  <si>
    <t>98814000</t>
  </si>
  <si>
    <t>ערד 8815</t>
  </si>
  <si>
    <t>98815000</t>
  </si>
  <si>
    <t>ערד 8816</t>
  </si>
  <si>
    <t>98816000</t>
  </si>
  <si>
    <t>ערד 8817</t>
  </si>
  <si>
    <t>98817000</t>
  </si>
  <si>
    <t>ערד 8818</t>
  </si>
  <si>
    <t>98818000</t>
  </si>
  <si>
    <t>ערד 8819</t>
  </si>
  <si>
    <t>98819000</t>
  </si>
  <si>
    <t>ערד 8820</t>
  </si>
  <si>
    <t>98820000</t>
  </si>
  <si>
    <t>ערד 8821</t>
  </si>
  <si>
    <t>98821000</t>
  </si>
  <si>
    <t>ערד 8822</t>
  </si>
  <si>
    <t>9882200</t>
  </si>
  <si>
    <t>ערד 8823</t>
  </si>
  <si>
    <t>9882300</t>
  </si>
  <si>
    <t>ערד 8824</t>
  </si>
  <si>
    <t>9882500</t>
  </si>
  <si>
    <t>ערד 8825</t>
  </si>
  <si>
    <t>9882600</t>
  </si>
  <si>
    <t>ערד 8826</t>
  </si>
  <si>
    <t>9882700</t>
  </si>
  <si>
    <t>ערד 8827</t>
  </si>
  <si>
    <t>9882800</t>
  </si>
  <si>
    <t>ערד 8829</t>
  </si>
  <si>
    <t>9882900</t>
  </si>
  <si>
    <t>ערד 8830</t>
  </si>
  <si>
    <t>8830900</t>
  </si>
  <si>
    <t>ערד 8832</t>
  </si>
  <si>
    <t>8831000</t>
  </si>
  <si>
    <t>ערד 8833</t>
  </si>
  <si>
    <t>8833000</t>
  </si>
  <si>
    <t>ערד 8834</t>
  </si>
  <si>
    <t>8834000</t>
  </si>
  <si>
    <t>ערד 8836</t>
  </si>
  <si>
    <t>8836000</t>
  </si>
  <si>
    <t>ערד 8837</t>
  </si>
  <si>
    <t>8837000</t>
  </si>
  <si>
    <t>ערד 8838</t>
  </si>
  <si>
    <t>8838000</t>
  </si>
  <si>
    <t>ערד 8839</t>
  </si>
  <si>
    <t>8839000</t>
  </si>
  <si>
    <t>ערד 8840</t>
  </si>
  <si>
    <t>8840000</t>
  </si>
  <si>
    <t>ערד 8841</t>
  </si>
  <si>
    <t>8841000</t>
  </si>
  <si>
    <t>ערד 8842</t>
  </si>
  <si>
    <t>8842000</t>
  </si>
  <si>
    <t>ערד 8843</t>
  </si>
  <si>
    <t>8843000</t>
  </si>
  <si>
    <t>ערד 8844</t>
  </si>
  <si>
    <t>8844000</t>
  </si>
  <si>
    <t>ערד 8845</t>
  </si>
  <si>
    <t>8845000</t>
  </si>
  <si>
    <t>ערד 8846</t>
  </si>
  <si>
    <t>8846000</t>
  </si>
  <si>
    <t>ערד 8847</t>
  </si>
  <si>
    <t>8847000</t>
  </si>
  <si>
    <t>ערד 8848</t>
  </si>
  <si>
    <t>8848000</t>
  </si>
  <si>
    <t>ערד 8849</t>
  </si>
  <si>
    <t>8849000</t>
  </si>
  <si>
    <t>ערד 8850</t>
  </si>
  <si>
    <t>8850000</t>
  </si>
  <si>
    <t>ערד 8851</t>
  </si>
  <si>
    <t>8851000</t>
  </si>
  <si>
    <t>ערד 8852</t>
  </si>
  <si>
    <t>8852000</t>
  </si>
  <si>
    <t>ערד 8853</t>
  </si>
  <si>
    <t>8853000</t>
  </si>
  <si>
    <t>ערד 8854</t>
  </si>
  <si>
    <t>8854000</t>
  </si>
  <si>
    <t>ערד 8855</t>
  </si>
  <si>
    <t>88550000</t>
  </si>
  <si>
    <t>ערד 8856</t>
  </si>
  <si>
    <t>88560000</t>
  </si>
  <si>
    <t>ערד 8857</t>
  </si>
  <si>
    <t>88570000</t>
  </si>
  <si>
    <t>ערד 8858</t>
  </si>
  <si>
    <t>88580000</t>
  </si>
  <si>
    <t>ערד 8859</t>
  </si>
  <si>
    <t>88590000</t>
  </si>
  <si>
    <t>ערד 8860</t>
  </si>
  <si>
    <t>88600000</t>
  </si>
  <si>
    <t>ערד 8861</t>
  </si>
  <si>
    <t>88610000</t>
  </si>
  <si>
    <t>ערד 8862</t>
  </si>
  <si>
    <t>88620000</t>
  </si>
  <si>
    <t>ערד 8863</t>
  </si>
  <si>
    <t>88630000</t>
  </si>
  <si>
    <t>ערד 8864</t>
  </si>
  <si>
    <t>88640000</t>
  </si>
  <si>
    <t>ערד 8865</t>
  </si>
  <si>
    <t>88650000</t>
  </si>
  <si>
    <t>ערד 8866</t>
  </si>
  <si>
    <t>88660000</t>
  </si>
  <si>
    <t>ערד 8867</t>
  </si>
  <si>
    <t>88670000</t>
  </si>
  <si>
    <t>ערד 8868</t>
  </si>
  <si>
    <t>88680000</t>
  </si>
  <si>
    <t>ערד 8869</t>
  </si>
  <si>
    <t>88690000</t>
  </si>
  <si>
    <t>ערד 8871</t>
  </si>
  <si>
    <t>88710000</t>
  </si>
  <si>
    <t>ערד 8872</t>
  </si>
  <si>
    <t>88720000</t>
  </si>
  <si>
    <t>ערד 8873</t>
  </si>
  <si>
    <t>88730000</t>
  </si>
  <si>
    <t>ערד 8874</t>
  </si>
  <si>
    <t>88740000</t>
  </si>
  <si>
    <t>ערד 8875</t>
  </si>
  <si>
    <t>88750000</t>
  </si>
  <si>
    <t>ערד 8876</t>
  </si>
  <si>
    <t>88760000</t>
  </si>
  <si>
    <t>ערד 8877</t>
  </si>
  <si>
    <t>88770000</t>
  </si>
  <si>
    <t>ערד 8878</t>
  </si>
  <si>
    <t>88780000</t>
  </si>
  <si>
    <t>ערד 8879</t>
  </si>
  <si>
    <t>88790000</t>
  </si>
  <si>
    <t>ערד 8880</t>
  </si>
  <si>
    <t>88800000</t>
  </si>
  <si>
    <t>ערד 8881</t>
  </si>
  <si>
    <t>88810000</t>
  </si>
  <si>
    <t>ערד 8882</t>
  </si>
  <si>
    <t>88820000</t>
  </si>
  <si>
    <t>ערד 8883</t>
  </si>
  <si>
    <t>88830000</t>
  </si>
  <si>
    <t>ערד 8884</t>
  </si>
  <si>
    <t>88840000</t>
  </si>
  <si>
    <t>ערד 8888</t>
  </si>
  <si>
    <t>88880000</t>
  </si>
  <si>
    <t>ערד 8889</t>
  </si>
  <si>
    <t>88890000</t>
  </si>
  <si>
    <t>ערד 8892</t>
  </si>
  <si>
    <t>88920000</t>
  </si>
  <si>
    <t>ערד 8893</t>
  </si>
  <si>
    <t>88930000</t>
  </si>
  <si>
    <t>ערד 8894</t>
  </si>
  <si>
    <t>88940000</t>
  </si>
  <si>
    <t>ערד 8895</t>
  </si>
  <si>
    <t>88950000</t>
  </si>
  <si>
    <t>ערד 8896</t>
  </si>
  <si>
    <t>88960000</t>
  </si>
  <si>
    <t>ערד 8897</t>
  </si>
  <si>
    <t>88970000</t>
  </si>
  <si>
    <t>ערד 8898</t>
  </si>
  <si>
    <t>88980000</t>
  </si>
  <si>
    <t>ערד 8899</t>
  </si>
  <si>
    <t>88990000</t>
  </si>
  <si>
    <t>ערד 8900</t>
  </si>
  <si>
    <t>89000000</t>
  </si>
  <si>
    <t>ערד 8901</t>
  </si>
  <si>
    <t>89010000</t>
  </si>
  <si>
    <t>ערד 8902</t>
  </si>
  <si>
    <t>89020000</t>
  </si>
  <si>
    <t>ערד 8903</t>
  </si>
  <si>
    <t>89030000</t>
  </si>
  <si>
    <t>ערד 8904</t>
  </si>
  <si>
    <t>89040000</t>
  </si>
  <si>
    <t>ערד 8905</t>
  </si>
  <si>
    <t>89050000</t>
  </si>
  <si>
    <t>ערד 8908</t>
  </si>
  <si>
    <t>89080000</t>
  </si>
  <si>
    <t>ערד סדרה 2024  8758  4.8%</t>
  </si>
  <si>
    <t>8287583</t>
  </si>
  <si>
    <t>ערד סדרה 2024  8759  4.8%</t>
  </si>
  <si>
    <t>8287591</t>
  </si>
  <si>
    <t>ערד סדרה 2024  8760  4.8%</t>
  </si>
  <si>
    <t>8287609</t>
  </si>
  <si>
    <t>ערד סדרה 8753 2024 4.8%</t>
  </si>
  <si>
    <t>8287534</t>
  </si>
  <si>
    <t>ערד סדרה 8755 2024 4.8%</t>
  </si>
  <si>
    <t>8287559</t>
  </si>
  <si>
    <t>ערד סדרה 8756 2024 4.8%</t>
  </si>
  <si>
    <t>8287567</t>
  </si>
  <si>
    <t>ערד סדרה 8757 2024 4.8%</t>
  </si>
  <si>
    <t>8287575</t>
  </si>
  <si>
    <t>ערד סדרה 8762 %4.8 2025</t>
  </si>
  <si>
    <t>8287625</t>
  </si>
  <si>
    <t>ערד סדרה 8763 %4.8 2025</t>
  </si>
  <si>
    <t>8287633</t>
  </si>
  <si>
    <t>ערד סדרה 8764 %4.8 2025</t>
  </si>
  <si>
    <t>8287641</t>
  </si>
  <si>
    <t>ערד סדרה 8766 2025 4.8%</t>
  </si>
  <si>
    <t>8287666</t>
  </si>
  <si>
    <t>ערד סדרה 8768 2025 4.8%</t>
  </si>
  <si>
    <t>8287682</t>
  </si>
  <si>
    <t>ערד סדרה 8770   2025   4.8%</t>
  </si>
  <si>
    <t>8287708</t>
  </si>
  <si>
    <t>ערד סדרה 8772 4.8% 2025</t>
  </si>
  <si>
    <t>8287724</t>
  </si>
  <si>
    <t>ערד סדרה 8773 4.8% 2025</t>
  </si>
  <si>
    <t>8287732</t>
  </si>
  <si>
    <t>ערד סדרה 8774 2026 4.8%</t>
  </si>
  <si>
    <t>8287740</t>
  </si>
  <si>
    <t>ערד סדרה 8775 2026 4.8%</t>
  </si>
  <si>
    <t>8287757</t>
  </si>
  <si>
    <t>ערד סדרה 8776 2026 4.8%</t>
  </si>
  <si>
    <t>8287765</t>
  </si>
  <si>
    <t>ערד סדרה 8777 2026 4.8%</t>
  </si>
  <si>
    <t>8287773</t>
  </si>
  <si>
    <t>ערד סדרה 8778 2026 4.8%</t>
  </si>
  <si>
    <t>8287781</t>
  </si>
  <si>
    <t>ערד סדרה 8781 2026 4.8%</t>
  </si>
  <si>
    <t>8287815</t>
  </si>
  <si>
    <t>ערד סדרה 8784  4.8%  2026</t>
  </si>
  <si>
    <t>8287849</t>
  </si>
  <si>
    <t>ערד סדרה 8787 4.8% 2027</t>
  </si>
  <si>
    <t>8287872</t>
  </si>
  <si>
    <t>ערד סדרה 8788 4.8% 2027</t>
  </si>
  <si>
    <t>71116727</t>
  </si>
  <si>
    <t>ערד סדרה 8789 2027 4.8%</t>
  </si>
  <si>
    <t>87890</t>
  </si>
  <si>
    <t>ערד סדרה 8810 2029 4.8%</t>
  </si>
  <si>
    <t>71121438</t>
  </si>
  <si>
    <t>ערד8911</t>
  </si>
  <si>
    <t>89110000</t>
  </si>
  <si>
    <t>10000289</t>
  </si>
  <si>
    <t>מקורות אג סדרה 6 ל.ס 4.9%</t>
  </si>
  <si>
    <t>1100908</t>
  </si>
  <si>
    <t>מקורות אגח 8 רמ</t>
  </si>
  <si>
    <t>1124346</t>
  </si>
  <si>
    <t>רפאל אגח ג רצף מוסדי</t>
  </si>
  <si>
    <t>1140276</t>
  </si>
  <si>
    <t>520042185</t>
  </si>
  <si>
    <t>לאומי למשכנתאות שה</t>
  </si>
  <si>
    <t>6020903</t>
  </si>
  <si>
    <t>נתיבי גז  סדרה א ל.ס 5.6%</t>
  </si>
  <si>
    <t>1103084</t>
  </si>
  <si>
    <t>אגד אגח 1 רצף מוסדיים</t>
  </si>
  <si>
    <t>1198787</t>
  </si>
  <si>
    <t>יהב כתב התחייבות סדרה ד (לס)  לא ברצף</t>
  </si>
  <si>
    <t>6620300</t>
  </si>
  <si>
    <t>520020421</t>
  </si>
  <si>
    <t>אלון  חברה לדלק ל.ס</t>
  </si>
  <si>
    <t>1101567</t>
  </si>
  <si>
    <t>520041690</t>
  </si>
  <si>
    <t>מימון ישיר אג"ח 16  רצף מוסדיים</t>
  </si>
  <si>
    <t>1198340</t>
  </si>
  <si>
    <t>516100120</t>
  </si>
  <si>
    <t>לאומי אגח א  רצף מוסדיים</t>
  </si>
  <si>
    <t>1198639</t>
  </si>
  <si>
    <t>רפאל אגח ד רצף מוסדי</t>
  </si>
  <si>
    <t>1140284</t>
  </si>
  <si>
    <t>רפאל אגח ה רצף מוסדי</t>
  </si>
  <si>
    <t>1140292</t>
  </si>
  <si>
    <t>מתמ אגח א'  רמ</t>
  </si>
  <si>
    <t>1138999</t>
  </si>
  <si>
    <t>510687403</t>
  </si>
  <si>
    <t>אורמת אגח 4 רמ*</t>
  </si>
  <si>
    <t>1167212</t>
  </si>
  <si>
    <t>גב ים נגב אגח א</t>
  </si>
  <si>
    <t>1151141</t>
  </si>
  <si>
    <t>514189596</t>
  </si>
  <si>
    <t>מקס פיננסים אגח ד  רצף מוסדים</t>
  </si>
  <si>
    <t>1197953</t>
  </si>
  <si>
    <t>512905423</t>
  </si>
  <si>
    <t>נתיבים אגח א</t>
  </si>
  <si>
    <t>1090281</t>
  </si>
  <si>
    <t>513502229</t>
  </si>
  <si>
    <t>אול יר אגח ג לא סחיר</t>
  </si>
  <si>
    <t>1841580</t>
  </si>
  <si>
    <t>אול יר אגח ה ל א סחיר</t>
  </si>
  <si>
    <t>CRSLNX 4.555 06/51</t>
  </si>
  <si>
    <t>TRANSED PARTNERS 3.951 09/50 12/37</t>
  </si>
  <si>
    <t>DBRS</t>
  </si>
  <si>
    <t>Agritask Ltd</t>
  </si>
  <si>
    <t>513717694</t>
  </si>
  <si>
    <t>Behalf</t>
  </si>
  <si>
    <t>514610450</t>
  </si>
  <si>
    <t>BioSight Ltd</t>
  </si>
  <si>
    <t>512852559</t>
  </si>
  <si>
    <t>Continuity Software Ltd</t>
  </si>
  <si>
    <t>513644005</t>
  </si>
  <si>
    <t>Cynerio Israel Ltd</t>
  </si>
  <si>
    <t>515746212</t>
  </si>
  <si>
    <t>Distree Ltd</t>
  </si>
  <si>
    <t>516596848</t>
  </si>
  <si>
    <t>Essence Infra and Construction*</t>
  </si>
  <si>
    <t>520034505</t>
  </si>
  <si>
    <t>FutureCides</t>
  </si>
  <si>
    <t>516544111</t>
  </si>
  <si>
    <t>GES אקוויטי</t>
  </si>
  <si>
    <t>511325326</t>
  </si>
  <si>
    <t>GES הלוואת בעלים</t>
  </si>
  <si>
    <t>Lightricks</t>
  </si>
  <si>
    <t>514879071</t>
  </si>
  <si>
    <t>NeoManna Ltd</t>
  </si>
  <si>
    <t>516561917</t>
  </si>
  <si>
    <t>Sustained Therapy</t>
  </si>
  <si>
    <t>516541372</t>
  </si>
  <si>
    <t>TIPA CORP LTD</t>
  </si>
  <si>
    <t>514420660</t>
  </si>
  <si>
    <t>Veev וויו גרופ*</t>
  </si>
  <si>
    <t>1171107</t>
  </si>
  <si>
    <t>83-2652993</t>
  </si>
  <si>
    <t>VELOX PURE DIGITAL</t>
  </si>
  <si>
    <t>514727430</t>
  </si>
  <si>
    <t>Venn 2014</t>
  </si>
  <si>
    <t>515171510</t>
  </si>
  <si>
    <t>Viisights Solutions</t>
  </si>
  <si>
    <t>515252112</t>
  </si>
  <si>
    <t>Virility Medical Ltd</t>
  </si>
  <si>
    <t>515448165</t>
  </si>
  <si>
    <t>אגכימדס שותפות מוגבלת*</t>
  </si>
  <si>
    <t>540310463</t>
  </si>
  <si>
    <t>אי.די.אף אנרגיות מתחדשות ישראל*</t>
  </si>
  <si>
    <t>540306990</t>
  </si>
  <si>
    <t>אלון דלק מניה לא סחירה</t>
  </si>
  <si>
    <t>אמריקה ישראל   נדלן*</t>
  </si>
  <si>
    <t>512480971</t>
  </si>
  <si>
    <t>אפקון קרן אירופה שותף כללי*</t>
  </si>
  <si>
    <t>516404811</t>
  </si>
  <si>
    <t>מניה לא סחירה BIG USA*</t>
  </si>
  <si>
    <t>35000</t>
  </si>
  <si>
    <t>514435395</t>
  </si>
  <si>
    <t>פרויקט תענך   אקוויטי</t>
  </si>
  <si>
    <t>540278835</t>
  </si>
  <si>
    <t>פרויקט תענך   הלוואת בעלים</t>
  </si>
  <si>
    <t xml:space="preserve"> Michelson Program*</t>
  </si>
  <si>
    <t>120 Wall Street*</t>
  </si>
  <si>
    <t>330507</t>
  </si>
  <si>
    <t>1735 MARKET INVESTOR HOLDC MAKEFET*</t>
  </si>
  <si>
    <t>180 Livingston equity*</t>
  </si>
  <si>
    <t>45499</t>
  </si>
  <si>
    <t>240 West 35th Street  mkf*</t>
  </si>
  <si>
    <t>494382</t>
  </si>
  <si>
    <t>425 Lexington*</t>
  </si>
  <si>
    <t>820 Washington*</t>
  </si>
  <si>
    <t>330506</t>
  </si>
  <si>
    <t>901 Fifth Seattle*</t>
  </si>
  <si>
    <t>BERO CENTER*</t>
  </si>
  <si>
    <t>330500</t>
  </si>
  <si>
    <t>Data Center Atlanta*</t>
  </si>
  <si>
    <t>330509</t>
  </si>
  <si>
    <t>Edeka 2*</t>
  </si>
  <si>
    <t>330502</t>
  </si>
  <si>
    <t>Eschborn Plaza*</t>
  </si>
  <si>
    <t>Fenwick*</t>
  </si>
  <si>
    <t>330514</t>
  </si>
  <si>
    <t>FinTLV Opportunity 2 LP</t>
  </si>
  <si>
    <t>Fu Gen AG</t>
  </si>
  <si>
    <t>Global Energy Generation LLC*</t>
  </si>
  <si>
    <t>Hampton of Town Center  HG 3*</t>
  </si>
  <si>
    <t>Keystone Dental Holdings</t>
  </si>
  <si>
    <t>Lendbuzz Inc</t>
  </si>
  <si>
    <t>Mammoth North LP*</t>
  </si>
  <si>
    <t>Mammoth South LP*</t>
  </si>
  <si>
    <t>Migdal WORE 2021 1 Holdings*</t>
  </si>
  <si>
    <t>MM Texas*</t>
  </si>
  <si>
    <t>386423</t>
  </si>
  <si>
    <t>NORDIC POWER 2*</t>
  </si>
  <si>
    <t>NORDIC POWER 3*</t>
  </si>
  <si>
    <t>NORDIC POWER 4*</t>
  </si>
  <si>
    <t>North LaSalle   HG 4*</t>
  </si>
  <si>
    <t>OHA Private Credit Advisors</t>
  </si>
  <si>
    <t>OPC Power Ventures LP</t>
  </si>
  <si>
    <t>ORDH</t>
  </si>
  <si>
    <t>Project Hush*</t>
  </si>
  <si>
    <t>ReLog*</t>
  </si>
  <si>
    <t>Rialto Elite Portfolio makefet*</t>
  </si>
  <si>
    <t>508308</t>
  </si>
  <si>
    <t>ROBIN*</t>
  </si>
  <si>
    <t>505145</t>
  </si>
  <si>
    <t>Sacramento 353*</t>
  </si>
  <si>
    <t>SPVNI 2 Next 2021 LP</t>
  </si>
  <si>
    <t>Sunbit</t>
  </si>
  <si>
    <t>Tanfield 1*</t>
  </si>
  <si>
    <t>Terraces*</t>
  </si>
  <si>
    <t>Town Center   HG 6*</t>
  </si>
  <si>
    <t>USBT INVESTOR HOLDCO 2 LP*</t>
  </si>
  <si>
    <t>Walgreens*</t>
  </si>
  <si>
    <t>330511</t>
  </si>
  <si>
    <t>White Oak*</t>
  </si>
  <si>
    <t>white oak 2*</t>
  </si>
  <si>
    <t>white oak 3 mkf*</t>
  </si>
  <si>
    <t>494381</t>
  </si>
  <si>
    <t>הילטון מלונות</t>
  </si>
  <si>
    <t>חברת Earnix</t>
  </si>
  <si>
    <t>עסקת Danforth*</t>
  </si>
  <si>
    <t>סה"כ קרנות השקעה</t>
  </si>
  <si>
    <t>סה"כ קרנות השקעה בישראל</t>
  </si>
  <si>
    <t>Accelmed Medical Partners LP</t>
  </si>
  <si>
    <t>Arkin Bio Ventures II L.P</t>
  </si>
  <si>
    <t>Cynet Security LTD (ISR)</t>
  </si>
  <si>
    <t>Evergreen V</t>
  </si>
  <si>
    <t>F2 Capital Partners 3 LP</t>
  </si>
  <si>
    <t>F2 Select I LP</t>
  </si>
  <si>
    <t>Greenfield Partners II L.P</t>
  </si>
  <si>
    <t>Israel Cleantech Ventures Cayman I A</t>
  </si>
  <si>
    <t>Israel Cleantech Ventures II Israel LP</t>
  </si>
  <si>
    <t>Magma Venture Capital II Israel Fund LP</t>
  </si>
  <si>
    <t>Medica III Investments Israel B LP</t>
  </si>
  <si>
    <t>Orbimed Israel Partners II LP</t>
  </si>
  <si>
    <t>Orbimed Israel Partners LP</t>
  </si>
  <si>
    <t>Stage One Venture Capital Fund IV</t>
  </si>
  <si>
    <t>StageOne S.P.V R.S</t>
  </si>
  <si>
    <t>קרן אנטומיה טכנולוגיה רפואית I ש מ</t>
  </si>
  <si>
    <t>קרן אנטומיה טכנולוגיה רפואית II ש מ</t>
  </si>
  <si>
    <t>Noked Long L.P</t>
  </si>
  <si>
    <t>JTLV III LIMITED PARTNERSHIP</t>
  </si>
  <si>
    <t>ריאליטי קרן השקעות בנדל"ן III ש מ</t>
  </si>
  <si>
    <t>ריאליטי קרן השקעות בנדל"ן IV</t>
  </si>
  <si>
    <t>Accelmed Partners LP</t>
  </si>
  <si>
    <t>Diagnostic Robotics Ltd</t>
  </si>
  <si>
    <t>Evolution Venture Capital Fun I</t>
  </si>
  <si>
    <t>F2 Capital Partners II, L.P.</t>
  </si>
  <si>
    <t>FIMI ISRAEL OPPORTUNITY 6</t>
  </si>
  <si>
    <t>Fimi Israel Opportunity II</t>
  </si>
  <si>
    <t>Fimi Israel Opportunity IV</t>
  </si>
  <si>
    <t>FIMI Israel Opportunity VII</t>
  </si>
  <si>
    <t>Fortissimo Capital Fund Israel II</t>
  </si>
  <si>
    <t>Fortissimo Capital Fund Israel III</t>
  </si>
  <si>
    <t>Fortissimo Capital Fund Israel LP</t>
  </si>
  <si>
    <t>Fortissimo Capital Fund V L.P.</t>
  </si>
  <si>
    <t>Gad</t>
  </si>
  <si>
    <t>GESM Via Maris Limited Partnership</t>
  </si>
  <si>
    <t>Green Lantern GL II LP</t>
  </si>
  <si>
    <t>Kedma Capital III</t>
  </si>
  <si>
    <t>MA Movilim Renewable Energies L.P*</t>
  </si>
  <si>
    <t>NOY 2 Infrastructure &amp;Energy Investments</t>
  </si>
  <si>
    <t>Noy 4 Infrastructure and energy</t>
  </si>
  <si>
    <t>Noy Negev Energy LP</t>
  </si>
  <si>
    <t>Panorays. Ltd (ISR)</t>
  </si>
  <si>
    <t>Pitango Venture Capital Fund VIII, L.P.</t>
  </si>
  <si>
    <t>Plenus II L.P</t>
  </si>
  <si>
    <t>Plenus III L.P</t>
  </si>
  <si>
    <t>Plenus Mezzanine Fund</t>
  </si>
  <si>
    <t>RAM COASTAL ENERGY LIMITED PARTNERSHIP</t>
  </si>
  <si>
    <t>S.H. SKY 3 L.P</t>
  </si>
  <si>
    <t>S.H. SKY 4 L.P</t>
  </si>
  <si>
    <t>S.H. SKY II L.P.s</t>
  </si>
  <si>
    <t>S.H. SKY LP</t>
  </si>
  <si>
    <t>Shamrock Israel Growth Fund LP</t>
  </si>
  <si>
    <t>Tene Growth Capital III PEF</t>
  </si>
  <si>
    <t>TENE GROWTH CAPITAL IV</t>
  </si>
  <si>
    <t>Tene Growth Capital LP</t>
  </si>
  <si>
    <t>Vertex III Israel Fund LP</t>
  </si>
  <si>
    <t>Viola Private Equity I LP</t>
  </si>
  <si>
    <t>Viola Private Equity II B LP</t>
  </si>
  <si>
    <t>Yesodot Gimmel</t>
  </si>
  <si>
    <t>Yesodot Senior Co Invest</t>
  </si>
  <si>
    <t>טנא להשקעה בגדות שותפות מוגבלת</t>
  </si>
  <si>
    <t>טנא להשקעה בקיונרג'י שותפות מוגבלת</t>
  </si>
  <si>
    <t>סה"כ קרנות השקעה בחו"ל</t>
  </si>
  <si>
    <t>AT-BAY, Inc.</t>
  </si>
  <si>
    <t>Augury Inc.</t>
  </si>
  <si>
    <t>BVP Forge Institutional L.P</t>
  </si>
  <si>
    <t>floLIVE</t>
  </si>
  <si>
    <t>Greenfield Partners Fund III LP</t>
  </si>
  <si>
    <t>Group 11 Fund IV</t>
  </si>
  <si>
    <t>Group 11 Fund V</t>
  </si>
  <si>
    <t>Insight Partners XI</t>
  </si>
  <si>
    <t>Insight Partners XII LP</t>
  </si>
  <si>
    <t>Israel Secondary fund III L.P</t>
  </si>
  <si>
    <t>JoyTunes Ltd.</t>
  </si>
  <si>
    <t>Lightricks Ltd.</t>
  </si>
  <si>
    <t>Minute Media Inc.</t>
  </si>
  <si>
    <t>Omega fund lll</t>
  </si>
  <si>
    <t>Zeev Opportunity Fund I</t>
  </si>
  <si>
    <t>קרנות גידור</t>
  </si>
  <si>
    <t>Cheyne CRECH3/9/15</t>
  </si>
  <si>
    <t>XD0297816635</t>
  </si>
  <si>
    <t>ION TECH FEEDER FUND</t>
  </si>
  <si>
    <t>KYG4939W1188</t>
  </si>
  <si>
    <t>LUCID ALTERNATIVE u 7/23</t>
  </si>
  <si>
    <t>LUCID ALTERNATIVE U 8/23</t>
  </si>
  <si>
    <t>Blackstone R E Partners VIII F LP</t>
  </si>
  <si>
    <t>Blackstone Real Estate Partners IX.F L.P</t>
  </si>
  <si>
    <t>Brookfield SREP III F3</t>
  </si>
  <si>
    <t>Brookfield Strategic R E Partners II</t>
  </si>
  <si>
    <t>Co Invest Antlia BSREP III</t>
  </si>
  <si>
    <t>E d R Europportunities S.C.A. SICAR</t>
  </si>
  <si>
    <t>Electra America Multifamily III</t>
  </si>
  <si>
    <t>ELECTRA AMERICA PRINCIPAL HOSPITALITY</t>
  </si>
  <si>
    <t>Europan Office Incom Venture S.C.A</t>
  </si>
  <si>
    <t>Faropoint III FEEDER 6</t>
  </si>
  <si>
    <t>Portfolio EDGE</t>
  </si>
  <si>
    <t>Waterton Residential P V XIII</t>
  </si>
  <si>
    <t>חשבון ריט WATERTON EDGE</t>
  </si>
  <si>
    <t>83North FXV III, L.P.</t>
  </si>
  <si>
    <t>Accelmed Partners II</t>
  </si>
  <si>
    <t>ACE IV*</t>
  </si>
  <si>
    <t>ACE V*</t>
  </si>
  <si>
    <t>ADLS</t>
  </si>
  <si>
    <t>Advent International GPE VIII A</t>
  </si>
  <si>
    <t>Advent International GPE X B L.P</t>
  </si>
  <si>
    <t>AE Industrial Partners Fund II, LP</t>
  </si>
  <si>
    <t>AIOF II Woolly Co Invest Fund L.P</t>
  </si>
  <si>
    <t>Aksia Capital III LP</t>
  </si>
  <si>
    <t>Ambition HOLDINGS OFFSHORE LP</t>
  </si>
  <si>
    <t>Andreessen Horowitz Fund VII, L.P.</t>
  </si>
  <si>
    <t>Andreessen Horowitz Fund VIII</t>
  </si>
  <si>
    <t>Andreessen Horowitz LSV Fund II, L.P.</t>
  </si>
  <si>
    <t>Andreessen Horowitz LSV Fund III</t>
  </si>
  <si>
    <t>AP IX Connect Holdings L.P</t>
  </si>
  <si>
    <t>APCS LP*</t>
  </si>
  <si>
    <t>Apollo Natural Resources Partners II LP</t>
  </si>
  <si>
    <t>Apollo Overseas Partners IX L.P</t>
  </si>
  <si>
    <t>ARCLIGHT AEP FEEDER FUND VII LLC</t>
  </si>
  <si>
    <t>Arclight Energy Partners Fund II LP</t>
  </si>
  <si>
    <t>ArcLight Fund VII AIV L.P</t>
  </si>
  <si>
    <t>Arcmont SLF II</t>
  </si>
  <si>
    <t>Ares Special Situations Fund IV F3*</t>
  </si>
  <si>
    <t>Argan Capital LP</t>
  </si>
  <si>
    <t>Artemis*</t>
  </si>
  <si>
    <t>Astorg MidCap</t>
  </si>
  <si>
    <t>Astorg VII</t>
  </si>
  <si>
    <t>Astorg VII Co Invest ERT</t>
  </si>
  <si>
    <t>Astorg VII Co Invest LGC</t>
  </si>
  <si>
    <t>Astorg VIII</t>
  </si>
  <si>
    <t>Audax Direct Lending Solutions Fund II</t>
  </si>
  <si>
    <t>Avista Capital Partners LP</t>
  </si>
  <si>
    <t>BCP V Brand Co Invest LP</t>
  </si>
  <si>
    <t>BCP V DEXKO CO INVEST LP</t>
  </si>
  <si>
    <t>Boom Co invest B LP</t>
  </si>
  <si>
    <t>Brookfield Capital Partners Fund VI</t>
  </si>
  <si>
    <t>Brookfield Capital Partners IV</t>
  </si>
  <si>
    <t>Brookfield Capital Partners V</t>
  </si>
  <si>
    <t>Brookfield coinv JCI</t>
  </si>
  <si>
    <t>Brookfield HSO Co Invest L.P</t>
  </si>
  <si>
    <t>CAPSII</t>
  </si>
  <si>
    <t>CAPSII co inv</t>
  </si>
  <si>
    <t>Caretech*</t>
  </si>
  <si>
    <t>Cary Group*</t>
  </si>
  <si>
    <t>CDL II</t>
  </si>
  <si>
    <t>Cerity Partners</t>
  </si>
  <si>
    <t>Cherry Bekaert</t>
  </si>
  <si>
    <t>Cheyne Co Invest 2023 1 SP</t>
  </si>
  <si>
    <t>Cheyne Real Estate Credit Holdings VII</t>
  </si>
  <si>
    <t>CICC Growth capital fund I</t>
  </si>
  <si>
    <t>Clayton Dubilier &amp; Rice XI L.P</t>
  </si>
  <si>
    <t>ClearWater Capital Partner I</t>
  </si>
  <si>
    <t>CMPVIIC</t>
  </si>
  <si>
    <t>Concorde Co Invest L.P.</t>
  </si>
  <si>
    <t>Copenhagen Energy Transition</t>
  </si>
  <si>
    <t>Copenhagen Infrastructure III F2</t>
  </si>
  <si>
    <t>Copenhagen Infrastructure Partners IV F2</t>
  </si>
  <si>
    <t>Core Infrastructure India Fund Pte Ltd</t>
  </si>
  <si>
    <t>Court Square Capital Lancet Holdings L.P</t>
  </si>
  <si>
    <t>Court Square IV</t>
  </si>
  <si>
    <t>Creandum VI Select</t>
  </si>
  <si>
    <t>CRECH V</t>
  </si>
  <si>
    <t>Crescent Direct Lending III</t>
  </si>
  <si>
    <t>CRUISE.CO</t>
  </si>
  <si>
    <t>CSC TS HOLDINGS L.P</t>
  </si>
  <si>
    <t>CVC Capital partners VIII</t>
  </si>
  <si>
    <t>DB Sunshine Holdings</t>
  </si>
  <si>
    <t>DIF VII</t>
  </si>
  <si>
    <t>DIF VII CO INVEST PROJECT 1 C.V</t>
  </si>
  <si>
    <t>DIRECT LENDING FUND IV (EUR) SLP</t>
  </si>
  <si>
    <t>Dover Street IX L.P.</t>
  </si>
  <si>
    <t>EC 6 ADLS co inv</t>
  </si>
  <si>
    <t>EC1 ADLS  co inv</t>
  </si>
  <si>
    <t>EC2 ADLS  co inv</t>
  </si>
  <si>
    <t>EC3 ADLS  co inv</t>
  </si>
  <si>
    <t>EC4 ADLS  co inv</t>
  </si>
  <si>
    <t>EC5 ADLS  co inv</t>
  </si>
  <si>
    <t>EIP Renewables invest SCS</t>
  </si>
  <si>
    <t>Elatec GmbH</t>
  </si>
  <si>
    <t>Esprit Capital I Fund</t>
  </si>
  <si>
    <t>Euromoney*</t>
  </si>
  <si>
    <t>European Camping Group ECG*</t>
  </si>
  <si>
    <t>Fitzgerald Fund US LP</t>
  </si>
  <si>
    <t>Francisco Partners VI</t>
  </si>
  <si>
    <t>Gavea Investment Fund III LP</t>
  </si>
  <si>
    <t>Gavea Investment Fund IV LP</t>
  </si>
  <si>
    <t>General Catalyst Group XI - Creation</t>
  </si>
  <si>
    <t>General Catalyst Group XI - Ignition</t>
  </si>
  <si>
    <t>General Catalyst Group XI -Endurance</t>
  </si>
  <si>
    <t>GIP CAPS II Panther Co Investment L.P</t>
  </si>
  <si>
    <t>GIP CAPS II REX Co Investment Fund L.P</t>
  </si>
  <si>
    <t>GIP GEMINI FUND CAYMAN FEEDER II LP</t>
  </si>
  <si>
    <t>GIP IV Gutenberg Co Invest SCsp</t>
  </si>
  <si>
    <t>GIP IV Seaway Energy</t>
  </si>
  <si>
    <t>GIP OAK CO INVEST L.P</t>
  </si>
  <si>
    <t>Girasol Investments S.A</t>
  </si>
  <si>
    <t>Global Infrastructure Partners Core C</t>
  </si>
  <si>
    <t>Global Infrastructure Partners IV L.P</t>
  </si>
  <si>
    <t>GrafTech Co Invest LP</t>
  </si>
  <si>
    <t>GTCR Fund XII/A&amp;B LP</t>
  </si>
  <si>
    <t>H.I.G. Advantage Buyout Fund, L.P.</t>
  </si>
  <si>
    <t>HarbourVest International V</t>
  </si>
  <si>
    <t>Havea*</t>
  </si>
  <si>
    <t>HBOS Mezzanine Portfolio</t>
  </si>
  <si>
    <t>Horsley Bridge XII Ventures</t>
  </si>
  <si>
    <t>Hunter Acquisition Limited</t>
  </si>
  <si>
    <t>ICG Real Estate Debt VI</t>
  </si>
  <si>
    <t>ICG Senior Debt Partners Fund 5 A SCSp</t>
  </si>
  <si>
    <t>ICGLV</t>
  </si>
  <si>
    <t>IFM GLOBAL INFRASTRUCTURE C</t>
  </si>
  <si>
    <t>IK Small Cap Fund II No.1 SCSp</t>
  </si>
  <si>
    <t>Incline Equity Partners IV, L.P.</t>
  </si>
  <si>
    <t>InfraRed Infrastructure Fund V</t>
  </si>
  <si>
    <t>InnovateMR</t>
  </si>
  <si>
    <t>Insight Venture Partners X, L.P.</t>
  </si>
  <si>
    <t>InterMed Group</t>
  </si>
  <si>
    <t>Investindustrial VII L.P.</t>
  </si>
  <si>
    <t>ISF III Overflow Fund L.P</t>
  </si>
  <si>
    <t>ISQ Global infrastructure Fund III</t>
  </si>
  <si>
    <t>ISQ Kio Co Invest Fund L.P</t>
  </si>
  <si>
    <t>itm8*</t>
  </si>
  <si>
    <t>JP Morgan IIF</t>
  </si>
  <si>
    <t>Kartesia Senior Opportunities II</t>
  </si>
  <si>
    <t>KASS</t>
  </si>
  <si>
    <t>KASS Unlevered   Compartment E</t>
  </si>
  <si>
    <t>KASS Unlevered II S.a r.l</t>
  </si>
  <si>
    <t>KCO VI</t>
  </si>
  <si>
    <t>KCOIV SCS</t>
  </si>
  <si>
    <t>KCOV</t>
  </si>
  <si>
    <t>Kelso Investment Associates X, L.P.</t>
  </si>
  <si>
    <t>KKR CAVALRY CO INVEST BLOCKER PARENT</t>
  </si>
  <si>
    <t>KKR THOR CO INVEST LP</t>
  </si>
  <si>
    <t>Klirmark III</t>
  </si>
  <si>
    <t>Klirmark Opportunity Fund II LP</t>
  </si>
  <si>
    <t>Klirmark Opportunity Fund IV</t>
  </si>
  <si>
    <t>Klirmark Opportunity Fund LP</t>
  </si>
  <si>
    <t>KSO</t>
  </si>
  <si>
    <t>Lightspeed Venture Partners Select IV, L.P.</t>
  </si>
  <si>
    <t>Lightspeed Venture Partners XIII, L.P.</t>
  </si>
  <si>
    <t>LS POWER FUND IV F2</t>
  </si>
  <si>
    <t>Lytx, Inc.</t>
  </si>
  <si>
    <t>Magna Legal Services</t>
  </si>
  <si>
    <t>MCP V</t>
  </si>
  <si>
    <t>Meridiam Infrastructure Europe III SLP</t>
  </si>
  <si>
    <t>MIE III Co Investment Fund II S.L.P</t>
  </si>
  <si>
    <t>Monarch MCP VI</t>
  </si>
  <si>
    <t>MORE B 1</t>
  </si>
  <si>
    <t>NCA Co Invest L.P</t>
  </si>
  <si>
    <t>Ned Stevens</t>
  </si>
  <si>
    <t>Nirvana Holdings I LP</t>
  </si>
  <si>
    <t>Oak Hill Advisors   OCREDIT</t>
  </si>
  <si>
    <t>Odevo*</t>
  </si>
  <si>
    <t>Olympus Capital Asia III LP</t>
  </si>
  <si>
    <t>ORCC III</t>
  </si>
  <si>
    <t>Pamlico Capital IV, L.P.</t>
  </si>
  <si>
    <t>Pantheon Global Co Inv Opportunities V</t>
  </si>
  <si>
    <t>Pantheon Global Secondary Fund VI</t>
  </si>
  <si>
    <t>Paragon Fund III Feeder Limited</t>
  </si>
  <si>
    <t>Patria Private Equity Fund VI</t>
  </si>
  <si>
    <t>PCSIII LP</t>
  </si>
  <si>
    <t>PERMIRA VII L.P.2 SCSP</t>
  </si>
  <si>
    <t>Permira VIII   2 SCSp</t>
  </si>
  <si>
    <t>PGCO IV Co mingled Fund SCSP</t>
  </si>
  <si>
    <t>Point Nine Annex II GmbH &amp; Co. KG</t>
  </si>
  <si>
    <t>Point Nine VI</t>
  </si>
  <si>
    <t>Pontifax (Israel) VI L.P.</t>
  </si>
  <si>
    <t>PORCUPINE HOLDINGS (OFFSHORE) LP</t>
  </si>
  <si>
    <t>PPCSIV</t>
  </si>
  <si>
    <t>Preston Hollow Capital, LLC</t>
  </si>
  <si>
    <t>Project Draco</t>
  </si>
  <si>
    <t>Project Gridiron</t>
  </si>
  <si>
    <t>Project Saxa</t>
  </si>
  <si>
    <t>Project Starboard</t>
  </si>
  <si>
    <t>Project Stream Co Invest Fund L.P</t>
  </si>
  <si>
    <t>Proofpoint Co Invest Fund L.P</t>
  </si>
  <si>
    <t>Proxima Co Invest L.P</t>
  </si>
  <si>
    <t>Rhone Offshore Partners V LP</t>
  </si>
  <si>
    <t>Rocket Dog L.P</t>
  </si>
  <si>
    <t>SDP IV</t>
  </si>
  <si>
    <t>SDPIII</t>
  </si>
  <si>
    <t>Silverfleet Capital Partners II LP</t>
  </si>
  <si>
    <t>SLF1</t>
  </si>
  <si>
    <t>SONNEDIX</t>
  </si>
  <si>
    <t>Spark Capital Growth Fund IV</t>
  </si>
  <si>
    <t>Spark Capital VII</t>
  </si>
  <si>
    <t>Spectrum</t>
  </si>
  <si>
    <t>SPECTRUM co inv   Mayberry LP</t>
  </si>
  <si>
    <t>SPECTRUM co inv   Saavi LP</t>
  </si>
  <si>
    <t>Sportority Limited (UK)</t>
  </si>
  <si>
    <t>Strategic Investors Fund IX L.P</t>
  </si>
  <si>
    <t>Strategic Investors Fund VIII LP</t>
  </si>
  <si>
    <t>Strategic Investors Fund X</t>
  </si>
  <si>
    <t>Sun Capital Partners VII, L.P.</t>
  </si>
  <si>
    <t>TDLIV</t>
  </si>
  <si>
    <t>Thoma Bravo Discover Fund II, L.P.</t>
  </si>
  <si>
    <t>Thoma Bravo Fund XII A  L P</t>
  </si>
  <si>
    <t>Thoma Bravo Fund XIII</t>
  </si>
  <si>
    <t>Thoma Bravo Fund XIV A</t>
  </si>
  <si>
    <t>Thor Investment Trust 1</t>
  </si>
  <si>
    <t>Tikehau Direct Lending V</t>
  </si>
  <si>
    <t>TPG Asia VII L.P</t>
  </si>
  <si>
    <t>Trilantic Capital Partners V Europe LP</t>
  </si>
  <si>
    <t>Trilantic Europe VI SCSp</t>
  </si>
  <si>
    <t>U.S. Anesthesia Partners Holdings, Inc.</t>
  </si>
  <si>
    <t>Victoria South American Partners II LP</t>
  </si>
  <si>
    <t>Vintage Fund of Funds V ACCESS</t>
  </si>
  <si>
    <t>Vintage Fund of Funds VI Access</t>
  </si>
  <si>
    <t>Vintage Fund of Funds VII (Access) LP</t>
  </si>
  <si>
    <t>Warburg Pincus China LP</t>
  </si>
  <si>
    <t>WestView Capital Partners IV, L.P.</t>
  </si>
  <si>
    <t>Whitehorse IV</t>
  </si>
  <si>
    <t>WHITEHORSE LIQUIDITY PARTNERS GPSOF</t>
  </si>
  <si>
    <t>Whitehorse Liquidity Partners V</t>
  </si>
  <si>
    <t>WHLP Kennedy (A) LP</t>
  </si>
  <si>
    <t>Windjammer Senior Equity Fund V, L.P.</t>
  </si>
  <si>
    <t>WSREDII</t>
  </si>
  <si>
    <t>Zeev Ventures VI, L.P.</t>
  </si>
  <si>
    <t>סה"כ כתבי אופציה בישראל:</t>
  </si>
  <si>
    <t>ג'י סיטי בע"מ*</t>
  </si>
  <si>
    <t>נוסטרומו אופ*</t>
  </si>
  <si>
    <t>Infinity I China Fund Israel 2 אופ לס</t>
  </si>
  <si>
    <t>50581</t>
  </si>
  <si>
    <t>אופציה על מניה לא סחירה Agritask</t>
  </si>
  <si>
    <t>₪ / מט"ח</t>
  </si>
  <si>
    <t>C +USD/-ILS 3.74 11-02 (11)</t>
  </si>
  <si>
    <t>10003973</t>
  </si>
  <si>
    <t>P -USD/+ILS 3.5725 11-02 (11)</t>
  </si>
  <si>
    <t>10003974</t>
  </si>
  <si>
    <t>P -USD/+ILS 3.7 12-11 (11)</t>
  </si>
  <si>
    <t>10004069</t>
  </si>
  <si>
    <t>10004068</t>
  </si>
  <si>
    <t>P -USD/+ILS 3.7 12-11 (20)</t>
  </si>
  <si>
    <t>10004078</t>
  </si>
  <si>
    <t>10004088</t>
  </si>
  <si>
    <t>או פי סי אנרגיה</t>
  </si>
  <si>
    <t>10000668</t>
  </si>
  <si>
    <t>10000669</t>
  </si>
  <si>
    <t>10000632</t>
  </si>
  <si>
    <t>10000677</t>
  </si>
  <si>
    <t>10000676</t>
  </si>
  <si>
    <t>10000667</t>
  </si>
  <si>
    <t>10000757</t>
  </si>
  <si>
    <t>10000643</t>
  </si>
  <si>
    <t>10000721</t>
  </si>
  <si>
    <t>+ILS/-USD 3.31 11-10-23 (11) -437</t>
  </si>
  <si>
    <t>10003349</t>
  </si>
  <si>
    <t>10000665</t>
  </si>
  <si>
    <t>+ILS/-USD 3.31 11-10-23 (98) -438</t>
  </si>
  <si>
    <t>10003353</t>
  </si>
  <si>
    <t>+ILS/-USD 3.3115 11-10-23 (20) -435</t>
  </si>
  <si>
    <t>10000110</t>
  </si>
  <si>
    <t>10003351</t>
  </si>
  <si>
    <t>+ILS/-USD 3.332 10-10-23 (11) -442</t>
  </si>
  <si>
    <t>10000663</t>
  </si>
  <si>
    <t>+ILS/-USD 3.3358 10-10-23 (10) -442</t>
  </si>
  <si>
    <t>10003345</t>
  </si>
  <si>
    <t>+ILS/-USD 3.336 10-10-23 (12) -444</t>
  </si>
  <si>
    <t>10003347</t>
  </si>
  <si>
    <t>+ILS/-USD 3.3392 12-10-23 (20) -438</t>
  </si>
  <si>
    <t>10003359</t>
  </si>
  <si>
    <t>+ILS/-USD 3.34 12-10-23 (10) -438</t>
  </si>
  <si>
    <t>10003355</t>
  </si>
  <si>
    <t>+ILS/-USD 3.3413 12-10-23 (11) -437</t>
  </si>
  <si>
    <t>10003357</t>
  </si>
  <si>
    <t>+ILS/-USD 3.3736 19-10-23 (94) -435</t>
  </si>
  <si>
    <t>10003396</t>
  </si>
  <si>
    <t>+ILS/-USD 3.3767 19-10-23 (11) -433</t>
  </si>
  <si>
    <t>10003394</t>
  </si>
  <si>
    <t>10000673</t>
  </si>
  <si>
    <t>+ILS/-USD 3.3915 18-10-23 (11) -455</t>
  </si>
  <si>
    <t>10000671</t>
  </si>
  <si>
    <t>10003389</t>
  </si>
  <si>
    <t>+ILS/-USD 3.393 18-10-23 (12) -456</t>
  </si>
  <si>
    <t>10003391</t>
  </si>
  <si>
    <t>+ILS/-USD 3.3933 18-10-23 (10) -457</t>
  </si>
  <si>
    <t>10003387</t>
  </si>
  <si>
    <t>+ILS/-USD 3.3945 23-10-23 (20) -455</t>
  </si>
  <si>
    <t>10003405</t>
  </si>
  <si>
    <t>+ILS/-USD 3.397 23-10-23 (10) -455</t>
  </si>
  <si>
    <t>10003401</t>
  </si>
  <si>
    <t>+ILS/-USD 3.4 23-10-23 (12) -457</t>
  </si>
  <si>
    <t>10003403</t>
  </si>
  <si>
    <t>+ILS/-USD 3.4241 25-10-23 (20) -449</t>
  </si>
  <si>
    <t>10000112</t>
  </si>
  <si>
    <t>+ILS/-USD 3.4242 25-10-23 (10) -448</t>
  </si>
  <si>
    <t>10000199</t>
  </si>
  <si>
    <t>+ILS/-USD 3.4253 25-10-23 (11) -447</t>
  </si>
  <si>
    <t>10003415</t>
  </si>
  <si>
    <t>10000675</t>
  </si>
  <si>
    <t>+ILS/-USD 3.4289 24-10-23 (11) -451</t>
  </si>
  <si>
    <t>10003413</t>
  </si>
  <si>
    <t>+ILS/-USD 3.43 16-10-23 (10) -463</t>
  </si>
  <si>
    <t>10003370</t>
  </si>
  <si>
    <t>+ILS/-USD 3.43 16-10-23 (12) -463</t>
  </si>
  <si>
    <t>10003374</t>
  </si>
  <si>
    <t>+ILS/-USD 3.432 17-10-23 (93) -460</t>
  </si>
  <si>
    <t>10003380</t>
  </si>
  <si>
    <t>+ILS/-USD 3.432 24-10-23 (10) -448</t>
  </si>
  <si>
    <t>10000197</t>
  </si>
  <si>
    <t>+ILS/-USD 3.4335 16-10-23 (11) -465</t>
  </si>
  <si>
    <t>10003372</t>
  </si>
  <si>
    <t>+ILS/-USD 3.4336 16-10-23 (94) -464</t>
  </si>
  <si>
    <t>10003376</t>
  </si>
  <si>
    <t>+ILS/-USD 3.478 30-10-23 (10) -430</t>
  </si>
  <si>
    <t>10004616</t>
  </si>
  <si>
    <t>+ILS/-USD 3.491 26-10-23 (10) -483</t>
  </si>
  <si>
    <t>10003478</t>
  </si>
  <si>
    <t>10000681</t>
  </si>
  <si>
    <t>+ILS/-USD 3.4916 26-10-23 (98) -484</t>
  </si>
  <si>
    <t>10003476</t>
  </si>
  <si>
    <t>+ILS/-USD 3.502 01-11-23 (12) -436</t>
  </si>
  <si>
    <t>10003490</t>
  </si>
  <si>
    <t>10004618</t>
  </si>
  <si>
    <t>+ILS/-USD 3.5024 01-11-23 (11) -436</t>
  </si>
  <si>
    <t>10003488</t>
  </si>
  <si>
    <t>+ILS/-USD 3.5131 02-11-23 (20) -449</t>
  </si>
  <si>
    <t>10003494</t>
  </si>
  <si>
    <t>+ILS/-USD 3.5143 02-11-23 (11) -447</t>
  </si>
  <si>
    <t>10000683</t>
  </si>
  <si>
    <t>+ILS/-USD 3.517 16-11-23 (20) -393</t>
  </si>
  <si>
    <t>10003599</t>
  </si>
  <si>
    <t>10000711</t>
  </si>
  <si>
    <t>+ILS/-USD 3.52 16-11-23 (12) -390</t>
  </si>
  <si>
    <t>10003597</t>
  </si>
  <si>
    <t>+ILS/-USD 3.524 16-11-23 (93) -390</t>
  </si>
  <si>
    <t>10003601</t>
  </si>
  <si>
    <t>+ILS/-USD 3.526 21-11-23 (11) -390</t>
  </si>
  <si>
    <t>10003603</t>
  </si>
  <si>
    <t>10000713</t>
  </si>
  <si>
    <t>+ILS/-USD 3.5275 20-11-23 (10) -380</t>
  </si>
  <si>
    <t>10003593</t>
  </si>
  <si>
    <t>+ILS/-USD 3.528 21-11-23 (94) -390</t>
  </si>
  <si>
    <t>10003605</t>
  </si>
  <si>
    <t>+ILS/-USD 3.53 20-11-23 (12) -383</t>
  </si>
  <si>
    <t>10004634</t>
  </si>
  <si>
    <t>10003595</t>
  </si>
  <si>
    <t>+ILS/-USD 3.537 30-11-23 (11) -260</t>
  </si>
  <si>
    <t>10003829</t>
  </si>
  <si>
    <t>+ILS/-USD 3.542 30-11-23 (12) -266</t>
  </si>
  <si>
    <t>10003831</t>
  </si>
  <si>
    <t>+ILS/-USD 3.547 30-11-23 (10) -264</t>
  </si>
  <si>
    <t>10000249</t>
  </si>
  <si>
    <t>10000748</t>
  </si>
  <si>
    <t>+ILS/-USD 3.555 22-11-23 (11) -400</t>
  </si>
  <si>
    <t>10003615</t>
  </si>
  <si>
    <t>10000717</t>
  </si>
  <si>
    <t>+ILS/-USD 3.5568 22-11-23 (10) -397</t>
  </si>
  <si>
    <t>10000715</t>
  </si>
  <si>
    <t>10000223</t>
  </si>
  <si>
    <t>10003611</t>
  </si>
  <si>
    <t>+ILS/-USD 3.558 16-10-23 (11) -178</t>
  </si>
  <si>
    <t>10000753</t>
  </si>
  <si>
    <t>+ILS/-USD 3.558 22-11-23 (94) -380</t>
  </si>
  <si>
    <t>10003613</t>
  </si>
  <si>
    <t>+ILS/-USD 3.56 16-10-23 (20) -179</t>
  </si>
  <si>
    <t>10000751</t>
  </si>
  <si>
    <t>+ILS/-USD 3.56 22-01-24 (11) -320</t>
  </si>
  <si>
    <t>10003961</t>
  </si>
  <si>
    <t>+ILS/-USD 3.5626 14-11-23 (11) -474</t>
  </si>
  <si>
    <t>10003556</t>
  </si>
  <si>
    <t>+ILS/-USD 3.564 22-01-24 (10) -320</t>
  </si>
  <si>
    <t>10003959</t>
  </si>
  <si>
    <t>+ILS/-USD 3.5656 14-11-23 (98) -474</t>
  </si>
  <si>
    <t>10003560</t>
  </si>
  <si>
    <t>+ILS/-USD 3.5657 14-11-23 (10) -473</t>
  </si>
  <si>
    <t>10000213</t>
  </si>
  <si>
    <t>10003554</t>
  </si>
  <si>
    <t>+ILS/-USD 3.5662 08-11-23 (10) -438</t>
  </si>
  <si>
    <t>10000209</t>
  </si>
  <si>
    <t>10003524</t>
  </si>
  <si>
    <t>+ILS/-USD 3.5672 08-11-23 (20) -438</t>
  </si>
  <si>
    <t>10003526</t>
  </si>
  <si>
    <t>+ILS/-USD 3.57 14-11-23 (12) -473</t>
  </si>
  <si>
    <t>10003558</t>
  </si>
  <si>
    <t>10000697</t>
  </si>
  <si>
    <t>+ILS/-USD 3.5717 06-11-23 (11) -483</t>
  </si>
  <si>
    <t>10000685</t>
  </si>
  <si>
    <t>10003498</t>
  </si>
  <si>
    <t>+ILS/-USD 3.572 14-12-23 (10) -460</t>
  </si>
  <si>
    <t>10003564</t>
  </si>
  <si>
    <t>+ILS/-USD 3.572 20-11-23 (11) -187</t>
  </si>
  <si>
    <t>10000781</t>
  </si>
  <si>
    <t>+ILS/-USD 3.582 17-10-23 (11) -174</t>
  </si>
  <si>
    <t>10000756</t>
  </si>
  <si>
    <t>+ILS/-USD 3.5882 14-12-23 (11) -458</t>
  </si>
  <si>
    <t>10003568</t>
  </si>
  <si>
    <t>10000703</t>
  </si>
  <si>
    <t>+ILS/-USD 3.59 30-10-23 (10) -380</t>
  </si>
  <si>
    <t>10004625</t>
  </si>
  <si>
    <t>+ILS/-USD 3.595 26-10-23 (11) -420</t>
  </si>
  <si>
    <t>10000693</t>
  </si>
  <si>
    <t>+ILS/-USD 3.596 24-10-23 (12) -192</t>
  </si>
  <si>
    <t>10003844</t>
  </si>
  <si>
    <t>+ILS/-USD 3.602 09-11-23 (12) -440</t>
  </si>
  <si>
    <t>10003546</t>
  </si>
  <si>
    <t>+ILS/-USD 3.602 09-11-23 (20) -443</t>
  </si>
  <si>
    <t>10003544</t>
  </si>
  <si>
    <t>+ILS/-USD 3.603 08-11-23 (10) -430</t>
  </si>
  <si>
    <t>10000211</t>
  </si>
  <si>
    <t>+ILS/-USD 3.603 09-11-23 (98) -440</t>
  </si>
  <si>
    <t>10003548</t>
  </si>
  <si>
    <t>+ILS/-USD 3.604 09-11-23 (11) -440</t>
  </si>
  <si>
    <t>10003542</t>
  </si>
  <si>
    <t>+ILS/-USD 3.6041 09-11-23 (10) -364</t>
  </si>
  <si>
    <t>10003632</t>
  </si>
  <si>
    <t>+ILS/-USD 3.6055 27-11-23 (94) -375</t>
  </si>
  <si>
    <t>10003645</t>
  </si>
  <si>
    <t>+ILS/-USD 3.6076 09-11-23 (12) -359</t>
  </si>
  <si>
    <t>10003636</t>
  </si>
  <si>
    <t>+ILS/-USD 3.608 27-11-23 (10) -374</t>
  </si>
  <si>
    <t>10003639</t>
  </si>
  <si>
    <t>+ILS/-USD 3.6085 27-11-23 (11) -375</t>
  </si>
  <si>
    <t>10003641</t>
  </si>
  <si>
    <t>10000720</t>
  </si>
  <si>
    <t>+ILS/-USD 3.6085 27-11-23 (93) -375</t>
  </si>
  <si>
    <t>10003643</t>
  </si>
  <si>
    <t>+ILS/-USD 3.6092 15-11-23 (11) -348</t>
  </si>
  <si>
    <t>10003646</t>
  </si>
  <si>
    <t>+ILS/-USD 3.611 13-12-23 (12) -440</t>
  </si>
  <si>
    <t>10003589</t>
  </si>
  <si>
    <t>+ILS/-USD 3.612 13-12-23 (20) -445</t>
  </si>
  <si>
    <t>10003591</t>
  </si>
  <si>
    <t>+ILS/-USD 3.6122 15-11-23 (11) -348</t>
  </si>
  <si>
    <t>10003648</t>
  </si>
  <si>
    <t>+ILS/-USD 3.6125 07-11-23 (12) -450</t>
  </si>
  <si>
    <t>10003519</t>
  </si>
  <si>
    <t>+ILS/-USD 3.612902 07-11-23 (93) -443</t>
  </si>
  <si>
    <t>10000691</t>
  </si>
  <si>
    <t>+ILS/-USD 3.613 07-11-23 (11) -450</t>
  </si>
  <si>
    <t>10003517</t>
  </si>
  <si>
    <t>+ILS/-USD 3.6146 07-11-23 (20) -444</t>
  </si>
  <si>
    <t>10003521</t>
  </si>
  <si>
    <t>10000689</t>
  </si>
  <si>
    <t>+ILS/-USD 3.6149 13-11-23 (11) -441</t>
  </si>
  <si>
    <t>10000695</t>
  </si>
  <si>
    <t>+ILS/-USD 3.615 28-11-23 (11) -368</t>
  </si>
  <si>
    <t>10003651</t>
  </si>
  <si>
    <t>+ILS/-USD 3.616 28-11-23 (10) -368</t>
  </si>
  <si>
    <t>10000117</t>
  </si>
  <si>
    <t>10000227</t>
  </si>
  <si>
    <t>+ILS/-USD 3.617 16-11-23 (10) -390</t>
  </si>
  <si>
    <t>10003587</t>
  </si>
  <si>
    <t>10000218</t>
  </si>
  <si>
    <t>+ILS/-USD 3.617 29-11-23 (10) -370</t>
  </si>
  <si>
    <t>10003660</t>
  </si>
  <si>
    <t>+ILS/-USD 3.62 29-11-23 (12) -370</t>
  </si>
  <si>
    <t>10003656</t>
  </si>
  <si>
    <t>+ILS/-USD 3.62 29-11-23 (20) -371</t>
  </si>
  <si>
    <t>10003658</t>
  </si>
  <si>
    <t>+ILS/-USD 3.62 29-11-23 (98) -370</t>
  </si>
  <si>
    <t>10003662</t>
  </si>
  <si>
    <t>+ILS/-USD 3.625 07-11-23 (12) -463</t>
  </si>
  <si>
    <t>10003506</t>
  </si>
  <si>
    <t>+ILS/-USD 3.63 30-11-23 (11) -327</t>
  </si>
  <si>
    <t>10003706</t>
  </si>
  <si>
    <t>+ILS/-USD 3.63 30-11-23 (12) -328</t>
  </si>
  <si>
    <t>10003708</t>
  </si>
  <si>
    <t>+ILS/-USD 3.6306 06-12-23 (10) -319</t>
  </si>
  <si>
    <t>10004649</t>
  </si>
  <si>
    <t>+ILS/-USD 3.6317 30-11-23 (10) -327</t>
  </si>
  <si>
    <t>10003704</t>
  </si>
  <si>
    <t>+ILS/-USD 3.637 15-11-23 (12) -433</t>
  </si>
  <si>
    <t>10003579</t>
  </si>
  <si>
    <t>+ILS/-USD 3.6427 04-12-23 (10) -233</t>
  </si>
  <si>
    <t>10000509</t>
  </si>
  <si>
    <t>+ILS/-USD 3.649 07-12-23 (11) -269</t>
  </si>
  <si>
    <t>10003870</t>
  </si>
  <si>
    <t>+ILS/-USD 3.6527 25-01-24 (12) -333</t>
  </si>
  <si>
    <t>10003972</t>
  </si>
  <si>
    <t>+ILS/-USD 3.6654 23-01-24 (12) -346</t>
  </si>
  <si>
    <t>10000788</t>
  </si>
  <si>
    <t>+ILS/-USD 3.675 23-01-24 (11) -340</t>
  </si>
  <si>
    <t>10000786</t>
  </si>
  <si>
    <t>+ILS/-USD 3.6758 23-01-24 (10) -342</t>
  </si>
  <si>
    <t>10003965</t>
  </si>
  <si>
    <t>+ILS/-USD 3.6761 23-01-24 (11) -339</t>
  </si>
  <si>
    <t>10003966</t>
  </si>
  <si>
    <t>+ILS/-USD 3.6801 23-01-24 (11) -339</t>
  </si>
  <si>
    <t>10003967</t>
  </si>
  <si>
    <t>+ILS/-USD 3.694 29-11-23 (10) -235</t>
  </si>
  <si>
    <t>10003875</t>
  </si>
  <si>
    <t>+ILS/-USD 3.696 07-12-23 (12) -245</t>
  </si>
  <si>
    <t>10003873</t>
  </si>
  <si>
    <t>+ILS/-USD 3.6968 29-11-23 (11) -232</t>
  </si>
  <si>
    <t>10000769</t>
  </si>
  <si>
    <t>+ILS/-USD 3.7359 09-11-23 (11) -141</t>
  </si>
  <si>
    <t>10003985</t>
  </si>
  <si>
    <t>+ILS/-USD 3.741 29-01-24 (11) -308</t>
  </si>
  <si>
    <t>10004007</t>
  </si>
  <si>
    <t>+ILS/-USD 3.7437 25-01-24 (12) -293</t>
  </si>
  <si>
    <t>10003998</t>
  </si>
  <si>
    <t>+ILS/-USD 3.744 25-01-24 (10) -295</t>
  </si>
  <si>
    <t>10003996</t>
  </si>
  <si>
    <t>+ILS/-USD 3.744 29-01-24 (10) -306</t>
  </si>
  <si>
    <t>10004005</t>
  </si>
  <si>
    <t>+ILS/-USD 3.744 29-01-24 (12) -310</t>
  </si>
  <si>
    <t>10004003</t>
  </si>
  <si>
    <t>+ILS/-USD 3.751 29-01-24 (11) -310</t>
  </si>
  <si>
    <t>10004029</t>
  </si>
  <si>
    <t>+ILS/-USD 3.7622 04-12-23 (10) -178</t>
  </si>
  <si>
    <t>10000513</t>
  </si>
  <si>
    <t>+ILS/-USD 3.765 21-02-24 (11) -324</t>
  </si>
  <si>
    <t>10000799</t>
  </si>
  <si>
    <t>10004046</t>
  </si>
  <si>
    <t>+ILS/-USD 3.7659 14-02-24 (10) -316</t>
  </si>
  <si>
    <t>10004033</t>
  </si>
  <si>
    <t>+ILS/-USD 3.769 21-02-24 (10) -324</t>
  </si>
  <si>
    <t>10004044</t>
  </si>
  <si>
    <t>10000274</t>
  </si>
  <si>
    <t>10000797</t>
  </si>
  <si>
    <t>+ILS/-USD 3.7697 25-01-24 (10) -308</t>
  </si>
  <si>
    <t>10000265</t>
  </si>
  <si>
    <t>+ILS/-USD 3.77 28-02-24 (11) -340</t>
  </si>
  <si>
    <t>10000801</t>
  </si>
  <si>
    <t>10004077</t>
  </si>
  <si>
    <t>+ILS/-USD 3.7705 28-02-24 (10) -340</t>
  </si>
  <si>
    <t>10004075</t>
  </si>
  <si>
    <t>10000286</t>
  </si>
  <si>
    <t>+ILS/-USD 3.7725 25-01-24 (11) -315</t>
  </si>
  <si>
    <t>10004001</t>
  </si>
  <si>
    <t>+ILS/-USD 3.7732 29-01-24 (20) -318</t>
  </si>
  <si>
    <t>10004023</t>
  </si>
  <si>
    <t>+ILS/-USD 3.7736 07-03-24 (94) -334</t>
  </si>
  <si>
    <t>10004107</t>
  </si>
  <si>
    <t>+ILS/-USD 3.776 21-02-24 (20) -327</t>
  </si>
  <si>
    <t>10004048</t>
  </si>
  <si>
    <t>+ILS/-USD 3.776 29-01-24 (12) -318</t>
  </si>
  <si>
    <t>10000792</t>
  </si>
  <si>
    <t>+ILS/-USD 3.7766 07-03-24 (11) -334</t>
  </si>
  <si>
    <t>10000803</t>
  </si>
  <si>
    <t>+ILS/-USD 3.7766 07-03-24 (12) -334</t>
  </si>
  <si>
    <t>10004693</t>
  </si>
  <si>
    <t>10004105</t>
  </si>
  <si>
    <t>+ILS/-USD 3.777 12-03-24 (20) -330</t>
  </si>
  <si>
    <t>10004112</t>
  </si>
  <si>
    <t>+ILS/-USD 3.78 06-03-24 (11) -331</t>
  </si>
  <si>
    <t>10004102</t>
  </si>
  <si>
    <t>+ILS/-USD 3.78 06-03-24 (12) -331</t>
  </si>
  <si>
    <t>10004100</t>
  </si>
  <si>
    <t>+ILS/-USD 3.78 12-03-24 (11) -330</t>
  </si>
  <si>
    <t>10004110</t>
  </si>
  <si>
    <t>+ILS/-USD 3.783 29-02-24 (10) -353</t>
  </si>
  <si>
    <t>10004084</t>
  </si>
  <si>
    <t>+ILS/-USD 3.7847 29-02-24 (11) -353</t>
  </si>
  <si>
    <t>10004080</t>
  </si>
  <si>
    <t>+ILS/-USD 3.785 29-02-24 (12) -353</t>
  </si>
  <si>
    <t>10004082</t>
  </si>
  <si>
    <t>+ILS/-USD 3.786 15-02-24 (11) -305</t>
  </si>
  <si>
    <t>10004036</t>
  </si>
  <si>
    <t>+ILS/-USD 3.786 15-02-24 (12) -300</t>
  </si>
  <si>
    <t>10004038</t>
  </si>
  <si>
    <t>+ILS/-USD 3.7875 15-02-24 (20) -305</t>
  </si>
  <si>
    <t>10000795</t>
  </si>
  <si>
    <t>10004040</t>
  </si>
  <si>
    <t>+ILS/-USD 3.788 13-03-24 (10) -334</t>
  </si>
  <si>
    <t>10004116</t>
  </si>
  <si>
    <t>+ILS/-USD 3.788 15-02-24 (12) -303</t>
  </si>
  <si>
    <t>10004042</t>
  </si>
  <si>
    <t>+ILS/-USD 3.7896 13-03-24 (11) -334</t>
  </si>
  <si>
    <t>10004118</t>
  </si>
  <si>
    <t>10000805</t>
  </si>
  <si>
    <t>+ILS/-USD 3.79 05-03-24 (20) -337</t>
  </si>
  <si>
    <t>10004098</t>
  </si>
  <si>
    <t>+ILS/-USD 3.79 13-03-24 (98) -334</t>
  </si>
  <si>
    <t>10004120</t>
  </si>
  <si>
    <t>+ILS/-USD 3.79 22-02-24 (11) -340</t>
  </si>
  <si>
    <t>10004050</t>
  </si>
  <si>
    <t>+ILS/-USD 3.7902 22-01-24 (20) -248</t>
  </si>
  <si>
    <t>10004034</t>
  </si>
  <si>
    <t>+ILS/-USD 3.7913 22-02-24 (20) -337</t>
  </si>
  <si>
    <t>10004054</t>
  </si>
  <si>
    <t>+ILS/-USD 3.792 22-02-24 (12) -339</t>
  </si>
  <si>
    <t>10004052</t>
  </si>
  <si>
    <t>+ILS/-USD 3.7925 05-03-24 (12) -335</t>
  </si>
  <si>
    <t>10004096</t>
  </si>
  <si>
    <t>+ILS/-USD 3.793 22-02-24 (98) -347</t>
  </si>
  <si>
    <t>10004056</t>
  </si>
  <si>
    <t>+ILS/-USD 3.7936 05-03-24 (11) -334</t>
  </si>
  <si>
    <t>10004094</t>
  </si>
  <si>
    <t>+ILS/-USD 3.7943 22-02-24 (10) -337</t>
  </si>
  <si>
    <t>10000279</t>
  </si>
  <si>
    <t>+ILS/-USD 3.802 06-12-23 (10) -150</t>
  </si>
  <si>
    <t>10004689</t>
  </si>
  <si>
    <t>+ILS/-USD 3.8132 26-02-24 (11) -328</t>
  </si>
  <si>
    <t>10004063</t>
  </si>
  <si>
    <t>+ILS/-USD 3.8135 26-02-24 (10) -330</t>
  </si>
  <si>
    <t>10000282</t>
  </si>
  <si>
    <t>+ILS/-USD 3.818 22-02-24 (20) -305</t>
  </si>
  <si>
    <t>10004126</t>
  </si>
  <si>
    <t>+USD/-ILS 3.5342 29-11-23 (12) -248</t>
  </si>
  <si>
    <t>10003832</t>
  </si>
  <si>
    <t>+USD/-ILS 3.539 29-11-23 (20) -250</t>
  </si>
  <si>
    <t>10003827</t>
  </si>
  <si>
    <t>+USD/-ILS 3.5511 07-12-23 (11) -219</t>
  </si>
  <si>
    <t>10003933</t>
  </si>
  <si>
    <t>+USD/-ILS 3.554 14-12-23 (11) -282</t>
  </si>
  <si>
    <t>10003822</t>
  </si>
  <si>
    <t>+USD/-ILS 3.557 30-11-23 (10) -251</t>
  </si>
  <si>
    <t>10003820</t>
  </si>
  <si>
    <t>+USD/-ILS 3.557 30-11-23 (11) -251</t>
  </si>
  <si>
    <t>10003824</t>
  </si>
  <si>
    <t>+USD/-ILS 3.5625 30-11-23 (10) -195</t>
  </si>
  <si>
    <t>10000264</t>
  </si>
  <si>
    <t>+USD/-ILS 3.5628 14-11-23 (10) -227</t>
  </si>
  <si>
    <t>10003825</t>
  </si>
  <si>
    <t>+USD/-ILS 3.5695 09-11-23 (10) -155</t>
  </si>
  <si>
    <t>10003927</t>
  </si>
  <si>
    <t>+USD/-ILS 3.57 09-11-23 (11) -155</t>
  </si>
  <si>
    <t>10003929</t>
  </si>
  <si>
    <t>+USD/-ILS 3.57 09-11-23 (12) -155</t>
  </si>
  <si>
    <t>10003931</t>
  </si>
  <si>
    <t>+USD/-ILS 3.5745 06-11-23 (11) -220</t>
  </si>
  <si>
    <t>10003812</t>
  </si>
  <si>
    <t>+USD/-ILS 3.5745 15-11-23 (11) -155</t>
  </si>
  <si>
    <t>10003950</t>
  </si>
  <si>
    <t>+USD/-ILS 3.575 07-11-23 (12) -220</t>
  </si>
  <si>
    <t>10003813</t>
  </si>
  <si>
    <t>+USD/-ILS 3.5756 20-11-23 (10) -164</t>
  </si>
  <si>
    <t>10003952</t>
  </si>
  <si>
    <t>+USD/-ILS 3.58 28-11-23 (11) -242</t>
  </si>
  <si>
    <t>10003861</t>
  </si>
  <si>
    <t>+USD/-ILS 3.5842 26-10-23 (10) -183</t>
  </si>
  <si>
    <t>10003863</t>
  </si>
  <si>
    <t>+USD/-ILS 3.5848 23-10-23 (10) -177</t>
  </si>
  <si>
    <t>10003865</t>
  </si>
  <si>
    <t>+USD/-ILS 3.59 29-11-23 (10) -252</t>
  </si>
  <si>
    <t>10003851</t>
  </si>
  <si>
    <t>+USD/-ILS 3.59 30-11-23 (11) -253</t>
  </si>
  <si>
    <t>10003847</t>
  </si>
  <si>
    <t>+USD/-ILS 3.59 30-11-23 (12) -252</t>
  </si>
  <si>
    <t>10003849</t>
  </si>
  <si>
    <t>+USD/-ILS 3.5953 14-12-23 (11) -272</t>
  </si>
  <si>
    <t>10000765</t>
  </si>
  <si>
    <t>+USD/-ILS 3.608 22-11-23 (11) -315</t>
  </si>
  <si>
    <t>10003686</t>
  </si>
  <si>
    <t>+USD/-ILS 3.6092 27-11-23 (11) -338</t>
  </si>
  <si>
    <t>10003687</t>
  </si>
  <si>
    <t>+USD/-ILS 3.6223 04-12-23 (10) -377</t>
  </si>
  <si>
    <t>10000507</t>
  </si>
  <si>
    <t>+USD/-ILS 3.643 11-10-23 (20) -145</t>
  </si>
  <si>
    <t>10000120</t>
  </si>
  <si>
    <t>+USD/-ILS 3.65425 08-11-23 (10) -157.5</t>
  </si>
  <si>
    <t>10003963</t>
  </si>
  <si>
    <t>+USD/-ILS 3.765 21-02-24 (10) -310</t>
  </si>
  <si>
    <t>10000288</t>
  </si>
  <si>
    <t>+USD/-ILS 3.8105 11-10-23 (20) -45</t>
  </si>
  <si>
    <t>10000124</t>
  </si>
  <si>
    <t>+USD/-ILS 3.8422 25-10-23 (20) -63</t>
  </si>
  <si>
    <t>10000126</t>
  </si>
  <si>
    <t>10013696</t>
  </si>
  <si>
    <t>+ILS/-USD 3.34 12-10-23 (12) -438</t>
  </si>
  <si>
    <t>10002508</t>
  </si>
  <si>
    <t>10002040</t>
  </si>
  <si>
    <t>10001768</t>
  </si>
  <si>
    <t>+ILS/-USD 3.374 19-10-23 (10) -420</t>
  </si>
  <si>
    <t>10000837</t>
  </si>
  <si>
    <t>10013702</t>
  </si>
  <si>
    <t>10000833</t>
  </si>
  <si>
    <t>10000831</t>
  </si>
  <si>
    <t>+ILS/-USD 3.3954 19-10-23 (20) -446</t>
  </si>
  <si>
    <t>10000839</t>
  </si>
  <si>
    <t>+ILS/-USD 3.42 25-10-23 (12) -450</t>
  </si>
  <si>
    <t>10001173</t>
  </si>
  <si>
    <t>10013709</t>
  </si>
  <si>
    <t>10000843</t>
  </si>
  <si>
    <t>10000845</t>
  </si>
  <si>
    <t>+ILS/-USD 3.4262 25-10-23 (93) -448</t>
  </si>
  <si>
    <t>10000847</t>
  </si>
  <si>
    <t>10013705</t>
  </si>
  <si>
    <t>10003975</t>
  </si>
  <si>
    <t>+ILS/-USD 3.43 17-10-23 (12) -467</t>
  </si>
  <si>
    <t>10002510</t>
  </si>
  <si>
    <t>+ILS/-USD 3.43 24-10-23 (12) -450</t>
  </si>
  <si>
    <t>10013707</t>
  </si>
  <si>
    <t>10001773</t>
  </si>
  <si>
    <t>10002046</t>
  </si>
  <si>
    <t>10000841</t>
  </si>
  <si>
    <t>+ILS/-USD 3.474 30-10-23 (20) -450</t>
  </si>
  <si>
    <t>10013728</t>
  </si>
  <si>
    <t>+ILS/-USD 3.475 30-10-23 (11) -450</t>
  </si>
  <si>
    <t>10013726</t>
  </si>
  <si>
    <t>10002055</t>
  </si>
  <si>
    <t>10002525</t>
  </si>
  <si>
    <t>10003313</t>
  </si>
  <si>
    <t>10001185</t>
  </si>
  <si>
    <t>10003990</t>
  </si>
  <si>
    <t>10001784</t>
  </si>
  <si>
    <t>+ILS/-USD 3.488 26-10-23 (12) -481</t>
  </si>
  <si>
    <t>10000864</t>
  </si>
  <si>
    <t>+ILS/-USD 3.49 26-10-23 (20) -480</t>
  </si>
  <si>
    <t>10000862</t>
  </si>
  <si>
    <t>10002058</t>
  </si>
  <si>
    <t>10002528</t>
  </si>
  <si>
    <t>10001787</t>
  </si>
  <si>
    <t>10013731</t>
  </si>
  <si>
    <t>+ILS/-USD 3.515 02-11-23 (12) -448</t>
  </si>
  <si>
    <t>10002060</t>
  </si>
  <si>
    <t>10001789</t>
  </si>
  <si>
    <t>10002530</t>
  </si>
  <si>
    <t>10013733</t>
  </si>
  <si>
    <t>10004019</t>
  </si>
  <si>
    <t>+ILS/-USD 3.5295 20-11-23 (93) -385</t>
  </si>
  <si>
    <t>10013777</t>
  </si>
  <si>
    <t>10003317</t>
  </si>
  <si>
    <t>10004017</t>
  </si>
  <si>
    <t>10013779</t>
  </si>
  <si>
    <t>+ILS/-USD 3.5483 30-10-23 (10) -407</t>
  </si>
  <si>
    <t>10002666</t>
  </si>
  <si>
    <t>+ILS/-USD 3.5494 30-10-23 (10) -356</t>
  </si>
  <si>
    <t>10004024</t>
  </si>
  <si>
    <t>10002670</t>
  </si>
  <si>
    <t>10002086</t>
  </si>
  <si>
    <t>+ILS/-USD 3.55 15-11-23 (12) -462</t>
  </si>
  <si>
    <t>10000887</t>
  </si>
  <si>
    <t>10013754</t>
  </si>
  <si>
    <t>+ILS/-USD 3.5501 30-10-23 (10) -344</t>
  </si>
  <si>
    <t>10002553</t>
  </si>
  <si>
    <t>+ILS/-USD 3.552 15-11-23 (11) -460</t>
  </si>
  <si>
    <t>10013752</t>
  </si>
  <si>
    <t>10013782</t>
  </si>
  <si>
    <t>10000976</t>
  </si>
  <si>
    <t>10001003</t>
  </si>
  <si>
    <t>+ILS/-USD 3.5603 22-11-23 (12) -397</t>
  </si>
  <si>
    <t>10000912</t>
  </si>
  <si>
    <t>10003319</t>
  </si>
  <si>
    <t>10002548</t>
  </si>
  <si>
    <t>+ILS/-USD 3.5605 04-12-23 (10) -260</t>
  </si>
  <si>
    <t>10000563</t>
  </si>
  <si>
    <t>10000291</t>
  </si>
  <si>
    <t>+ILS/-USD 3.563 04-12-23 (10) -220</t>
  </si>
  <si>
    <t>10000348</t>
  </si>
  <si>
    <t>10000121</t>
  </si>
  <si>
    <t>+ILS/-USD 3.563 22-01-24 (20) -320</t>
  </si>
  <si>
    <t>10013938</t>
  </si>
  <si>
    <t>10001005</t>
  </si>
  <si>
    <t>+ILS/-USD 3.5637 04-12-23 (10) -223</t>
  </si>
  <si>
    <t>10000345</t>
  </si>
  <si>
    <t>10000118</t>
  </si>
  <si>
    <t>+ILS/-USD 3.565 06-12-23 (10) -275</t>
  </si>
  <si>
    <t>10002681</t>
  </si>
  <si>
    <t>10001224</t>
  </si>
  <si>
    <t>10013750</t>
  </si>
  <si>
    <t>10013743</t>
  </si>
  <si>
    <t>+ILS/-USD 3.569 04-12-23 (10) -261</t>
  </si>
  <si>
    <t>10000099</t>
  </si>
  <si>
    <t>+ILS/-USD 3.5695 30-11-23 (10) -205</t>
  </si>
  <si>
    <t>10013920</t>
  </si>
  <si>
    <t>10000869</t>
  </si>
  <si>
    <t>+ILS/-USD 3.5719 14-12-23 (11) -461</t>
  </si>
  <si>
    <t>10013758</t>
  </si>
  <si>
    <t>10013922</t>
  </si>
  <si>
    <t>+ILS/-USD 3.5759 14-11-23 (11) -441</t>
  </si>
  <si>
    <t>10000883</t>
  </si>
  <si>
    <t>+ILS/-USD 3.576 06-11-23 (12) -459</t>
  </si>
  <si>
    <t>10013760</t>
  </si>
  <si>
    <t>+ILS/-USD 3.577 04-12-23 (10) -265</t>
  </si>
  <si>
    <t>10000626</t>
  </si>
  <si>
    <t>+ILS/-USD 3.5773 04-12-23 (10) -212</t>
  </si>
  <si>
    <t>10001014</t>
  </si>
  <si>
    <t>+ILS/-USD 3.5781 06-12-23 (10) -264</t>
  </si>
  <si>
    <t>10002580</t>
  </si>
  <si>
    <t>+ILS/-USD 3.5787 06-12-23 (10) -273</t>
  </si>
  <si>
    <t>10002582</t>
  </si>
  <si>
    <t>10002683</t>
  </si>
  <si>
    <t>+ILS/-USD 3.579 30-10-23 (10) -440</t>
  </si>
  <si>
    <t>10002539</t>
  </si>
  <si>
    <t>+ILS/-USD 3.5796 04-12-23 (10) -259</t>
  </si>
  <si>
    <t>10001008</t>
  </si>
  <si>
    <t>+ILS/-USD 3.58 04-12-23 (12) -265</t>
  </si>
  <si>
    <t>10001378</t>
  </si>
  <si>
    <t>+ILS/-USD 3.58 10-10-23 (20) -365</t>
  </si>
  <si>
    <t>10000885</t>
  </si>
  <si>
    <t>+ILS/-USD 3.581 17-10-23 (20) -178</t>
  </si>
  <si>
    <t>10013883</t>
  </si>
  <si>
    <t>10013881</t>
  </si>
  <si>
    <t>+ILS/-USD 3.5825 04-12-23 (10) -375</t>
  </si>
  <si>
    <t>10000038</t>
  </si>
  <si>
    <t>+ILS/-USD 3.5886 04-12-23 (10) -264</t>
  </si>
  <si>
    <t>+ILS/-USD 3.5887 06-12-23 (10) -243</t>
  </si>
  <si>
    <t>10002687</t>
  </si>
  <si>
    <t>+ILS/-USD 3.5892 04-12-23 (10) -238</t>
  </si>
  <si>
    <t>10001013</t>
  </si>
  <si>
    <t>10002536</t>
  </si>
  <si>
    <t>10004000</t>
  </si>
  <si>
    <t>10002069</t>
  </si>
  <si>
    <t>+ILS/-USD 3.5911 04-12-23 (10) -259</t>
  </si>
  <si>
    <t>+ILS/-USD 3.5915 02-11-23 (12) -215</t>
  </si>
  <si>
    <t>10002115</t>
  </si>
  <si>
    <t>+ILS/-USD 3.593 04-12-23 (10) -360</t>
  </si>
  <si>
    <t>10000042</t>
  </si>
  <si>
    <t>+ILS/-USD 3.5931 30-10-23 (10) -204</t>
  </si>
  <si>
    <t>10002682</t>
  </si>
  <si>
    <t>10000875</t>
  </si>
  <si>
    <t>10013747</t>
  </si>
  <si>
    <t>+ILS/-USD 3.596 26-10-23 (20) -420</t>
  </si>
  <si>
    <t>10000877</t>
  </si>
  <si>
    <t>+ILS/-USD 3.6 04-12-23 (10) -240</t>
  </si>
  <si>
    <t>10000107</t>
  </si>
  <si>
    <t>+ILS/-USD 3.6 04-12-23 (10) -278</t>
  </si>
  <si>
    <t>10000103</t>
  </si>
  <si>
    <t>+ILS/-USD 3.601 04-12-23 (10) -357</t>
  </si>
  <si>
    <t>10000053</t>
  </si>
  <si>
    <t>10000208</t>
  </si>
  <si>
    <t>+ILS/-USD 3.605 04-12-23 (10) -324</t>
  </si>
  <si>
    <t>10000236</t>
  </si>
  <si>
    <t>10000073</t>
  </si>
  <si>
    <t>+ILS/-USD 3.607 04-12-23 (10) -240</t>
  </si>
  <si>
    <t>10000134</t>
  </si>
  <si>
    <t>+ILS/-USD 3.607 04-12-23 (10) -360</t>
  </si>
  <si>
    <t>+ILS/-USD 3.6085 06-11-23 (10) -345</t>
  </si>
  <si>
    <t>10013796</t>
  </si>
  <si>
    <t>10013774</t>
  </si>
  <si>
    <t>+ILS/-USD 3.6112 06-12-23 (10) -238</t>
  </si>
  <si>
    <t>10002688</t>
  </si>
  <si>
    <t>10013740</t>
  </si>
  <si>
    <t>10000871</t>
  </si>
  <si>
    <t>+ILS/-USD 3.6125 13-11-23 (12) -445</t>
  </si>
  <si>
    <t>10000879</t>
  </si>
  <si>
    <t>+ILS/-USD 3.6128 04-12-23 (10) -232</t>
  </si>
  <si>
    <t>10000061</t>
  </si>
  <si>
    <t>10003315</t>
  </si>
  <si>
    <t>+ILS/-USD 3.613 04-12-23 (10) -347</t>
  </si>
  <si>
    <t>10000063</t>
  </si>
  <si>
    <t>10000220</t>
  </si>
  <si>
    <t>+ILS/-USD 3.614 04-12-23 (10) -235</t>
  </si>
  <si>
    <t>10000059</t>
  </si>
  <si>
    <t>+ILS/-USD 3.616 28-11-23 (12) -369</t>
  </si>
  <si>
    <t>10013800</t>
  </si>
  <si>
    <t>10000924</t>
  </si>
  <si>
    <t>+ILS/-USD 3.617 13-11-23 (20) -446</t>
  </si>
  <si>
    <t>10000881</t>
  </si>
  <si>
    <t>10000910</t>
  </si>
  <si>
    <t>+ILS/-USD 3.6175 30-10-23 (10) -380</t>
  </si>
  <si>
    <t>10004015</t>
  </si>
  <si>
    <t>+ILS/-USD 3.62 05-12-23 (11) -370</t>
  </si>
  <si>
    <t>10000936</t>
  </si>
  <si>
    <t>+ILS/-USD 3.62 05-12-23 (12) -370</t>
  </si>
  <si>
    <t>10004043</t>
  </si>
  <si>
    <t>10001216</t>
  </si>
  <si>
    <t>10000938</t>
  </si>
  <si>
    <t>10002560</t>
  </si>
  <si>
    <t>10000926</t>
  </si>
  <si>
    <t>10000928</t>
  </si>
  <si>
    <t>+ILS/-USD 3.62 30-11-23 (11) -330</t>
  </si>
  <si>
    <t>10000950</t>
  </si>
  <si>
    <t>+ILS/-USD 3.621 04-12-23 (12) -390</t>
  </si>
  <si>
    <t>10001062</t>
  </si>
  <si>
    <t>10001370</t>
  </si>
  <si>
    <t>+ILS/-USD 3.621 05-12-23 (20) -373</t>
  </si>
  <si>
    <t>10000940</t>
  </si>
  <si>
    <t>+ILS/-USD 3.6215 04-12-23 (10) -340</t>
  </si>
  <si>
    <t>10000043</t>
  </si>
  <si>
    <t>+ILS/-USD 3.6217 30-10-23 (10) -323</t>
  </si>
  <si>
    <t>10001821</t>
  </si>
  <si>
    <t>+ILS/-USD 3.6222 30-10-23 (10) -343</t>
  </si>
  <si>
    <t>10004032</t>
  </si>
  <si>
    <t>10002092</t>
  </si>
  <si>
    <t>10001209</t>
  </si>
  <si>
    <t>10002671</t>
  </si>
  <si>
    <t>10002556</t>
  </si>
  <si>
    <t>+ILS/-USD 3.6223 04-12-23 (10) -377</t>
  </si>
  <si>
    <t>10000608</t>
  </si>
  <si>
    <t>10001165</t>
  </si>
  <si>
    <t>10000392</t>
  </si>
  <si>
    <t>10000180</t>
  </si>
  <si>
    <t>10001820</t>
  </si>
  <si>
    <t>10001060</t>
  </si>
  <si>
    <t>10001856</t>
  </si>
  <si>
    <t>10000560</t>
  </si>
  <si>
    <t>10001368</t>
  </si>
  <si>
    <t>10000228</t>
  </si>
  <si>
    <t>+ILS/-USD 3.6224 04-12-23 (10) -391</t>
  </si>
  <si>
    <t>10000040</t>
  </si>
  <si>
    <t>+ILS/-USD 3.623 04-12-23 (10) -340</t>
  </si>
  <si>
    <t>10001171</t>
  </si>
  <si>
    <t>10013737</t>
  </si>
  <si>
    <t>+ILS/-USD 3.626 04-12-23 (10) -340</t>
  </si>
  <si>
    <t>10000070</t>
  </si>
  <si>
    <t>+ILS/-USD 3.6262 30-10-23 (10) -318</t>
  </si>
  <si>
    <t>10001212</t>
  </si>
  <si>
    <t>+ILS/-USD 3.628 05-12-23 (10) -372</t>
  </si>
  <si>
    <t>10013816</t>
  </si>
  <si>
    <t>+ILS/-USD 3.63 04-12-23 (10) -305</t>
  </si>
  <si>
    <t>10000271</t>
  </si>
  <si>
    <t>10013825</t>
  </si>
  <si>
    <t>10013827</t>
  </si>
  <si>
    <t>+ILS/-USD 3.63 30-11-23 (20) -327</t>
  </si>
  <si>
    <t>10000948</t>
  </si>
  <si>
    <t>10003331</t>
  </si>
  <si>
    <t>+ILS/-USD 3.6313 06-12-23 (11) -317</t>
  </si>
  <si>
    <t>10013829</t>
  </si>
  <si>
    <t>+ILS/-USD 3.6394 04-12-23 (10) -316</t>
  </si>
  <si>
    <t>10000088</t>
  </si>
  <si>
    <t>10000276</t>
  </si>
  <si>
    <t>+ILS/-USD 3.6394 04-12-23 (10) -331</t>
  </si>
  <si>
    <t>10000058</t>
  </si>
  <si>
    <t>10000212</t>
  </si>
  <si>
    <t>+ILS/-USD 3.6405 04-12-23 (10) -245</t>
  </si>
  <si>
    <t>+ILS/-USD 3.6422 04-12-23 (10) -254</t>
  </si>
  <si>
    <t>10000324</t>
  </si>
  <si>
    <t>10000568</t>
  </si>
  <si>
    <t>10000293</t>
  </si>
  <si>
    <t>10001070</t>
  </si>
  <si>
    <t>10001382</t>
  </si>
  <si>
    <t>+ILS/-USD 3.643 11-10-23 (20) -145</t>
  </si>
  <si>
    <t>10000981</t>
  </si>
  <si>
    <t>+ILS/-USD 3.6447 30-10-23 (10) -263</t>
  </si>
  <si>
    <t>10001831</t>
  </si>
  <si>
    <t>10002569</t>
  </si>
  <si>
    <t>+ILS/-USD 3.646 07-12-23 (20) -264</t>
  </si>
  <si>
    <t>10000985</t>
  </si>
  <si>
    <t>10013903</t>
  </si>
  <si>
    <t>+ILS/-USD 3.6589 04-12-23 (10) -211</t>
  </si>
  <si>
    <t>10000379</t>
  </si>
  <si>
    <t>10000136</t>
  </si>
  <si>
    <t>+ILS/-USD 3.6606 22-01-24 (10) -359</t>
  </si>
  <si>
    <t>10004093</t>
  </si>
  <si>
    <t>10002605</t>
  </si>
  <si>
    <t>+ILS/-USD 3.663 07-12-23 (10) -271</t>
  </si>
  <si>
    <t>10000983</t>
  </si>
  <si>
    <t>+ILS/-USD 3.6638 06-12-23 (10) -212</t>
  </si>
  <si>
    <t>10002696</t>
  </si>
  <si>
    <t>10002606</t>
  </si>
  <si>
    <t>+ILS/-USD 3.6647 04-12-23 (10) -193</t>
  </si>
  <si>
    <t>10000644</t>
  </si>
  <si>
    <t>10001208</t>
  </si>
  <si>
    <t>10000386</t>
  </si>
  <si>
    <t>10000145</t>
  </si>
  <si>
    <t>+ILS/-USD 3.665 04-12-23 (10) -260</t>
  </si>
  <si>
    <t>10000127</t>
  </si>
  <si>
    <t>10000363</t>
  </si>
  <si>
    <t>10013942</t>
  </si>
  <si>
    <t>+ILS/-USD 3.6677 06-12-23 (10) -268</t>
  </si>
  <si>
    <t>10002590</t>
  </si>
  <si>
    <t>+ILS/-USD 3.67 22-01-24 (11) -340</t>
  </si>
  <si>
    <t>10013946</t>
  </si>
  <si>
    <t>+ILS/-USD 3.6715 04-12-23 (10) -205</t>
  </si>
  <si>
    <t>10000449</t>
  </si>
  <si>
    <t>10000399</t>
  </si>
  <si>
    <t>+ILS/-USD 3.672 04-12-23 (10) -245</t>
  </si>
  <si>
    <t>+ILS/-USD 3.672 04-12-23 (10) -260</t>
  </si>
  <si>
    <t>10000056</t>
  </si>
  <si>
    <t>+ILS/-USD 3.678 22-01-24 (10) -358</t>
  </si>
  <si>
    <t>10001010</t>
  </si>
  <si>
    <t>+ILS/-USD 3.6794 04-12-23 (10) -256</t>
  </si>
  <si>
    <t>10001877</t>
  </si>
  <si>
    <t>10001186</t>
  </si>
  <si>
    <t>+ILS/-USD 3.68 23-01-24 (20) -342</t>
  </si>
  <si>
    <t>10013940</t>
  </si>
  <si>
    <t>+ILS/-USD 3.6816 04-12-23 (10) -249</t>
  </si>
  <si>
    <t>10000312</t>
  </si>
  <si>
    <t>+ILS/-USD 3.6842 06-12-23 (11) -258</t>
  </si>
  <si>
    <t>10013904</t>
  </si>
  <si>
    <t>+ILS/-USD 3.685 04-12-23 (10) -350</t>
  </si>
  <si>
    <t>10000248</t>
  </si>
  <si>
    <t>+ILS/-USD 3.686 04-12-23 (10) -360</t>
  </si>
  <si>
    <t>10000257</t>
  </si>
  <si>
    <t>+ILS/-USD 3.6862 04-12-23 (10) -233</t>
  </si>
  <si>
    <t>10000021</t>
  </si>
  <si>
    <t>+ILS/-USD 3.6869 04-12-23 (10) -241</t>
  </si>
  <si>
    <t>10000360</t>
  </si>
  <si>
    <t>10001396</t>
  </si>
  <si>
    <t>+ILS/-USD 3.6878 22-11-23 (10) -217</t>
  </si>
  <si>
    <t>+ILS/-USD 3.6887 30-10-23 (10) -248</t>
  </si>
  <si>
    <t>10004058</t>
  </si>
  <si>
    <t>10001223</t>
  </si>
  <si>
    <t>+ILS/-USD 3.6922 04-12-23 (10) -343</t>
  </si>
  <si>
    <t>10000048</t>
  </si>
  <si>
    <t>+ILS/-USD 3.694 04-12-23 (10) -350</t>
  </si>
  <si>
    <t>10000262</t>
  </si>
  <si>
    <t>10000989</t>
  </si>
  <si>
    <t>+ILS/-USD 3.696 04-12-23 (10) -200</t>
  </si>
  <si>
    <t>10000148</t>
  </si>
  <si>
    <t>10000987</t>
  </si>
  <si>
    <t>+ILS/-USD 3.699 04-12-23 (10) -166</t>
  </si>
  <si>
    <t>+ILS/-USD 3.6993 30-10-23 (10) -272</t>
  </si>
  <si>
    <t>+ILS/-USD 3.7014 06-12-23 (10) -336</t>
  </si>
  <si>
    <t>10002575</t>
  </si>
  <si>
    <t>10002680</t>
  </si>
  <si>
    <t>10001836</t>
  </si>
  <si>
    <t>+ILS/-USD 3.703 04-12-23 (10) -190</t>
  </si>
  <si>
    <t>10001218</t>
  </si>
  <si>
    <t>+ILS/-USD 3.7082 30-10-23 (10) -278</t>
  </si>
  <si>
    <t>10001835</t>
  </si>
  <si>
    <t>+ILS/-USD 3.7189 04-12-23 (10) -186</t>
  </si>
  <si>
    <t>10000582</t>
  </si>
  <si>
    <t>+ILS/-USD 3.7305 04-12-23 (10) -195</t>
  </si>
  <si>
    <t>10001901</t>
  </si>
  <si>
    <t>10000648</t>
  </si>
  <si>
    <t>10000584</t>
  </si>
  <si>
    <t>+ILS/-USD 3.74 06-12-23 (10) -200</t>
  </si>
  <si>
    <t>10001867</t>
  </si>
  <si>
    <t>+ILS/-USD 3.7403 04-12-23 (10) -197</t>
  </si>
  <si>
    <t>10000147</t>
  </si>
  <si>
    <t>10000814</t>
  </si>
  <si>
    <t>+ILS/-USD 3.7464 04-12-23 (10) -176</t>
  </si>
  <si>
    <t>10000161</t>
  </si>
  <si>
    <t>10000411</t>
  </si>
  <si>
    <t>+ILS/-USD 3.7486 04-12-23 (10) -174</t>
  </si>
  <si>
    <t>10000149</t>
  </si>
  <si>
    <t>+ILS/-USD 3.7574 04-12-23 (10) -166</t>
  </si>
  <si>
    <t>10001904</t>
  </si>
  <si>
    <t>10001230</t>
  </si>
  <si>
    <t>+ILS/-USD 3.7595 04-12-23 (10) -180</t>
  </si>
  <si>
    <t>10000165</t>
  </si>
  <si>
    <t>10013976</t>
  </si>
  <si>
    <t>+ILS/-USD 3.7656 21-02-24 (12) -324</t>
  </si>
  <si>
    <t>10013978</t>
  </si>
  <si>
    <t>10004108</t>
  </si>
  <si>
    <t>+ILS/-USD 3.766 04-12-23 (10) -190</t>
  </si>
  <si>
    <t>10000408</t>
  </si>
  <si>
    <t>10013974</t>
  </si>
  <si>
    <t>+ILS/-USD 3.7691 29-01-24 (20) -309</t>
  </si>
  <si>
    <t>10013971</t>
  </si>
  <si>
    <t>10013994</t>
  </si>
  <si>
    <t>+ILS/-USD 3.77 28-02-24 (20) -340</t>
  </si>
  <si>
    <t>10013996</t>
  </si>
  <si>
    <t>10001036</t>
  </si>
  <si>
    <t>10013980</t>
  </si>
  <si>
    <t>10014010</t>
  </si>
  <si>
    <t>10001880</t>
  </si>
  <si>
    <t>10004122</t>
  </si>
  <si>
    <t>10002624</t>
  </si>
  <si>
    <t>+ILS/-USD 3.7796 06-12-23 (10) -184</t>
  </si>
  <si>
    <t>10001870</t>
  </si>
  <si>
    <t>+ILS/-USD 3.78 04-12-23 (10) -180</t>
  </si>
  <si>
    <t>10001233</t>
  </si>
  <si>
    <t>10000418</t>
  </si>
  <si>
    <t>10000654</t>
  </si>
  <si>
    <t>10000164</t>
  </si>
  <si>
    <t>10001405</t>
  </si>
  <si>
    <t>10001908</t>
  </si>
  <si>
    <t>10014008</t>
  </si>
  <si>
    <t>10014013</t>
  </si>
  <si>
    <t>10001063</t>
  </si>
  <si>
    <t>+ILS/-USD 3.7817 04-12-23 (10) -183</t>
  </si>
  <si>
    <t>10001905</t>
  </si>
  <si>
    <t>+ILS/-USD 3.7823 04-12-23 (10) -182</t>
  </si>
  <si>
    <t>10000084</t>
  </si>
  <si>
    <t>+ILS/-USD 3.7824 04-12-23 (10) -156</t>
  </si>
  <si>
    <t>10001236</t>
  </si>
  <si>
    <t>10000166</t>
  </si>
  <si>
    <t>+ILS/-USD 3.784 29-02-24 (20) -349</t>
  </si>
  <si>
    <t>10001047</t>
  </si>
  <si>
    <t>10001045</t>
  </si>
  <si>
    <t>10013998</t>
  </si>
  <si>
    <t>10014000</t>
  </si>
  <si>
    <t>+ILS/-USD 3.788 04-12-23 (10) -148</t>
  </si>
  <si>
    <t>10014006</t>
  </si>
  <si>
    <t>10001053</t>
  </si>
  <si>
    <t>10014004</t>
  </si>
  <si>
    <t>+ILS/-USD 3.7937 06-12-23 (10) -158</t>
  </si>
  <si>
    <t>10001872</t>
  </si>
  <si>
    <t>10002144</t>
  </si>
  <si>
    <t>+ILS/-USD 3.7939 04-12-23 (10) -156</t>
  </si>
  <si>
    <t>10000816</t>
  </si>
  <si>
    <t>10001406</t>
  </si>
  <si>
    <t>10001090</t>
  </si>
  <si>
    <t>10000585</t>
  </si>
  <si>
    <t>10000454</t>
  </si>
  <si>
    <t>10000404</t>
  </si>
  <si>
    <t>10000420</t>
  </si>
  <si>
    <t>+ILS/-USD 3.795 30-11-23 (10) -145</t>
  </si>
  <si>
    <t>10013972</t>
  </si>
  <si>
    <t>+ILS/-USD 3.7964 06-12-23 (10) -151</t>
  </si>
  <si>
    <t>10001252</t>
  </si>
  <si>
    <t>+ILS/-USD 3.7965 04-12-23 (10) -150</t>
  </si>
  <si>
    <t>10001913</t>
  </si>
  <si>
    <t>10001238</t>
  </si>
  <si>
    <t>10000241</t>
  </si>
  <si>
    <t>10000153</t>
  </si>
  <si>
    <t>10001239</t>
  </si>
  <si>
    <t>+ILS/-USD 3.801 04-12-23 (10) -158</t>
  </si>
  <si>
    <t>10000439</t>
  </si>
  <si>
    <t>+ILS/-USD 3.8058 04-12-23 (10) -152</t>
  </si>
  <si>
    <t>10000588</t>
  </si>
  <si>
    <t>10000243</t>
  </si>
  <si>
    <t>+ILS/-USD 3.811 04-12-23 (10) -144</t>
  </si>
  <si>
    <t>10000444</t>
  </si>
  <si>
    <t>10013986</t>
  </si>
  <si>
    <t>+ILS/-USD 3.814 26-02-24 (12) -322</t>
  </si>
  <si>
    <t>10013988</t>
  </si>
  <si>
    <t>+ILS/-USD 3.8307 04-12-23 (10) -118</t>
  </si>
  <si>
    <t>10000460</t>
  </si>
  <si>
    <t>+ILS/-USD 3.8317 04-12-23 (10) -143</t>
  </si>
  <si>
    <t>10001240</t>
  </si>
  <si>
    <t>+ILS/-USD 3.835 04-12-23 (10) -125</t>
  </si>
  <si>
    <t>10000461</t>
  </si>
  <si>
    <t>+ILS/-USD 3.836 04-12-23 (10) -120</t>
  </si>
  <si>
    <t>+ILS/-USD 3.8365 06-12-23 (10) -145</t>
  </si>
  <si>
    <t>10004113</t>
  </si>
  <si>
    <t>+ILS/-USD 3.8367 04-12-23 (10) -143</t>
  </si>
  <si>
    <t>10000456</t>
  </si>
  <si>
    <t>+USD/-ILS 3.478 30-10-23 (10) -430</t>
  </si>
  <si>
    <t>10002661</t>
  </si>
  <si>
    <t>+USD/-ILS 3.521 30-10-23 (10) -330</t>
  </si>
  <si>
    <t>10002083</t>
  </si>
  <si>
    <t>+USD/-ILS 3.532 04-12-23 (10) -260</t>
  </si>
  <si>
    <t>10000052</t>
  </si>
  <si>
    <t>+USD/-ILS 3.5565 30-10-23 (10) -345</t>
  </si>
  <si>
    <t>10001807</t>
  </si>
  <si>
    <t>10002085</t>
  </si>
  <si>
    <t>10001202</t>
  </si>
  <si>
    <t>+USD/-ILS 3.56 04-12-23 (10) -248</t>
  </si>
  <si>
    <t>+USD/-ILS 3.5605 04-12-23 (10) -260</t>
  </si>
  <si>
    <t>10000622</t>
  </si>
  <si>
    <t>+USD/-ILS 3.5635 04-12-23 (10) -290</t>
  </si>
  <si>
    <t>10000051</t>
  </si>
  <si>
    <t>+USD/-ILS 3.567 16-11-23 (10) -230</t>
  </si>
  <si>
    <t>10000974</t>
  </si>
  <si>
    <t>+USD/-ILS 3.569 04-12-23 (10) -210</t>
  </si>
  <si>
    <t>+USD/-ILS 3.5692 04-12-23 (10) -248</t>
  </si>
  <si>
    <t>10000131</t>
  </si>
  <si>
    <t>10001869</t>
  </si>
  <si>
    <t>+USD/-ILS 3.572 04-12-23 (10) -210</t>
  </si>
  <si>
    <t>10000428</t>
  </si>
  <si>
    <t>+USD/-ILS 3.5725 30-10-23 (10) -445</t>
  </si>
  <si>
    <t>10002533</t>
  </si>
  <si>
    <t>10002663</t>
  </si>
  <si>
    <t>+USD/-ILS 3.5785 04-12-23 (10) -255</t>
  </si>
  <si>
    <t>10000016</t>
  </si>
  <si>
    <t>10000054</t>
  </si>
  <si>
    <t>+USD/-ILS 3.579 02-11-23 (12) -420</t>
  </si>
  <si>
    <t>10002073</t>
  </si>
  <si>
    <t>+USD/-ILS 3.5795 04-12-23 (10) -250</t>
  </si>
  <si>
    <t>10000403</t>
  </si>
  <si>
    <t>+USD/-ILS 3.5827 12-10-23 (12) -383</t>
  </si>
  <si>
    <t>10001798</t>
  </si>
  <si>
    <t>+USD/-ILS 3.5828 04-12-23 (10) -362</t>
  </si>
  <si>
    <t>10000375</t>
  </si>
  <si>
    <t>+USD/-ILS 3.5895 04-12-23 (10) -255</t>
  </si>
  <si>
    <t>+USD/-ILS 3.5925 04-12-23 (10) -360</t>
  </si>
  <si>
    <t>+USD/-ILS 3.5929 25-10-23 (12) -336</t>
  </si>
  <si>
    <t>10001192</t>
  </si>
  <si>
    <t>+USD/-ILS 3.593 24-10-23 (12) -335</t>
  </si>
  <si>
    <t>10001797</t>
  </si>
  <si>
    <t>10002071</t>
  </si>
  <si>
    <t>+USD/-ILS 3.5945 12-10-23 (12) -320</t>
  </si>
  <si>
    <t>10002070</t>
  </si>
  <si>
    <t>+USD/-ILS 3.598 04-12-23 (10) -365</t>
  </si>
  <si>
    <t>10000037</t>
  </si>
  <si>
    <t>+USD/-ILS 3.5995 04-12-23 (10) -205</t>
  </si>
  <si>
    <t>10000430</t>
  </si>
  <si>
    <t>+USD/-ILS 3.601 04-12-23 (10) -240</t>
  </si>
  <si>
    <t>10000055</t>
  </si>
  <si>
    <t>+USD/-ILS 3.6018 04-12-23 (10) -342</t>
  </si>
  <si>
    <t>10000039</t>
  </si>
  <si>
    <t>+USD/-ILS 3.6019 04-12-23 (10) -201</t>
  </si>
  <si>
    <t>10000066</t>
  </si>
  <si>
    <t>+USD/-ILS 3.602 04-12-23 (10) -245</t>
  </si>
  <si>
    <t>10001183</t>
  </si>
  <si>
    <t>+USD/-ILS 3.602 04-12-23 (10) -340</t>
  </si>
  <si>
    <t>10000036</t>
  </si>
  <si>
    <t>+USD/-ILS 3.6024 04-12-23 (10) -361</t>
  </si>
  <si>
    <t>10001371</t>
  </si>
  <si>
    <t>10001166</t>
  </si>
  <si>
    <t>10000561</t>
  </si>
  <si>
    <t>10000010</t>
  </si>
  <si>
    <t>10001007</t>
  </si>
  <si>
    <t>+USD/-ILS 3.6025 04-12-23 (10) -240</t>
  </si>
  <si>
    <t>+USD/-ILS 3.6049 04-12-23 (10) -341</t>
  </si>
  <si>
    <t>+USD/-ILS 3.6055 04-12-23 (10) -340</t>
  </si>
  <si>
    <t>10001857</t>
  </si>
  <si>
    <t>10001168</t>
  </si>
  <si>
    <t>+USD/-ILS 3.607 04-12-23 (10) -240</t>
  </si>
  <si>
    <t>10000565</t>
  </si>
  <si>
    <t>10000292</t>
  </si>
  <si>
    <t>10000017</t>
  </si>
  <si>
    <t>+USD/-ILS 3.608 04-12-23 (10) -310</t>
  </si>
  <si>
    <t>+USD/-ILS 3.608 29-11-23 (12) -345</t>
  </si>
  <si>
    <t>10002563</t>
  </si>
  <si>
    <t>+USD/-ILS 3.6089 30-10-23 (10) -296</t>
  </si>
  <si>
    <t>10002674</t>
  </si>
  <si>
    <t>+USD/-ILS 3.609 04-12-23 (10) -320</t>
  </si>
  <si>
    <t>10000013</t>
  </si>
  <si>
    <t>+USD/-ILS 3.61 20-11-23 (12) -340</t>
  </si>
  <si>
    <t>10003327</t>
  </si>
  <si>
    <t>+USD/-ILS 3.61 30-10-23 (10) -275</t>
  </si>
  <si>
    <t>10002675</t>
  </si>
  <si>
    <t>10001822</t>
  </si>
  <si>
    <t>10004041</t>
  </si>
  <si>
    <t>+USD/-ILS 3.6125 04-12-23 (10) -225</t>
  </si>
  <si>
    <t>10000060</t>
  </si>
  <si>
    <t>+USD/-ILS 3.613 02-11-23 (12) -295</t>
  </si>
  <si>
    <t>10002099</t>
  </si>
  <si>
    <t>+USD/-ILS 3.613 04-12-23 (10) -220</t>
  </si>
  <si>
    <t>10000062</t>
  </si>
  <si>
    <t>+USD/-ILS 3.6135 30-10-23 (10) -380</t>
  </si>
  <si>
    <t>10002668</t>
  </si>
  <si>
    <t>+USD/-ILS 3.615 30-10-23 (10) -316</t>
  </si>
  <si>
    <t>10002096</t>
  </si>
  <si>
    <t>10002673</t>
  </si>
  <si>
    <t>+USD/-ILS 3.6158 04-12-23 (10) -222</t>
  </si>
  <si>
    <t>10000410</t>
  </si>
  <si>
    <t>+USD/-ILS 3.6158 04-12-23 (10) -312</t>
  </si>
  <si>
    <t>10001172</t>
  </si>
  <si>
    <t>10001858</t>
  </si>
  <si>
    <t>10000012</t>
  </si>
  <si>
    <t>10001064</t>
  </si>
  <si>
    <t>+USD/-ILS 3.6175 04-12-23 (10) -315</t>
  </si>
  <si>
    <t>10000387</t>
  </si>
  <si>
    <t>+USD/-ILS 3.6195 04-12-23 (10) -315</t>
  </si>
  <si>
    <t>10000388</t>
  </si>
  <si>
    <t>+USD/-ILS 3.6218 30-10-23 (10) -252</t>
  </si>
  <si>
    <t>10004047</t>
  </si>
  <si>
    <t>10000034</t>
  </si>
  <si>
    <t>10000371</t>
  </si>
  <si>
    <t>10001006</t>
  </si>
  <si>
    <t>10000440</t>
  </si>
  <si>
    <t>10000009</t>
  </si>
  <si>
    <t>+USD/-ILS 3.6306 06-12-23 (10) -319</t>
  </si>
  <si>
    <t>10002677</t>
  </si>
  <si>
    <t>10001826</t>
  </si>
  <si>
    <t>+USD/-ILS 3.633 04-12-23 (10) -200</t>
  </si>
  <si>
    <t>10000437</t>
  </si>
  <si>
    <t>10000072</t>
  </si>
  <si>
    <t>+USD/-ILS 3.633 04-12-23 (10) -280</t>
  </si>
  <si>
    <t>10000011</t>
  </si>
  <si>
    <t>+USD/-ILS 3.634 04-12-23 (10) -200</t>
  </si>
  <si>
    <t>+USD/-ILS 3.634 04-12-23 (10) -305</t>
  </si>
  <si>
    <t>10000089</t>
  </si>
  <si>
    <t>10000015</t>
  </si>
  <si>
    <t>10001373</t>
  </si>
  <si>
    <t>+USD/-ILS 3.6363 05-12-23 (10) -202</t>
  </si>
  <si>
    <t>10013947</t>
  </si>
  <si>
    <t>+USD/-ILS 3.6402 14-12-23 (11) -208</t>
  </si>
  <si>
    <t>10013949</t>
  </si>
  <si>
    <t>+USD/-ILS 3.641 30-10-23 (10) -390</t>
  </si>
  <si>
    <t>10002542</t>
  </si>
  <si>
    <t>+USD/-ILS 3.6421 06-12-23 (11) -189</t>
  </si>
  <si>
    <t>10013948</t>
  </si>
  <si>
    <t>+USD/-ILS 3.6427 04-12-23 (10) -233</t>
  </si>
  <si>
    <t>+USD/-ILS 3.6465 25-10-23 (12) -370</t>
  </si>
  <si>
    <t>10001196</t>
  </si>
  <si>
    <t>+USD/-ILS 3.6536 06-12-23 (10) -194</t>
  </si>
  <si>
    <t>10002608</t>
  </si>
  <si>
    <t>10002138</t>
  </si>
  <si>
    <t>+USD/-ILS 3.654 04-12-23 (10) -190</t>
  </si>
  <si>
    <t>10001020</t>
  </si>
  <si>
    <t>10001088</t>
  </si>
  <si>
    <t>+USD/-ILS 3.6647 04-12-23 (10) -193</t>
  </si>
  <si>
    <t>10000079</t>
  </si>
  <si>
    <t>10000026</t>
  </si>
  <si>
    <t>+USD/-ILS 3.6727 04-12-23 (10) -203</t>
  </si>
  <si>
    <t>10000436</t>
  </si>
  <si>
    <t>+USD/-ILS 3.6728 04-12-23 (10) -182</t>
  </si>
  <si>
    <t>10001397</t>
  </si>
  <si>
    <t>10000074</t>
  </si>
  <si>
    <t>+USD/-ILS 3.6747 04-12-23 (10) -253</t>
  </si>
  <si>
    <t>10000318</t>
  </si>
  <si>
    <t>+USD/-ILS 3.6785 04-12-23 (10) -355</t>
  </si>
  <si>
    <t>10000082</t>
  </si>
  <si>
    <t>10000014</t>
  </si>
  <si>
    <t>10000393</t>
  </si>
  <si>
    <t>+USD/-ILS 3.6786 30-10-23 (10) -124</t>
  </si>
  <si>
    <t>10002698</t>
  </si>
  <si>
    <t>+USD/-ILS 3.6805 04-12-23 (10) -195</t>
  </si>
  <si>
    <t>10000080</t>
  </si>
  <si>
    <t>+USD/-ILS 3.682 04-12-23 (10) -330</t>
  </si>
  <si>
    <t>10000047</t>
  </si>
  <si>
    <t>+USD/-ILS 3.6835 01-11-23 (12) -125</t>
  </si>
  <si>
    <t>10002136</t>
  </si>
  <si>
    <t>+USD/-ILS 3.6836 04-12-23 (10) -314</t>
  </si>
  <si>
    <t>10000050</t>
  </si>
  <si>
    <t>+USD/-ILS 3.6845 24-10-23 (12) -115</t>
  </si>
  <si>
    <t>10002137</t>
  </si>
  <si>
    <t>+USD/-ILS 3.685 04-12-23 (10) -250</t>
  </si>
  <si>
    <t>+USD/-ILS 3.6866 04-12-23 (10) -234</t>
  </si>
  <si>
    <t>10000069</t>
  </si>
  <si>
    <t>+USD/-ILS 3.6881 19-10-23 (10) -119</t>
  </si>
  <si>
    <t>10001017</t>
  </si>
  <si>
    <t>+USD/-ILS 3.6883 18-10-23 (10) -117</t>
  </si>
  <si>
    <t>10001015</t>
  </si>
  <si>
    <t>+USD/-ILS 3.694 04-12-23 (10) -195</t>
  </si>
  <si>
    <t>10000443</t>
  </si>
  <si>
    <t>+USD/-ILS 3.6945 04-12-23 (10) -225</t>
  </si>
  <si>
    <t>10000067</t>
  </si>
  <si>
    <t>+USD/-ILS 3.696 04-12-23 (10) -200</t>
  </si>
  <si>
    <t>+USD/-ILS 3.6967 04-12-23 (10) -328</t>
  </si>
  <si>
    <t>10000049</t>
  </si>
  <si>
    <t>+USD/-ILS 3.6973 04-12-23 (10) -332</t>
  </si>
  <si>
    <t>+USD/-ILS 3.7025 04-12-23 (10) -180</t>
  </si>
  <si>
    <t>10001021</t>
  </si>
  <si>
    <t>+USD/-ILS 3.7064 04-12-23 (10) -176</t>
  </si>
  <si>
    <t>10000081</t>
  </si>
  <si>
    <t>+USD/-ILS 3.713 24-10-23 (10) -242</t>
  </si>
  <si>
    <t>10000968</t>
  </si>
  <si>
    <t>+USD/-ILS 3.7213 06-12-23 (10) -187</t>
  </si>
  <si>
    <t>10002701</t>
  </si>
  <si>
    <t>+USD/-ILS 3.7442 04-12-23 (10) -188</t>
  </si>
  <si>
    <t>+USD/-ILS 3.755 04-12-23 (10) -180</t>
  </si>
  <si>
    <t>10000450</t>
  </si>
  <si>
    <t>+USD/-ILS 3.7554 04-12-23 (10) -166</t>
  </si>
  <si>
    <t>10000086</t>
  </si>
  <si>
    <t>10000455</t>
  </si>
  <si>
    <t>+USD/-ILS 3.7574 04-12-23 (10) -166</t>
  </si>
  <si>
    <t>10001024</t>
  </si>
  <si>
    <t>10000815</t>
  </si>
  <si>
    <t>10001089</t>
  </si>
  <si>
    <t>+USD/-ILS 3.7585 04-12-23 (10) -180</t>
  </si>
  <si>
    <t>10001022</t>
  </si>
  <si>
    <t>10000083</t>
  </si>
  <si>
    <t>+USD/-ILS 3.7682 06-12-23 (10) -178</t>
  </si>
  <si>
    <t>10002703</t>
  </si>
  <si>
    <t>+USD/-ILS 3.7685 22-01-24 (10) -255</t>
  </si>
  <si>
    <t>10004114</t>
  </si>
  <si>
    <t>+USD/-ILS 3.775 04-12-23 (10) -180</t>
  </si>
  <si>
    <t>10001023</t>
  </si>
  <si>
    <t>10001403</t>
  </si>
  <si>
    <t>+USD/-ILS 3.776 04-12-23 (10) -180</t>
  </si>
  <si>
    <t>10000085</t>
  </si>
  <si>
    <t>+USD/-ILS 3.7771 04-12-23 (10) -149</t>
  </si>
  <si>
    <t>10000464</t>
  </si>
  <si>
    <t>+USD/-ILS 3.7796 06-12-23 (10) -144</t>
  </si>
  <si>
    <t>10002707</t>
  </si>
  <si>
    <t>+USD/-ILS 3.7796 06-12-23 (10) -184</t>
  </si>
  <si>
    <t>10002706</t>
  </si>
  <si>
    <t>+USD/-ILS 3.78 04-12-23 (10) -140</t>
  </si>
  <si>
    <t>10001026</t>
  </si>
  <si>
    <t>+USD/-ILS 3.78 21-02-24 (20) -288</t>
  </si>
  <si>
    <t>10001061</t>
  </si>
  <si>
    <t>+USD/-ILS 3.7821 06-12-23 (10) -174</t>
  </si>
  <si>
    <t>10002704</t>
  </si>
  <si>
    <t>+USD/-ILS 3.7824 04-12-23 (10) -171</t>
  </si>
  <si>
    <t>10001025</t>
  </si>
  <si>
    <t>10000457</t>
  </si>
  <si>
    <t>+USD/-ILS 3.785 07-12-23 (10) -155</t>
  </si>
  <si>
    <t>10001034</t>
  </si>
  <si>
    <t>+USD/-ILS 3.7857 22-11-23 (12) -143</t>
  </si>
  <si>
    <t>+USD/-ILS 3.786 04-12-23 (10) -150</t>
  </si>
  <si>
    <t>+USD/-ILS 3.786 20-11-23 (12) -140</t>
  </si>
  <si>
    <t>+USD/-ILS 3.7912 04-12-23 (10) -168</t>
  </si>
  <si>
    <t>10000459</t>
  </si>
  <si>
    <t>10000087</t>
  </si>
  <si>
    <t>+USD/-ILS 3.7917 30-10-23 (10) -98</t>
  </si>
  <si>
    <t>+USD/-ILS 3.7937 06-12-23 (10) -158</t>
  </si>
  <si>
    <t>10004106</t>
  </si>
  <si>
    <t>+USD/-ILS 3.7943 04-12-23 (10) -122</t>
  </si>
  <si>
    <t>10000474</t>
  </si>
  <si>
    <t>+USD/-ILS 3.7944 04-12-23 (10) -106</t>
  </si>
  <si>
    <t>10000092</t>
  </si>
  <si>
    <t>+USD/-ILS 3.7982 04-12-23 (10) -118</t>
  </si>
  <si>
    <t>10000091</t>
  </si>
  <si>
    <t>+USD/-ILS 3.7995 06-12-23 (10) -120</t>
  </si>
  <si>
    <t>10002625</t>
  </si>
  <si>
    <t>10002709</t>
  </si>
  <si>
    <t>10002147</t>
  </si>
  <si>
    <t>+USD/-ILS 3.802 30-10-23 (11) -60</t>
  </si>
  <si>
    <t>10014011</t>
  </si>
  <si>
    <t>+USD/-ILS 3.8055 22-01-24 (10) -235</t>
  </si>
  <si>
    <t>10001057</t>
  </si>
  <si>
    <t>+USD/-ILS 3.8058 04-12-23 (10) -152</t>
  </si>
  <si>
    <t>10000090</t>
  </si>
  <si>
    <t>10000471</t>
  </si>
  <si>
    <t>+USD/-ILS 3.813 04-12-23 (10) -130</t>
  </si>
  <si>
    <t>10000409</t>
  </si>
  <si>
    <t>+USD/-ILS 3.8145 21-02-24 (11) -280</t>
  </si>
  <si>
    <t>10014014</t>
  </si>
  <si>
    <t>+USD/-ILS 3.8234 24-10-23 (10) -56</t>
  </si>
  <si>
    <t>10001055</t>
  </si>
  <si>
    <t>+USD/-ILS 3.8317 04-12-23 (10) -133</t>
  </si>
  <si>
    <t>+USD/-ILS 3.835 04-12-23 (10) -130</t>
  </si>
  <si>
    <t>10000467</t>
  </si>
  <si>
    <t>+USD/-ILS 3.8367 04-12-23 (10) -113</t>
  </si>
  <si>
    <t>10000093</t>
  </si>
  <si>
    <t>10000302</t>
  </si>
  <si>
    <t>10001028</t>
  </si>
  <si>
    <t>10000027</t>
  </si>
  <si>
    <t>10001413</t>
  </si>
  <si>
    <t>10001245</t>
  </si>
  <si>
    <t>10000304</t>
  </si>
  <si>
    <t>10001415</t>
  </si>
  <si>
    <t>10001918</t>
  </si>
  <si>
    <t>+USD/-ILS 3.8426 30-10-23 (10) -54</t>
  </si>
  <si>
    <t>10002628</t>
  </si>
  <si>
    <t>10002710</t>
  </si>
  <si>
    <t>+USD/-ILS 3.847 02-10-23 (10) +0</t>
  </si>
  <si>
    <t>10000479</t>
  </si>
  <si>
    <t>+USD/-ILS 3.849 02-10-23 (10) +0</t>
  </si>
  <si>
    <t>+AUD/-USD 0.64482 16-01-24 (10) +34.2</t>
  </si>
  <si>
    <t>10004021</t>
  </si>
  <si>
    <t>+AUD/-USD 0.64582 16-01-24 (10) +34.2</t>
  </si>
  <si>
    <t>10004022</t>
  </si>
  <si>
    <t>+AUD/-USD 0.64975 16-01-24 (10) +34.5</t>
  </si>
  <si>
    <t>10000019</t>
  </si>
  <si>
    <t>+AUD/-USD 0.65395 16-01-24 (10) +33.5</t>
  </si>
  <si>
    <t>10004030</t>
  </si>
  <si>
    <t>+AUD/-USD 0.6789 16-01-24 (10) +37</t>
  </si>
  <si>
    <t>10004675</t>
  </si>
  <si>
    <t>+CAD/-USD 1.3567 22-01-24 (10) -33</t>
  </si>
  <si>
    <t>10004020</t>
  </si>
  <si>
    <t>+CAD/-USD 1.36055 22-01-24 (12) -34.5</t>
  </si>
  <si>
    <t>10004026</t>
  </si>
  <si>
    <t>+EUR/-USD 1.1063 10-01-24 (10) +107</t>
  </si>
  <si>
    <t>10000258</t>
  </si>
  <si>
    <t>+EUR/-USD 1.1099 13-02-24 (10) +109</t>
  </si>
  <si>
    <t>10000512</t>
  </si>
  <si>
    <t>+JPY/-USD 135.582 16-01-24 (12) -391.8</t>
  </si>
  <si>
    <t>10003948</t>
  </si>
  <si>
    <t>+JPY/-USD 135.615 16-01-24 (11) -393.5</t>
  </si>
  <si>
    <t>10003954</t>
  </si>
  <si>
    <t>+JPY/-USD 135.623 16-01-24 (10) -393.5</t>
  </si>
  <si>
    <t>10003956</t>
  </si>
  <si>
    <t>+JPY/-USD 143 16-01-24 (12) -329</t>
  </si>
  <si>
    <t>10004028</t>
  </si>
  <si>
    <t>+JPY/-USD 143.088 16-01-24 (10) -335.2</t>
  </si>
  <si>
    <t>10004016</t>
  </si>
  <si>
    <t>+JPY/-USD 143.14 16-01-24 (12) -336</t>
  </si>
  <si>
    <t>+JPY/-USD 143.145 16-01-24 (10) -329.5</t>
  </si>
  <si>
    <t>10004027</t>
  </si>
  <si>
    <t>+JPY/-USD 145.165 16-01-24 (12) -284.5</t>
  </si>
  <si>
    <t>10004103</t>
  </si>
  <si>
    <t>+JPY/-USD 145.22 16-01-24 (20) -285</t>
  </si>
  <si>
    <t>+JPY/-USD 146.193 16-01-24 (12) -2.7</t>
  </si>
  <si>
    <t>10004121</t>
  </si>
  <si>
    <t>+JPY/-USD 146.62 16-01-24 (10) -257</t>
  </si>
  <si>
    <t>10004123</t>
  </si>
  <si>
    <t>+USD/-AUD 0.63995 16-01-24 (10) +29.5</t>
  </si>
  <si>
    <t>10004061</t>
  </si>
  <si>
    <t>+USD/-AUD 0.64493 16-01-24 (10) +34.3</t>
  </si>
  <si>
    <t>10004014</t>
  </si>
  <si>
    <t>+USD/-AUD 0.64637 16-01-24 (10) +28.7</t>
  </si>
  <si>
    <t>10004065</t>
  </si>
  <si>
    <t>+USD/-AUD 0.68695 16-01-24 (10) +34.5</t>
  </si>
  <si>
    <t>10004673</t>
  </si>
  <si>
    <t>+USD/-CAD 1.30937 22-01-24 (10) -33.3</t>
  </si>
  <si>
    <t>10003942</t>
  </si>
  <si>
    <t>+USD/-CAD 1.30967 22-01-24 (11) -33.3</t>
  </si>
  <si>
    <t>10003944</t>
  </si>
  <si>
    <t>+USD/-CAD 1.31013 22-01-24 (12) -33.7</t>
  </si>
  <si>
    <t>10003946</t>
  </si>
  <si>
    <t>+USD/-EUR 1.05772 13-02-24 (10) +68.2</t>
  </si>
  <si>
    <t>10000514</t>
  </si>
  <si>
    <t>+USD/-EUR 1.0598 25-03-24 (10) +89</t>
  </si>
  <si>
    <t>10004694</t>
  </si>
  <si>
    <t>+USD/-EUR 1.06675 04-03-24 (10) +79.5</t>
  </si>
  <si>
    <t>+USD/-EUR 1.067 04-03-24 (12) +79</t>
  </si>
  <si>
    <t>+USD/-EUR 1.0759 06-11-23 (10) +89</t>
  </si>
  <si>
    <t>10003771</t>
  </si>
  <si>
    <t>+USD/-EUR 1.0759 06-11-23 (20) +89</t>
  </si>
  <si>
    <t>10003773</t>
  </si>
  <si>
    <t>+USD/-EUR 1.08135 04-03-24 (12) +95.5</t>
  </si>
  <si>
    <t>10004073</t>
  </si>
  <si>
    <t>10004687</t>
  </si>
  <si>
    <t>+USD/-EUR 1.08155 04-03-24 (11) +95.5</t>
  </si>
  <si>
    <t>10004071</t>
  </si>
  <si>
    <t>+USD/-EUR 1.08159 18-03-24 (12) +105.9</t>
  </si>
  <si>
    <t>10004685</t>
  </si>
  <si>
    <t>+USD/-EUR 1.0816 18-03-24 (11) +106</t>
  </si>
  <si>
    <t>10004060</t>
  </si>
  <si>
    <t>+USD/-EUR 1.08165 04-03-24 (10) +95.5</t>
  </si>
  <si>
    <t>10000284</t>
  </si>
  <si>
    <t>+USD/-EUR 1.0818 18-03-24 (10) +106</t>
  </si>
  <si>
    <t>10004683</t>
  </si>
  <si>
    <t>+USD/-EUR 1.08345 25-03-24 (10) +98.5</t>
  </si>
  <si>
    <t>10004090</t>
  </si>
  <si>
    <t>10004691</t>
  </si>
  <si>
    <t>+USD/-EUR 1.0835 25-03-24 (12) +98</t>
  </si>
  <si>
    <t>10004092</t>
  </si>
  <si>
    <t>+USD/-EUR 1.0919 27-02-24 (10) +106</t>
  </si>
  <si>
    <t>10004011</t>
  </si>
  <si>
    <t>+USD/-EUR 1.11079 10-01-24 (10) +112.9</t>
  </si>
  <si>
    <t>10000253</t>
  </si>
  <si>
    <t>10003867</t>
  </si>
  <si>
    <t>+USD/-EUR 1.1108 10-01-24 (12) +113</t>
  </si>
  <si>
    <t>10004660</t>
  </si>
  <si>
    <t>+USD/-EUR 1.11352 27-02-24 (10) +111</t>
  </si>
  <si>
    <t>10004677</t>
  </si>
  <si>
    <t>+USD/-EUR 1.11501 27-02-24 (20) +110.1</t>
  </si>
  <si>
    <t>10003983</t>
  </si>
  <si>
    <t>+USD/-EUR 1.11605 27-02-24 (12) +110.5</t>
  </si>
  <si>
    <t>10004679</t>
  </si>
  <si>
    <t>+USD/-EUR 1.1167 18-01-24 (10) +100</t>
  </si>
  <si>
    <t>10004674</t>
  </si>
  <si>
    <t>+USD/-EUR 1.1171 12-02-24 (12) +111</t>
  </si>
  <si>
    <t>10003969</t>
  </si>
  <si>
    <t>+USD/-EUR 1.1176 12-02-24 (10) +111</t>
  </si>
  <si>
    <t>10003971</t>
  </si>
  <si>
    <t>+USD/-EUR 1.1308 18-01-24 (10) +102</t>
  </si>
  <si>
    <t>10004671</t>
  </si>
  <si>
    <t>10003935</t>
  </si>
  <si>
    <t>+USD/-EUR 1.1308 18-01-24 (20) +102</t>
  </si>
  <si>
    <t>10003939</t>
  </si>
  <si>
    <t>+USD/-EUR 1.1312 18-01-24 (12) +102</t>
  </si>
  <si>
    <t>10003937</t>
  </si>
  <si>
    <t>+USD/-GBP 1.21654 11-03-24 (10) +12.4</t>
  </si>
  <si>
    <t>10004695</t>
  </si>
  <si>
    <t>+USD/-GBP 1.22007 11-03-24 (11) +13.7</t>
  </si>
  <si>
    <t>+USD/-GBP 1.268895 20-02-24 (11) -3.05</t>
  </si>
  <si>
    <t>10003989</t>
  </si>
  <si>
    <t>+USD/-GBP 1.269 20-02-24 (12) -3.2</t>
  </si>
  <si>
    <t>10003991</t>
  </si>
  <si>
    <t>+USD/-GBP 1.2692 20-02-24 (10) -3</t>
  </si>
  <si>
    <t>10003987</t>
  </si>
  <si>
    <t>10004681</t>
  </si>
  <si>
    <t>+USD/-GBP 1.27056 11-01-24 (10) -12.4</t>
  </si>
  <si>
    <t>10003888</t>
  </si>
  <si>
    <t>+USD/-GBP 1.27077 11-01-24 (12) -13.3</t>
  </si>
  <si>
    <t>10003886</t>
  </si>
  <si>
    <t>+USD/-GBP 1.2711 11-01-24 (11) -13</t>
  </si>
  <si>
    <t>10003884</t>
  </si>
  <si>
    <t>+USD/-JPY 139.172 16-01-24 (10) -377</t>
  </si>
  <si>
    <t>10003976</t>
  </si>
  <si>
    <t>+AUD/-USD 0.639 03-10-23 (10) +0</t>
  </si>
  <si>
    <t>10001244</t>
  </si>
  <si>
    <t>+AUD/-USD 0.641715 16-01-24 (10) +30.15</t>
  </si>
  <si>
    <t>10000210</t>
  </si>
  <si>
    <t>10000242</t>
  </si>
  <si>
    <t>10000405</t>
  </si>
  <si>
    <t>+AUD/-USD 0.65415 16-01-24 (12) +33.5</t>
  </si>
  <si>
    <t>10001871</t>
  </si>
  <si>
    <t>10002143</t>
  </si>
  <si>
    <t>10001251</t>
  </si>
  <si>
    <t>+AUD/-USD 0.67875 16-01-24 (12) +37.5</t>
  </si>
  <si>
    <t>10002604</t>
  </si>
  <si>
    <t>+CAD/-USD 1.3176 22-01-24 (10) -33</t>
  </si>
  <si>
    <t>10001199</t>
  </si>
  <si>
    <t>10001887</t>
  </si>
  <si>
    <t>+CAD/-USD 1.34218 22-01-24 (11) -33.2</t>
  </si>
  <si>
    <t>10013964</t>
  </si>
  <si>
    <t>+CAD/-USD 1.3422 22-01-24 (10) -33</t>
  </si>
  <si>
    <t>10013965</t>
  </si>
  <si>
    <t>+EUR/-USD 1.0539 02-10-23 (10) +0</t>
  </si>
  <si>
    <t>10000463</t>
  </si>
  <si>
    <t>10001019</t>
  </si>
  <si>
    <t>10000382</t>
  </si>
  <si>
    <t>10000301</t>
  </si>
  <si>
    <t>10000077</t>
  </si>
  <si>
    <t>10000140</t>
  </si>
  <si>
    <t>10000024</t>
  </si>
  <si>
    <t>+EUR/-USD 1.1308 18-01-24 (10) +102</t>
  </si>
  <si>
    <t>10002691</t>
  </si>
  <si>
    <t>+GBP/-USD 1.25785 11-03-24 (10) +2.5</t>
  </si>
  <si>
    <t>10001031</t>
  </si>
  <si>
    <t>+GBP/-USD 1.26596 11-03-24 (12) -0.4</t>
  </si>
  <si>
    <t>+JPY/-USD 144.72 16-01-24 (10) -286</t>
  </si>
  <si>
    <t>10001915</t>
  </si>
  <si>
    <t>10000661</t>
  </si>
  <si>
    <t>+USD/-AUD 0.6414 16-01-24 (10) +29</t>
  </si>
  <si>
    <t>10000432</t>
  </si>
  <si>
    <t>+USD/-AUD 0.6444 16-01-24 (12) +29</t>
  </si>
  <si>
    <t>10002620</t>
  </si>
  <si>
    <t>+USD/-AUD 0.651 16-01-24 (10) +32</t>
  </si>
  <si>
    <t>10000452</t>
  </si>
  <si>
    <t>10000238</t>
  </si>
  <si>
    <t>10000402</t>
  </si>
  <si>
    <t>10000207</t>
  </si>
  <si>
    <t>+USD/-AUD 0.6511 16-01-24 (10) +33</t>
  </si>
  <si>
    <t>10001910</t>
  </si>
  <si>
    <t>10000152</t>
  </si>
  <si>
    <t>10000656</t>
  </si>
  <si>
    <t>10001235</t>
  </si>
  <si>
    <t>+USD/-AUD 0.67875 16-01-24 (12) +37.5</t>
  </si>
  <si>
    <t>+USD/-AUD 0.6789 16-01-24 (10) +37</t>
  </si>
  <si>
    <t>+USD/-AUD 0.68645 16-01-24 (12) +34.5</t>
  </si>
  <si>
    <t>10001854</t>
  </si>
  <si>
    <t>10000807</t>
  </si>
  <si>
    <t>10001391</t>
  </si>
  <si>
    <t>10004085</t>
  </si>
  <si>
    <t>10001079</t>
  </si>
  <si>
    <t>10002128</t>
  </si>
  <si>
    <t>10002598</t>
  </si>
  <si>
    <t>10013928</t>
  </si>
  <si>
    <t>10000576</t>
  </si>
  <si>
    <t>10000574</t>
  </si>
  <si>
    <t>10000398</t>
  </si>
  <si>
    <t>10004083</t>
  </si>
  <si>
    <t>10001852</t>
  </si>
  <si>
    <t>10000235</t>
  </si>
  <si>
    <t>10001077</t>
  </si>
  <si>
    <t>10000447</t>
  </si>
  <si>
    <t>10000202</t>
  </si>
  <si>
    <t>10001389</t>
  </si>
  <si>
    <t>10001191</t>
  </si>
  <si>
    <t>10001393</t>
  </si>
  <si>
    <t>10002693</t>
  </si>
  <si>
    <t>10013930</t>
  </si>
  <si>
    <t>10000137</t>
  </si>
  <si>
    <t>10000296</t>
  </si>
  <si>
    <t>10013932</t>
  </si>
  <si>
    <t>+USD/-CAD 1.30967 22-01-24 (20) -33.3</t>
  </si>
  <si>
    <t>10013934</t>
  </si>
  <si>
    <t>+USD/-CAD 1.3424 22-01-24 (10) -32</t>
  </si>
  <si>
    <t>10000453</t>
  </si>
  <si>
    <t>10000239</t>
  </si>
  <si>
    <t>+USD/-CAD 1.34945 22-01-24 (10) -30.5</t>
  </si>
  <si>
    <t>10000154</t>
  </si>
  <si>
    <t>10000397</t>
  </si>
  <si>
    <t>+USD/-EUR 1.0566 18-01-24 (10) +57</t>
  </si>
  <si>
    <t>10002150</t>
  </si>
  <si>
    <t>10001242</t>
  </si>
  <si>
    <t>10000458</t>
  </si>
  <si>
    <t>10000412</t>
  </si>
  <si>
    <t>10000592</t>
  </si>
  <si>
    <t>10001414</t>
  </si>
  <si>
    <t>10001094</t>
  </si>
  <si>
    <t>10000303</t>
  </si>
  <si>
    <t>10000824</t>
  </si>
  <si>
    <t>10001916</t>
  </si>
  <si>
    <t>10000245</t>
  </si>
  <si>
    <t>10001029</t>
  </si>
  <si>
    <t>10000155</t>
  </si>
  <si>
    <t>10003361</t>
  </si>
  <si>
    <t>10001261</t>
  </si>
  <si>
    <t>10001883</t>
  </si>
  <si>
    <t>+USD/-EUR 1.0609 10-01-24 (12) +54</t>
  </si>
  <si>
    <t>10002149</t>
  </si>
  <si>
    <t>10001882</t>
  </si>
  <si>
    <t>10002627</t>
  </si>
  <si>
    <t>+USD/-EUR 1.0625 13-02-24 (12) +70</t>
  </si>
  <si>
    <t>10001411</t>
  </si>
  <si>
    <t>10000591</t>
  </si>
  <si>
    <t>10001260</t>
  </si>
  <si>
    <t>10001092</t>
  </si>
  <si>
    <t>10000822</t>
  </si>
  <si>
    <t>+USD/-EUR 1.07292 13-02-24 (10) +73.2</t>
  </si>
  <si>
    <t>10000664</t>
  </si>
  <si>
    <t>+USD/-EUR 1.07355 13-02-24 (10) +72.5</t>
  </si>
  <si>
    <t>10001241</t>
  </si>
  <si>
    <t>10001914</t>
  </si>
  <si>
    <t>10000244</t>
  </si>
  <si>
    <t>10000818</t>
  </si>
  <si>
    <t>10001409</t>
  </si>
  <si>
    <t>10001027</t>
  </si>
  <si>
    <t>+USD/-EUR 1.0755 25-03-24 (10) +92</t>
  </si>
  <si>
    <t>10003360</t>
  </si>
  <si>
    <t>10002708</t>
  </si>
  <si>
    <t>10000960</t>
  </si>
  <si>
    <t>10013864</t>
  </si>
  <si>
    <t>+USD/-EUR 1.0763 06-11-23 (11) +89</t>
  </si>
  <si>
    <t>10013860</t>
  </si>
  <si>
    <t>+USD/-EUR 1.0768 06-11-23 (12) +89</t>
  </si>
  <si>
    <t>10013862</t>
  </si>
  <si>
    <t>10002574</t>
  </si>
  <si>
    <t>10004053</t>
  </si>
  <si>
    <t>+USD/-EUR 1.08002 13-02-24 (12) +88.2</t>
  </si>
  <si>
    <t>10001408</t>
  </si>
  <si>
    <t>10013992</t>
  </si>
  <si>
    <t>10013990</t>
  </si>
  <si>
    <t>10013984</t>
  </si>
  <si>
    <t>10001876</t>
  </si>
  <si>
    <t>10002618</t>
  </si>
  <si>
    <t>10001256</t>
  </si>
  <si>
    <t>10002146</t>
  </si>
  <si>
    <t>10001043</t>
  </si>
  <si>
    <t>10001874</t>
  </si>
  <si>
    <t>10001254</t>
  </si>
  <si>
    <t>10013982</t>
  </si>
  <si>
    <t>10002616</t>
  </si>
  <si>
    <t>+USD/-EUR 1.0818 18-03-24 (20) +106</t>
  </si>
  <si>
    <t>10001041</t>
  </si>
  <si>
    <t>+USD/-EUR 1.08296 27-02-24 (10) +98.8</t>
  </si>
  <si>
    <t>10001039</t>
  </si>
  <si>
    <t>10014002</t>
  </si>
  <si>
    <t>10001258</t>
  </si>
  <si>
    <t>10002622</t>
  </si>
  <si>
    <t>10001049</t>
  </si>
  <si>
    <t>10001878</t>
  </si>
  <si>
    <t>+USD/-EUR 1.08345 25-03-24 (20) +98.5</t>
  </si>
  <si>
    <t>10001051</t>
  </si>
  <si>
    <t>+USD/-EUR 1.0885 18-01-24 (10) +82</t>
  </si>
  <si>
    <t>10001868</t>
  </si>
  <si>
    <t>10002702</t>
  </si>
  <si>
    <t>+USD/-EUR 1.09012 13-02-24 (10) +98.2</t>
  </si>
  <si>
    <t>10000240</t>
  </si>
  <si>
    <t>+USD/-EUR 1.09602 13-02-24 (10) +99.2</t>
  </si>
  <si>
    <t>10001227</t>
  </si>
  <si>
    <t>+USD/-EUR 1.0975 13-02-24 (10) +91</t>
  </si>
  <si>
    <t>10001912</t>
  </si>
  <si>
    <t>+USD/-EUR 1.1099 13-02-24 (10) +109</t>
  </si>
  <si>
    <t>10000850</t>
  </si>
  <si>
    <t>10000581</t>
  </si>
  <si>
    <t>10001401</t>
  </si>
  <si>
    <t>10001891</t>
  </si>
  <si>
    <t>10000237</t>
  </si>
  <si>
    <t>10001086</t>
  </si>
  <si>
    <t>10001205</t>
  </si>
  <si>
    <t>10000451</t>
  </si>
  <si>
    <t>10000401</t>
  </si>
  <si>
    <t>10000206</t>
  </si>
  <si>
    <t>10000642</t>
  </si>
  <si>
    <t>10000812</t>
  </si>
  <si>
    <t>+USD/-EUR 1.1099 13-02-24 (12) +109</t>
  </si>
  <si>
    <t>10000810</t>
  </si>
  <si>
    <t>10000579</t>
  </si>
  <si>
    <t>10001399</t>
  </si>
  <si>
    <t>10001084</t>
  </si>
  <si>
    <t>10013890</t>
  </si>
  <si>
    <t>10000979</t>
  </si>
  <si>
    <t>10003336</t>
  </si>
  <si>
    <t>+USD/-EUR 1.11079 10-01-24 (20) +112.9</t>
  </si>
  <si>
    <t>10013894</t>
  </si>
  <si>
    <t>10002117</t>
  </si>
  <si>
    <t>10004067</t>
  </si>
  <si>
    <t>10013892</t>
  </si>
  <si>
    <t>10002584</t>
  </si>
  <si>
    <t>10001842</t>
  </si>
  <si>
    <t>+USD/-EUR 1.11325 27-02-24 (11) +110.5</t>
  </si>
  <si>
    <t>10013955</t>
  </si>
  <si>
    <t>10004097</t>
  </si>
  <si>
    <t>10001860</t>
  </si>
  <si>
    <t>+USD/-EUR 1.11355 18-01-24 (10) +97.5</t>
  </si>
  <si>
    <t>10002697</t>
  </si>
  <si>
    <t>10002607</t>
  </si>
  <si>
    <t>10013959</t>
  </si>
  <si>
    <t>+USD/-EUR 1.1158 18-01-24 (10) +98</t>
  </si>
  <si>
    <t>10002132</t>
  </si>
  <si>
    <t>10013957</t>
  </si>
  <si>
    <t>10004099</t>
  </si>
  <si>
    <t>10002610</t>
  </si>
  <si>
    <t>10001246</t>
  </si>
  <si>
    <t>10004091</t>
  </si>
  <si>
    <t>10002603</t>
  </si>
  <si>
    <t>10001243</t>
  </si>
  <si>
    <t>10002133</t>
  </si>
  <si>
    <t>+USD/-EUR 1.1168 18-01-24 (20) +100</t>
  </si>
  <si>
    <t>10013945</t>
  </si>
  <si>
    <t>+USD/-EUR 1.1176 12-02-24 (20) +111</t>
  </si>
  <si>
    <t>10001009</t>
  </si>
  <si>
    <t>+USD/-EUR 1.11762 12-02-24 (11) +111.2</t>
  </si>
  <si>
    <t>10013944</t>
  </si>
  <si>
    <t>10002596</t>
  </si>
  <si>
    <t>10002126</t>
  </si>
  <si>
    <t>10001001</t>
  </si>
  <si>
    <t>10001850</t>
  </si>
  <si>
    <t>10004081</t>
  </si>
  <si>
    <t>10001234</t>
  </si>
  <si>
    <t>10013926</t>
  </si>
  <si>
    <t>+USD/-GBP 1.21577 18-12-23 (10) +4.7</t>
  </si>
  <si>
    <t>10000246</t>
  </si>
  <si>
    <t>+USD/-GBP 1.21621 11-01-24 (10) +9.1</t>
  </si>
  <si>
    <t>10000593</t>
  </si>
  <si>
    <t>10000413</t>
  </si>
  <si>
    <t>10001095</t>
  </si>
  <si>
    <t>10001917</t>
  </si>
  <si>
    <t>10000825</t>
  </si>
  <si>
    <t>10002629</t>
  </si>
  <si>
    <t>10002151</t>
  </si>
  <si>
    <t>10001262</t>
  </si>
  <si>
    <t>10001884</t>
  </si>
  <si>
    <t>10013967</t>
  </si>
  <si>
    <t>10001250</t>
  </si>
  <si>
    <t>10001866</t>
  </si>
  <si>
    <t>10013969</t>
  </si>
  <si>
    <t>+USD/-GBP 1.2692 11-03-24 (10) +1</t>
  </si>
  <si>
    <t>10013961</t>
  </si>
  <si>
    <t>10002612</t>
  </si>
  <si>
    <t>10001248</t>
  </si>
  <si>
    <t>10001862</t>
  </si>
  <si>
    <t>10002140</t>
  </si>
  <si>
    <t>10003343</t>
  </si>
  <si>
    <t>10001864</t>
  </si>
  <si>
    <t>10002700</t>
  </si>
  <si>
    <t>10000852</t>
  </si>
  <si>
    <t>10002142</t>
  </si>
  <si>
    <t>10002614</t>
  </si>
  <si>
    <t>+USD/-GBP 1.2694 11-03-24 (12) +1</t>
  </si>
  <si>
    <t>10003341</t>
  </si>
  <si>
    <t>10004101</t>
  </si>
  <si>
    <t>+USD/-GBP 1.2696 11-03-24 (20) +1</t>
  </si>
  <si>
    <t>10013963</t>
  </si>
  <si>
    <t>10001188</t>
  </si>
  <si>
    <t>10000993</t>
  </si>
  <si>
    <t>10001012</t>
  </si>
  <si>
    <t>10001074</t>
  </si>
  <si>
    <t>10001386</t>
  </si>
  <si>
    <t>10000233</t>
  </si>
  <si>
    <t>10000445</t>
  </si>
  <si>
    <t>10000848</t>
  </si>
  <si>
    <t>10000572</t>
  </si>
  <si>
    <t>10000396</t>
  </si>
  <si>
    <t>10000200</t>
  </si>
  <si>
    <t>10001072</t>
  </si>
  <si>
    <t>10001384</t>
  </si>
  <si>
    <t>10000570</t>
  </si>
  <si>
    <t>+USD/-GBP 1.29182 11-01-24 (10) -0.8</t>
  </si>
  <si>
    <t>10001888</t>
  </si>
  <si>
    <t>10000143</t>
  </si>
  <si>
    <t>10000640</t>
  </si>
  <si>
    <t>10001200</t>
  </si>
  <si>
    <t>+USD/-JPY 135.582 16-01-24 (12) -391.8</t>
  </si>
  <si>
    <t>10002600</t>
  </si>
  <si>
    <t>10003339</t>
  </si>
  <si>
    <t>10002130</t>
  </si>
  <si>
    <t>10013936</t>
  </si>
  <si>
    <t>+USD/-JPY 135.623 16-01-24 (10) -393.5</t>
  </si>
  <si>
    <t>10000298</t>
  </si>
  <si>
    <t>10002695</t>
  </si>
  <si>
    <t>10000634</t>
  </si>
  <si>
    <t>10002602</t>
  </si>
  <si>
    <t>10000065</t>
  </si>
  <si>
    <t>10001016</t>
  </si>
  <si>
    <t>10000123</t>
  </si>
  <si>
    <t>10001193</t>
  </si>
  <si>
    <t>10004087</t>
  </si>
  <si>
    <t>10001081</t>
  </si>
  <si>
    <t>10001395</t>
  </si>
  <si>
    <t>10000139</t>
  </si>
  <si>
    <t>10000354</t>
  </si>
  <si>
    <t>10000020</t>
  </si>
  <si>
    <t>10000204</t>
  </si>
  <si>
    <t>+USD/-JPY 138.6 16-01-24 (10) -368</t>
  </si>
  <si>
    <t>10000142</t>
  </si>
  <si>
    <t>10000384</t>
  </si>
  <si>
    <t>10000138</t>
  </si>
  <si>
    <t>+USD/-JPY 139.81 16-01-24 (10) -366</t>
  </si>
  <si>
    <t>10001897</t>
  </si>
  <si>
    <t>10000390</t>
  </si>
  <si>
    <t>+USD/-JPY 141.43 16-01-24 (10) -360</t>
  </si>
  <si>
    <t>10001220</t>
  </si>
  <si>
    <t>+USD/-JPY 142 16-01-24 (10) -337</t>
  </si>
  <si>
    <t>10000414</t>
  </si>
  <si>
    <t>10000650</t>
  </si>
  <si>
    <t>10001229</t>
  </si>
  <si>
    <t>+USD/-JPY 142.08 16-01-24 (10) -356</t>
  </si>
  <si>
    <t>10001903</t>
  </si>
  <si>
    <t>10001225</t>
  </si>
  <si>
    <t>+USD/-JPY 142.11 16-01-24 (10) -341</t>
  </si>
  <si>
    <t>10000158</t>
  </si>
  <si>
    <t>+USD/-JPY 142.23 16-01-24 (10) -342</t>
  </si>
  <si>
    <t>10000156</t>
  </si>
  <si>
    <t>10000400</t>
  </si>
  <si>
    <t>+USD/-JPY 144.42 16-01-24 (10) -308</t>
  </si>
  <si>
    <t>SW0433__TELBOR3M/3.79_3</t>
  </si>
  <si>
    <t>10013803</t>
  </si>
  <si>
    <t>SW0433__TELBOR3M/3.805_1</t>
  </si>
  <si>
    <t>10013801</t>
  </si>
  <si>
    <t>SW0433__TELBOR3M/3.805_3</t>
  </si>
  <si>
    <t>10013802</t>
  </si>
  <si>
    <t>SW0433__TELBOR3M/3.83_3</t>
  </si>
  <si>
    <t>10013798</t>
  </si>
  <si>
    <t>SW0433__TELBOR3M/3.86_1</t>
  </si>
  <si>
    <t>10013797</t>
  </si>
  <si>
    <t>SW0728__TELBOR3M/3.8_2</t>
  </si>
  <si>
    <t>SW0928__TELBOR3M/4.21_12</t>
  </si>
  <si>
    <t>SW0928__TELBOR3M/4.29_13</t>
  </si>
  <si>
    <t>SW1132__TELBOR3M/3.16_2</t>
  </si>
  <si>
    <t>10013625</t>
  </si>
  <si>
    <t>SW1132__TELBOR3M/3.2_13</t>
  </si>
  <si>
    <t>10013624</t>
  </si>
  <si>
    <t>SW1132__TELBOR3M/3.21_5</t>
  </si>
  <si>
    <t>10013622</t>
  </si>
  <si>
    <t>SW1132__TELBOR3M/3.22_11</t>
  </si>
  <si>
    <t>10013623</t>
  </si>
  <si>
    <t>SW1132__TELBOR3M/3.25_5</t>
  </si>
  <si>
    <t>10013617</t>
  </si>
  <si>
    <t>SW1132__TELBOR3M/3.255_3</t>
  </si>
  <si>
    <t>10013616</t>
  </si>
  <si>
    <t>SW1232__TELBOR3M/3.23_5</t>
  </si>
  <si>
    <t>10013631</t>
  </si>
  <si>
    <t>SW1232__TELBOR3M/3.235_1</t>
  </si>
  <si>
    <t>10013629</t>
  </si>
  <si>
    <t>SW1232__TELBOR3M/3.235_3</t>
  </si>
  <si>
    <t>10013630</t>
  </si>
  <si>
    <t>SW1232__TELBOR3M/3.27_1</t>
  </si>
  <si>
    <t>10013633</t>
  </si>
  <si>
    <t>BXTRNIFT</t>
  </si>
  <si>
    <t>10003757</t>
  </si>
  <si>
    <t>NIKKEI 225 TOTAL RETURN</t>
  </si>
  <si>
    <t>10003228</t>
  </si>
  <si>
    <t>SPNASEUT INDX</t>
  </si>
  <si>
    <t>10003094</t>
  </si>
  <si>
    <t>SPTR TRS</t>
  </si>
  <si>
    <t>10003491</t>
  </si>
  <si>
    <t>10003756</t>
  </si>
  <si>
    <t>10003992</t>
  </si>
  <si>
    <t>SZCOMP</t>
  </si>
  <si>
    <t>10003957</t>
  </si>
  <si>
    <t>TOPIX TOTAL RETURN INDEX JPY</t>
  </si>
  <si>
    <t>10003789</t>
  </si>
  <si>
    <t>10003492</t>
  </si>
  <si>
    <t>ISHARES IBOXX INV GR CORP BD</t>
  </si>
  <si>
    <t/>
  </si>
  <si>
    <t>דולר ניו-זילנד</t>
  </si>
  <si>
    <t>כתר נורבגי</t>
  </si>
  <si>
    <t>רובל רוסי</t>
  </si>
  <si>
    <t>יואן סיני</t>
  </si>
  <si>
    <t>בנק דיסקונט לישראל בע"מ</t>
  </si>
  <si>
    <t>30011000</t>
  </si>
  <si>
    <t>30111000</t>
  </si>
  <si>
    <t>בנק הפועלים בע"מ</t>
  </si>
  <si>
    <t>34112000</t>
  </si>
  <si>
    <t>30012000</t>
  </si>
  <si>
    <t>30112000</t>
  </si>
  <si>
    <t>בנק לאומי לישראל בע"מ</t>
  </si>
  <si>
    <t>30010000</t>
  </si>
  <si>
    <t>34810000</t>
  </si>
  <si>
    <t>34110000</t>
  </si>
  <si>
    <t>30110000</t>
  </si>
  <si>
    <t>בנק מזרחי טפחות בע"מ</t>
  </si>
  <si>
    <t>30120000</t>
  </si>
  <si>
    <t>יו בנק</t>
  </si>
  <si>
    <t>30026000</t>
  </si>
  <si>
    <t>32011000</t>
  </si>
  <si>
    <t>31211000</t>
  </si>
  <si>
    <t>30211000</t>
  </si>
  <si>
    <t>30311000</t>
  </si>
  <si>
    <t>32012000</t>
  </si>
  <si>
    <t>31212000</t>
  </si>
  <si>
    <t>30212000</t>
  </si>
  <si>
    <t>30312000</t>
  </si>
  <si>
    <t>31712000</t>
  </si>
  <si>
    <t>31112000</t>
  </si>
  <si>
    <t>31012000</t>
  </si>
  <si>
    <t>32610000</t>
  </si>
  <si>
    <t>34510000</t>
  </si>
  <si>
    <t>30310000</t>
  </si>
  <si>
    <t>32010000</t>
  </si>
  <si>
    <t>31010000</t>
  </si>
  <si>
    <t>33810000</t>
  </si>
  <si>
    <t>31110000</t>
  </si>
  <si>
    <t>31210000</t>
  </si>
  <si>
    <t>34610000</t>
  </si>
  <si>
    <t>31710000</t>
  </si>
  <si>
    <t>30710000</t>
  </si>
  <si>
    <t>30210000</t>
  </si>
  <si>
    <t>34710000</t>
  </si>
  <si>
    <t>31410000</t>
  </si>
  <si>
    <t>30910000</t>
  </si>
  <si>
    <t>34010000</t>
  </si>
  <si>
    <t>35410000</t>
  </si>
  <si>
    <t>30810000</t>
  </si>
  <si>
    <t>33820000</t>
  </si>
  <si>
    <t>30320000</t>
  </si>
  <si>
    <t>32020000</t>
  </si>
  <si>
    <t>31720000</t>
  </si>
  <si>
    <t>34020000</t>
  </si>
  <si>
    <t>30820000</t>
  </si>
  <si>
    <t>34520000</t>
  </si>
  <si>
    <t>31120000</t>
  </si>
  <si>
    <t>31220000</t>
  </si>
  <si>
    <t>31126000</t>
  </si>
  <si>
    <t>30326000</t>
  </si>
  <si>
    <t>31726000</t>
  </si>
  <si>
    <t>30226000</t>
  </si>
  <si>
    <t>32026000</t>
  </si>
  <si>
    <t>JP MORGAN</t>
  </si>
  <si>
    <t>31785000</t>
  </si>
  <si>
    <t>32085000</t>
  </si>
  <si>
    <t>30385000</t>
  </si>
  <si>
    <t>דירוג פנימי</t>
  </si>
  <si>
    <t>לא</t>
  </si>
  <si>
    <t>333360107</t>
  </si>
  <si>
    <t>333360307</t>
  </si>
  <si>
    <t>AA</t>
  </si>
  <si>
    <t>הלוואות לקרן יוזמה - מדד מחירים לצרכן0891</t>
  </si>
  <si>
    <t>333360213</t>
  </si>
  <si>
    <t>5011001</t>
  </si>
  <si>
    <t>5011100</t>
  </si>
  <si>
    <t>5011500</t>
  </si>
  <si>
    <t>5011000</t>
  </si>
  <si>
    <t>5012100</t>
  </si>
  <si>
    <t>5012250</t>
  </si>
  <si>
    <t>5012500</t>
  </si>
  <si>
    <t>5012000</t>
  </si>
  <si>
    <t>כן</t>
  </si>
  <si>
    <t>90148620</t>
  </si>
  <si>
    <t>501400014</t>
  </si>
  <si>
    <t>90148621</t>
  </si>
  <si>
    <t>90148622</t>
  </si>
  <si>
    <t>90148623</t>
  </si>
  <si>
    <t>90148624</t>
  </si>
  <si>
    <t>90148625</t>
  </si>
  <si>
    <t>90148626</t>
  </si>
  <si>
    <t>90148627</t>
  </si>
  <si>
    <t>90150400</t>
  </si>
  <si>
    <t>512475203</t>
  </si>
  <si>
    <t>520300</t>
  </si>
  <si>
    <t>90150520</t>
  </si>
  <si>
    <t>550236236</t>
  </si>
  <si>
    <t>90145563</t>
  </si>
  <si>
    <t>513708818</t>
  </si>
  <si>
    <t>90150300</t>
  </si>
  <si>
    <t>513927285</t>
  </si>
  <si>
    <t>550236079</t>
  </si>
  <si>
    <t>40999</t>
  </si>
  <si>
    <t>14760843</t>
  </si>
  <si>
    <t>512686114</t>
  </si>
  <si>
    <t>66240</t>
  </si>
  <si>
    <t>513795088</t>
  </si>
  <si>
    <t>11898602</t>
  </si>
  <si>
    <t>513642553</t>
  </si>
  <si>
    <t>11898601</t>
  </si>
  <si>
    <t>11898600</t>
  </si>
  <si>
    <t>11898611</t>
  </si>
  <si>
    <t>11898612</t>
  </si>
  <si>
    <t>11898613</t>
  </si>
  <si>
    <t>11898614</t>
  </si>
  <si>
    <t>11898615</t>
  </si>
  <si>
    <t>11898616</t>
  </si>
  <si>
    <t>11898617</t>
  </si>
  <si>
    <t>11898603</t>
  </si>
  <si>
    <t>11898604</t>
  </si>
  <si>
    <t>11898606</t>
  </si>
  <si>
    <t>11898607</t>
  </si>
  <si>
    <t>11898608</t>
  </si>
  <si>
    <t>11898609</t>
  </si>
  <si>
    <t>513182345</t>
  </si>
  <si>
    <t>AA-</t>
  </si>
  <si>
    <t>472710</t>
  </si>
  <si>
    <t>520021171</t>
  </si>
  <si>
    <t>11898420</t>
  </si>
  <si>
    <t>513326439</t>
  </si>
  <si>
    <t>11898421</t>
  </si>
  <si>
    <t>11898422</t>
  </si>
  <si>
    <t>11896110</t>
  </si>
  <si>
    <t>11898200</t>
  </si>
  <si>
    <t>11898230</t>
  </si>
  <si>
    <t>11898120</t>
  </si>
  <si>
    <t>11898130</t>
  </si>
  <si>
    <t>11898140</t>
  </si>
  <si>
    <t>11898150</t>
  </si>
  <si>
    <t>11898160</t>
  </si>
  <si>
    <t>11898270</t>
  </si>
  <si>
    <t>11898280</t>
  </si>
  <si>
    <t>11898290</t>
  </si>
  <si>
    <t>11896120</t>
  </si>
  <si>
    <t>11898300</t>
  </si>
  <si>
    <t>11898310</t>
  </si>
  <si>
    <t>11898320</t>
  </si>
  <si>
    <t>11898330</t>
  </si>
  <si>
    <t>11898340</t>
  </si>
  <si>
    <t>11898350</t>
  </si>
  <si>
    <t>11898360</t>
  </si>
  <si>
    <t>11898380</t>
  </si>
  <si>
    <t>11898390</t>
  </si>
  <si>
    <t>11898400</t>
  </si>
  <si>
    <t>11896130</t>
  </si>
  <si>
    <t>11898410</t>
  </si>
  <si>
    <t>11896140</t>
  </si>
  <si>
    <t>11896150</t>
  </si>
  <si>
    <t>11896160</t>
  </si>
  <si>
    <t>11898170</t>
  </si>
  <si>
    <t>11898180</t>
  </si>
  <si>
    <t>11898190</t>
  </si>
  <si>
    <t>515492866</t>
  </si>
  <si>
    <t>550236087</t>
  </si>
  <si>
    <t>95350502</t>
  </si>
  <si>
    <t>550236269</t>
  </si>
  <si>
    <t>95350101</t>
  </si>
  <si>
    <t>550236244</t>
  </si>
  <si>
    <t>95350102</t>
  </si>
  <si>
    <t>95350202</t>
  </si>
  <si>
    <t>550236228</t>
  </si>
  <si>
    <t>95350201</t>
  </si>
  <si>
    <t>95350301</t>
  </si>
  <si>
    <t>550236210</t>
  </si>
  <si>
    <t>95350302</t>
  </si>
  <si>
    <t>95350401</t>
  </si>
  <si>
    <t>550236251</t>
  </si>
  <si>
    <t>95350402</t>
  </si>
  <si>
    <t>95350501</t>
  </si>
  <si>
    <t>94100001</t>
  </si>
  <si>
    <t>516561081</t>
  </si>
  <si>
    <t>514153105</t>
  </si>
  <si>
    <t>9912270</t>
  </si>
  <si>
    <t>516020633</t>
  </si>
  <si>
    <t>540311164</t>
  </si>
  <si>
    <t>84666734</t>
  </si>
  <si>
    <t>513846667</t>
  </si>
  <si>
    <t>74006127</t>
  </si>
  <si>
    <t>550250807</t>
  </si>
  <si>
    <t>74006128</t>
  </si>
  <si>
    <t>74006129</t>
  </si>
  <si>
    <t>74006130</t>
  </si>
  <si>
    <t>74006131</t>
  </si>
  <si>
    <t>74006132</t>
  </si>
  <si>
    <t>74006219</t>
  </si>
  <si>
    <t>510515752</t>
  </si>
  <si>
    <t>90840015</t>
  </si>
  <si>
    <t>513869347</t>
  </si>
  <si>
    <t>90840016</t>
  </si>
  <si>
    <t>90840017</t>
  </si>
  <si>
    <t>90840018</t>
  </si>
  <si>
    <t>90840019</t>
  </si>
  <si>
    <t>90840020</t>
  </si>
  <si>
    <t>90840021</t>
  </si>
  <si>
    <t>90840022</t>
  </si>
  <si>
    <t>90840023</t>
  </si>
  <si>
    <t>90840024</t>
  </si>
  <si>
    <t>90840002</t>
  </si>
  <si>
    <t>90840004</t>
  </si>
  <si>
    <t>90840006</t>
  </si>
  <si>
    <t>90840008</t>
  </si>
  <si>
    <t>90840010</t>
  </si>
  <si>
    <t>90840012</t>
  </si>
  <si>
    <t>90840013</t>
  </si>
  <si>
    <t>90840014</t>
  </si>
  <si>
    <t>90840000</t>
  </si>
  <si>
    <t>14760844</t>
  </si>
  <si>
    <t>14811160</t>
  </si>
  <si>
    <t>90136004</t>
  </si>
  <si>
    <t>513000877</t>
  </si>
  <si>
    <t>8170011</t>
  </si>
  <si>
    <t>515119766</t>
  </si>
  <si>
    <t>8170012</t>
  </si>
  <si>
    <t>8170013</t>
  </si>
  <si>
    <t>414968</t>
  </si>
  <si>
    <t>514507532</t>
  </si>
  <si>
    <t>90145980</t>
  </si>
  <si>
    <t>520025818</t>
  </si>
  <si>
    <t>514406776</t>
  </si>
  <si>
    <t>487742</t>
  </si>
  <si>
    <t>90241690</t>
  </si>
  <si>
    <t>514566009</t>
  </si>
  <si>
    <t>90240790</t>
  </si>
  <si>
    <t>90240792</t>
  </si>
  <si>
    <t>90240793</t>
  </si>
  <si>
    <t>90240794</t>
  </si>
  <si>
    <t>90240795</t>
  </si>
  <si>
    <t>90240796</t>
  </si>
  <si>
    <t>90240797</t>
  </si>
  <si>
    <t>90701001</t>
  </si>
  <si>
    <t>515249308</t>
  </si>
  <si>
    <t>90701002</t>
  </si>
  <si>
    <t>90701003</t>
  </si>
  <si>
    <t>90143221</t>
  </si>
  <si>
    <t>515170611</t>
  </si>
  <si>
    <t>482153</t>
  </si>
  <si>
    <t>510033822</t>
  </si>
  <si>
    <t>90145362</t>
  </si>
  <si>
    <t>514496660</t>
  </si>
  <si>
    <t>90312001</t>
  </si>
  <si>
    <t>550255400</t>
  </si>
  <si>
    <t>90312002</t>
  </si>
  <si>
    <t>90136001</t>
  </si>
  <si>
    <t>90136005</t>
  </si>
  <si>
    <t>90136035</t>
  </si>
  <si>
    <t>90136025</t>
  </si>
  <si>
    <t>90136002</t>
  </si>
  <si>
    <t>520039876</t>
  </si>
  <si>
    <t>84666735</t>
  </si>
  <si>
    <t>513926857</t>
  </si>
  <si>
    <t>90310012</t>
  </si>
  <si>
    <t>90310010</t>
  </si>
  <si>
    <t>90310011</t>
  </si>
  <si>
    <t>90310002</t>
  </si>
  <si>
    <t>90310003</t>
  </si>
  <si>
    <t>90310004</t>
  </si>
  <si>
    <t>90310001</t>
  </si>
  <si>
    <t>90310005</t>
  </si>
  <si>
    <t>90310006</t>
  </si>
  <si>
    <t>90310008</t>
  </si>
  <si>
    <t>90310009</t>
  </si>
  <si>
    <t>90310007</t>
  </si>
  <si>
    <t>512562422</t>
  </si>
  <si>
    <t>458870</t>
  </si>
  <si>
    <t>458869</t>
  </si>
  <si>
    <t>514946862</t>
  </si>
  <si>
    <t>515628642</t>
  </si>
  <si>
    <t>455954</t>
  </si>
  <si>
    <t>515267953</t>
  </si>
  <si>
    <t>90000110</t>
  </si>
  <si>
    <t>516015674</t>
  </si>
  <si>
    <t>90000111</t>
  </si>
  <si>
    <t>90000104</t>
  </si>
  <si>
    <t>95350604</t>
  </si>
  <si>
    <t>95350603</t>
  </si>
  <si>
    <t>95350605</t>
  </si>
  <si>
    <t>95350602</t>
  </si>
  <si>
    <t>95350601</t>
  </si>
  <si>
    <t>510395593</t>
  </si>
  <si>
    <t>512728932</t>
  </si>
  <si>
    <t>90141407</t>
  </si>
  <si>
    <t>514874155</t>
  </si>
  <si>
    <t>90000001</t>
  </si>
  <si>
    <t>515279016</t>
  </si>
  <si>
    <t>90000002</t>
  </si>
  <si>
    <t>90000003</t>
  </si>
  <si>
    <t>90000004</t>
  </si>
  <si>
    <t>90839511</t>
  </si>
  <si>
    <t>513862649</t>
  </si>
  <si>
    <t>90839541</t>
  </si>
  <si>
    <t>90839542</t>
  </si>
  <si>
    <t>90839544</t>
  </si>
  <si>
    <t>90839545</t>
  </si>
  <si>
    <t>90839546</t>
  </si>
  <si>
    <t>90839547</t>
  </si>
  <si>
    <t>90839548</t>
  </si>
  <si>
    <t>90839550</t>
  </si>
  <si>
    <t>90839551</t>
  </si>
  <si>
    <t>90839512</t>
  </si>
  <si>
    <t>90839513</t>
  </si>
  <si>
    <t>90839515</t>
  </si>
  <si>
    <t>90839516</t>
  </si>
  <si>
    <t>90839517</t>
  </si>
  <si>
    <t>90839518</t>
  </si>
  <si>
    <t>90839519</t>
  </si>
  <si>
    <t>90839520</t>
  </si>
  <si>
    <t>678656789</t>
  </si>
  <si>
    <t>832354784</t>
  </si>
  <si>
    <t>73418986</t>
  </si>
  <si>
    <t>994989391</t>
  </si>
  <si>
    <t>827063002</t>
  </si>
  <si>
    <t>541163725</t>
  </si>
  <si>
    <t>66624</t>
  </si>
  <si>
    <t>43141937948</t>
  </si>
  <si>
    <t>789653265</t>
  </si>
  <si>
    <t>535150</t>
  </si>
  <si>
    <t>HRB 5307 BHV</t>
  </si>
  <si>
    <t>508309</t>
  </si>
  <si>
    <t>6532656</t>
  </si>
  <si>
    <t>4387518</t>
  </si>
  <si>
    <t>5445464</t>
  </si>
  <si>
    <t>471490882</t>
  </si>
  <si>
    <t>352539621</t>
  </si>
  <si>
    <t>464740</t>
  </si>
  <si>
    <t>491862</t>
  </si>
  <si>
    <t>782254311</t>
  </si>
  <si>
    <t>491863</t>
  </si>
  <si>
    <t>491864</t>
  </si>
  <si>
    <t>67634000</t>
  </si>
  <si>
    <t>469140</t>
  </si>
  <si>
    <t>223783102</t>
  </si>
  <si>
    <t>6089291</t>
  </si>
  <si>
    <t>6149893</t>
  </si>
  <si>
    <t>363421443</t>
  </si>
  <si>
    <t>6593625</t>
  </si>
  <si>
    <t>475042</t>
  </si>
  <si>
    <t>6353575</t>
  </si>
  <si>
    <t>2901359</t>
  </si>
  <si>
    <t>7270954</t>
  </si>
  <si>
    <t>6081474</t>
  </si>
  <si>
    <t>10134211</t>
  </si>
  <si>
    <t>471677</t>
  </si>
  <si>
    <t>95004024</t>
  </si>
  <si>
    <t>20186141840</t>
  </si>
  <si>
    <t>263434490</t>
  </si>
  <si>
    <t>11024289</t>
  </si>
  <si>
    <t>507568012</t>
  </si>
  <si>
    <t>843234769</t>
  </si>
  <si>
    <t>841959304</t>
  </si>
  <si>
    <t>852619352</t>
  </si>
  <si>
    <t>אדנים 2028 5.65%</t>
  </si>
  <si>
    <t>7252851</t>
  </si>
  <si>
    <t>בנק הפועלים פקדון</t>
  </si>
  <si>
    <t>6620405</t>
  </si>
  <si>
    <t>טפחות פקדון 2029 5.75%</t>
  </si>
  <si>
    <t>6682264</t>
  </si>
  <si>
    <t>משכן 2028 5.6%</t>
  </si>
  <si>
    <t>6477574</t>
  </si>
  <si>
    <t>פועלים 2024 5.1%</t>
  </si>
  <si>
    <t>6620264</t>
  </si>
  <si>
    <t>פועלים פקדון 5.05%</t>
  </si>
  <si>
    <t>6620447</t>
  </si>
  <si>
    <t>פועלים פקדון 5.05% 2027</t>
  </si>
  <si>
    <t>6620512</t>
  </si>
  <si>
    <t>נדלן קרית הלאום</t>
  </si>
  <si>
    <t>השכרה</t>
  </si>
  <si>
    <t>ישראל גלילי 3, ראשון לציון</t>
  </si>
  <si>
    <t>נדלן פאואר סנטר נכסים</t>
  </si>
  <si>
    <t>א.ת. פולג, נתניה</t>
  </si>
  <si>
    <t>נדלן לייף פלאזה</t>
  </si>
  <si>
    <t>החושלים 6, הרצליה פיתוח</t>
  </si>
  <si>
    <t>נדלן מגדל קרדן</t>
  </si>
  <si>
    <t>בגין 154, תל אביב</t>
  </si>
  <si>
    <t>נדלן קניון הזהב ראשלצ</t>
  </si>
  <si>
    <t>קניון</t>
  </si>
  <si>
    <t>סחרוב ,21 ראשון לציון</t>
  </si>
  <si>
    <t>נדלן בית סלקום נתניה</t>
  </si>
  <si>
    <t>הגביש ,10 נתניה</t>
  </si>
  <si>
    <t>נדלן בית ציון</t>
  </si>
  <si>
    <t>רוטשילד ,45 תל אביב</t>
  </si>
  <si>
    <t>נדלן מגדל זיו</t>
  </si>
  <si>
    <t>ראול ולנברג 24, תל אביב</t>
  </si>
  <si>
    <t>נדלן מגדל סהר</t>
  </si>
  <si>
    <t>יהודה הלוי ,48 תל אביב</t>
  </si>
  <si>
    <t>נדלן פי גלילות</t>
  </si>
  <si>
    <t>מתחם פי גלילות, רמת השרון</t>
  </si>
  <si>
    <t>נדלן כפר נטר</t>
  </si>
  <si>
    <t>פארק התעשייה כפר נטר</t>
  </si>
  <si>
    <t>נדלן בית יעד ירושלים</t>
  </si>
  <si>
    <t>עם ועולמו 3, גבעת שאול, ירושלים</t>
  </si>
  <si>
    <t>נדלן מקרקעין להשכרה - בית ריגר פדרמן</t>
  </si>
  <si>
    <t>כנפי נשרים 22, ירושלים</t>
  </si>
  <si>
    <t>נדלן מקרקעין להשכרה - ב.ס.ר. סנטר תא</t>
  </si>
  <si>
    <t>יגאל אלון 94, תל אביב</t>
  </si>
  <si>
    <t>נדלן מקרקעין להשכרה - פלקסטרוניקס</t>
  </si>
  <si>
    <t>רח המתכת, א.ת. רמת גבריאל, מגדל העמק</t>
  </si>
  <si>
    <t>נדלן מקרקעין להשכרה - מגדל צ'מפיון</t>
  </si>
  <si>
    <t>דרך ששת הימים פינת מבצע קדש, בני ברק</t>
  </si>
  <si>
    <t>נדלן מקרקעין להשכרה - מגדלי הסיבים</t>
  </si>
  <si>
    <t>הסיבים 41, פתח תקווה</t>
  </si>
  <si>
    <t>נדלן מקרקעין להשכרה - סופר פארם בת ים</t>
  </si>
  <si>
    <t>שד העצמאות 67, בת ים</t>
  </si>
  <si>
    <t>נדלן מקרקעין להשכרה - הייטק פארק -רעננה</t>
  </si>
  <si>
    <t>זרחין 13, רעננה</t>
  </si>
  <si>
    <t>נדלן מקרקעין להשכרה - הייטק פארק -רעננה מזרח</t>
  </si>
  <si>
    <t>זרחין 22-24, רעננה</t>
  </si>
  <si>
    <t>נדלן מקרקעין להשכרה - נאות התיכון יפו</t>
  </si>
  <si>
    <t>טולוז ,8 תל אביב</t>
  </si>
  <si>
    <t>נדלן פסגות ירושלים</t>
  </si>
  <si>
    <t>מרכז מסחרי, שכונת רוממה, ירושלים</t>
  </si>
  <si>
    <t>נדלן בית קודאק פת-עלות</t>
  </si>
  <si>
    <t>התנופה 7, פתח תקווה</t>
  </si>
  <si>
    <t>נדלן טרמינל פארק אור יהודה</t>
  </si>
  <si>
    <t>אריאל שרון 3, אור יהודה</t>
  </si>
  <si>
    <t>נדלן בית ריגר  פדרמן 2</t>
  </si>
  <si>
    <t>נדלן טרמינל  פארק אור יהודה בניין B</t>
  </si>
  <si>
    <t>נדלן מקרקעין להשכרה - סטריט מול רמת ישי</t>
  </si>
  <si>
    <t>האקליפטוס 3, פינת רח' הצפצפה, א.ת. רמת ישי</t>
  </si>
  <si>
    <t>נדלן ויוה חדרה</t>
  </si>
  <si>
    <t>חדרה</t>
  </si>
  <si>
    <t>נדלן אחד העם 56 ת"א</t>
  </si>
  <si>
    <t>אחד העם 56, תל אביב</t>
  </si>
  <si>
    <t>נדלן אלביט נתניה - עלות</t>
  </si>
  <si>
    <t>המחשב 2, איזור תעשיה ספיר, נתניה</t>
  </si>
  <si>
    <t>נדלן מגדל צפירה</t>
  </si>
  <si>
    <t>פינת הרחובות הצפירה, יד חרוצים ואליאשברג, תל אביב</t>
  </si>
  <si>
    <t>נדלן מנועי בית שמש</t>
  </si>
  <si>
    <t>אזור תעשיה מערבי "ברוש", בית שמש</t>
  </si>
  <si>
    <t>נדלן בית גהה</t>
  </si>
  <si>
    <t>אפעל 15, קריית אריה, פתח תקוה</t>
  </si>
  <si>
    <t>נדלן מגדלי הסיבים פתח תקווה</t>
  </si>
  <si>
    <t>נדלן מגדל עלית -עלות</t>
  </si>
  <si>
    <t>זבוטינסקי 6, רמת גן</t>
  </si>
  <si>
    <t>נדלן מרכז דן</t>
  </si>
  <si>
    <t>זבוטינסקי פינת בן גוריון, בני ברק</t>
  </si>
  <si>
    <t>נדלן קמפוס תל השומר מגרש 33</t>
  </si>
  <si>
    <t>תל השומר</t>
  </si>
  <si>
    <t>נדלן קמפוס תל השומר מגרש 36</t>
  </si>
  <si>
    <t>נדלן נדלן אלביט מודיעין</t>
  </si>
  <si>
    <t>אזור התעסוקה הפארק הטכנולוגי, מודיעין</t>
  </si>
  <si>
    <t>נדלן דאבל יו אילת</t>
  </si>
  <si>
    <t>רחוב תרשיש 16 א', אילת, מרכז טיילת אילת</t>
  </si>
  <si>
    <t>נדלן מגדל WE ת"א</t>
  </si>
  <si>
    <t>דרך מנחם בגין תל אביב</t>
  </si>
  <si>
    <t>90150200</t>
  </si>
  <si>
    <t>סה"כ מוצרים מובנים</t>
  </si>
  <si>
    <t>סה"כ השקעה בחברות מוחזקות</t>
  </si>
  <si>
    <t>סה"כ השקעות אחרות</t>
  </si>
  <si>
    <t>סה"כ יתרות התחייבות להשקעה</t>
  </si>
  <si>
    <t>סה"כ אג"ח קונצרני לא סחיר</t>
  </si>
  <si>
    <t>נע"מ אלביט</t>
  </si>
  <si>
    <t>Citymark Building*</t>
  </si>
  <si>
    <t>הלוואות לעמיתים – בריבית פריים</t>
  </si>
  <si>
    <t>הלוואות לעמיתים – צמודות מדד</t>
  </si>
  <si>
    <t>אפיק מובטח תשואה</t>
  </si>
  <si>
    <t>Accelmed Growth Partners</t>
  </si>
  <si>
    <t>ANATOMY 2</t>
  </si>
  <si>
    <t>ANATOMY I</t>
  </si>
  <si>
    <t>Arkin Bio Ventures II</t>
  </si>
  <si>
    <t>Evergreen V, L.P.</t>
  </si>
  <si>
    <t>Fimi Israel Opportunity 6</t>
  </si>
  <si>
    <t>Fortissimo Capital Fund II</t>
  </si>
  <si>
    <t>Fortissimo Capital Fund III</t>
  </si>
  <si>
    <t>Fortissimo Capital Fund V</t>
  </si>
  <si>
    <t>Fortissimo Partners VI</t>
  </si>
  <si>
    <t>Greenfield Cobra Investments L.P</t>
  </si>
  <si>
    <t>Greenfield Partners II, L.P</t>
  </si>
  <si>
    <t>Greenfield Partners Panorays LP</t>
  </si>
  <si>
    <t>Israel Cleantech Ventures II</t>
  </si>
  <si>
    <t>JTLV III</t>
  </si>
  <si>
    <t>Kedma Capital Partners III</t>
  </si>
  <si>
    <t>Kedma Capital Partners IV LP</t>
  </si>
  <si>
    <t>M.A Movilim Renewable Energies, Limited Partnership</t>
  </si>
  <si>
    <t>Noy 2 Infrastructure And Energy Investments L.P</t>
  </si>
  <si>
    <t>Noy 4 Infrastructure and energy investments l.p</t>
  </si>
  <si>
    <t>Noy Negev Energy L.P</t>
  </si>
  <si>
    <t>Orbimed Israel Partners II</t>
  </si>
  <si>
    <t>Ram Coastal Energy Limited Partnership</t>
  </si>
  <si>
    <t>Reality Real Estate Investment Fund 4</t>
  </si>
  <si>
    <t>REALITY REAL ESTATE INVESTMENT FUND 5</t>
  </si>
  <si>
    <t>Reality Real Estate Investment Fund III</t>
  </si>
  <si>
    <t>Stage One IV Annex Fund L.P</t>
  </si>
  <si>
    <t>Stage One S.P.V R.S</t>
  </si>
  <si>
    <t>Stage One Venture Capital Fund IV L.P</t>
  </si>
  <si>
    <t>StageOne S.P.V D.R</t>
  </si>
  <si>
    <t>Tene Growth Capital III</t>
  </si>
  <si>
    <t>Tene Growth Capital IV</t>
  </si>
  <si>
    <t>Tene Investment In Qnergy</t>
  </si>
  <si>
    <t>U.M Accelmed Medical Partners L.P</t>
  </si>
  <si>
    <t>Vintage Investment Partners Fund of Funds V (Israel), L.P</t>
  </si>
  <si>
    <t>Vintage Migdal Co-Investment II</t>
  </si>
  <si>
    <t>Viola Growth II, L.P</t>
  </si>
  <si>
    <t>Yesodot C Senior Co-Investment</t>
  </si>
  <si>
    <t>Accelmed Partners II, L.P</t>
  </si>
  <si>
    <t>Advent International GPE IX-B</t>
  </si>
  <si>
    <t>Advent International GPE X-B L.P</t>
  </si>
  <si>
    <t>AIOF II Woolly Co-Invest Parallel Fund L.P</t>
  </si>
  <si>
    <t>Apollo Investment Fund IX</t>
  </si>
  <si>
    <t>Arclight Energy Partners Fund VII L.P</t>
  </si>
  <si>
    <t>Ares Capital Europe IV</t>
  </si>
  <si>
    <t>Ares Capital Europe V</t>
  </si>
  <si>
    <t>ARES EUROPEAN CREDIT INVESTMENTS VIII (M), L.P.</t>
  </si>
  <si>
    <t>Ares Private Credit Solutions</t>
  </si>
  <si>
    <t>Ares Private Credit Solutions II</t>
  </si>
  <si>
    <t>Ares Special Situations Fund IV</t>
  </si>
  <si>
    <t>Arkin Bio Capital L.P</t>
  </si>
  <si>
    <t>Audax Direct Lending Solutions</t>
  </si>
  <si>
    <t>Audax Direct Lending Solutions Fund II B-1</t>
  </si>
  <si>
    <t>AUDAX DLS CO-INVESTMENT FUND 3 L.P.</t>
  </si>
  <si>
    <t>BCP V Brand Co-Invest LP</t>
  </si>
  <si>
    <t>BCP V DEXKO CO-INVEST LP</t>
  </si>
  <si>
    <t>Bessemer Venture Partners XII Institutional L.P</t>
  </si>
  <si>
    <t>Blackstone Real Estate Partners IX</t>
  </si>
  <si>
    <t>Blackstone Real Estate Partners VIII</t>
  </si>
  <si>
    <t>Bluebay Senior Loan Fund I</t>
  </si>
  <si>
    <t>Brookfield HSO Co-Invest L.P</t>
  </si>
  <si>
    <t>Brookfield Strategic Real Estate Partners II</t>
  </si>
  <si>
    <t>Brookfield Strategic Real Estate Partners III</t>
  </si>
  <si>
    <t>BSREP III Forest City Co-Invest</t>
  </si>
  <si>
    <t>CDR XII</t>
  </si>
  <si>
    <t>Clarios Co-Investment</t>
  </si>
  <si>
    <t>Clayton Dubilier and Rice XI L.P</t>
  </si>
  <si>
    <t>Copenhagen infrastructure Energy Transition Fund I</t>
  </si>
  <si>
    <t>Copenhagen Infrastructure III</t>
  </si>
  <si>
    <t>Copenhagen Infrastructure Partners IV</t>
  </si>
  <si>
    <t>Core Infrastructure India Fund PTE. Ltd</t>
  </si>
  <si>
    <t>Court Square Capital Partners IV</t>
  </si>
  <si>
    <t>Crescent Direct Lending II</t>
  </si>
  <si>
    <t>Crescent Mezzanine VII</t>
  </si>
  <si>
    <t>CVC Capital Partners IX (A) L.P</t>
  </si>
  <si>
    <t>DIF VII CO-INVEST PROJECT 1 C.V</t>
  </si>
  <si>
    <t>EC 2 ADLS co-inv</t>
  </si>
  <si>
    <t>EC 3 ADLS co-inv</t>
  </si>
  <si>
    <t>EC 4 ADLS co-inv</t>
  </si>
  <si>
    <t>EC 5 ADLS co-inv</t>
  </si>
  <si>
    <t>EC 6 ADLS co-inv</t>
  </si>
  <si>
    <t>ELECTRA AMERICA PRINCIPAL HOSPITALITY LP</t>
  </si>
  <si>
    <t>EQT Exeter Industrial Value Fund VI L.P</t>
  </si>
  <si>
    <t>Faropoint Industrial Value Fund III LP</t>
  </si>
  <si>
    <t>Francisco Partners VII</t>
  </si>
  <si>
    <t>Gavea Investment Fund III</t>
  </si>
  <si>
    <t>Gavea Investment Fund IV</t>
  </si>
  <si>
    <t>GIP Capital Solutions II Luxemburg Co-Investment Fund SCSP, L.P.</t>
  </si>
  <si>
    <t>GIP Capital Solutions II SCSp, L.P</t>
  </si>
  <si>
    <t>GIP CAPS II REX Co-Investment Fund L.P</t>
  </si>
  <si>
    <t>GIP Spectrum Fund (Parallel), L.P</t>
  </si>
  <si>
    <t>GIP Spectrum Mayberry Fund</t>
  </si>
  <si>
    <t>Global Infrastructure Partners Core C L.P</t>
  </si>
  <si>
    <t>Global Infrastructure Partners IV</t>
  </si>
  <si>
    <t>GrafTech Co-Investment</t>
  </si>
  <si>
    <t>Greenfield Partners FloLIVE Co-Investment</t>
  </si>
  <si>
    <t>ICG Longbow V</t>
  </si>
  <si>
    <t>ICG Senior Debt Partners Fund 5-A (EUR) SCSp</t>
  </si>
  <si>
    <t>ICG Senior Debt Partners III</t>
  </si>
  <si>
    <t>ICG Senior Debt Partners IV</t>
  </si>
  <si>
    <t>Infrared Infrastructure Fund V</t>
  </si>
  <si>
    <t>Insight Partners XI, L.P</t>
  </si>
  <si>
    <t>Insight Partners XII, LP</t>
  </si>
  <si>
    <t>ISQ Global infrastructure Fund III, LP</t>
  </si>
  <si>
    <t>ISQ Kio Co-Invest Fund L.P</t>
  </si>
  <si>
    <t>ISRAEL SECONDARY FUND III L.P</t>
  </si>
  <si>
    <t>Kartesia Credit Opportunities IV</t>
  </si>
  <si>
    <t>Kartesia Credit Opportunities V</t>
  </si>
  <si>
    <t>Kartesia Credit Opportunities VI SCS</t>
  </si>
  <si>
    <t>Kartesia Senior Opportunities I</t>
  </si>
  <si>
    <t>Kartesia Senior Opportunities II SCS SICAV-RAIF</t>
  </si>
  <si>
    <t>KASS Unlevered II S,a.r.l</t>
  </si>
  <si>
    <t>KASS Unlevered S.a r.l</t>
  </si>
  <si>
    <t>KASS Unlevered S.a r.l. - Compartment E</t>
  </si>
  <si>
    <t>KKR CAVALRY CO-INVEST</t>
  </si>
  <si>
    <t>Klirmark Opportunity II</t>
  </si>
  <si>
    <t>Klirmark Opportunity III</t>
  </si>
  <si>
    <t>LCN European Fund IV SLP</t>
  </si>
  <si>
    <t>LS Power Fund IV</t>
  </si>
  <si>
    <t>Meridiam Infrastructure Europe III</t>
  </si>
  <si>
    <t>MIE III Co-Investment Fund II S.L.P</t>
  </si>
  <si>
    <t>Migdal Tikehau Direct Lending</t>
  </si>
  <si>
    <t>Migdal-HarbourVest 2016 Fund L.P</t>
  </si>
  <si>
    <t>Migdal-HarbourVest 2016 Fund L.P. (Tranche B)</t>
  </si>
  <si>
    <t>Monarch Capital Partners V</t>
  </si>
  <si>
    <t>Monarch Opportunistic Real Estate Fund</t>
  </si>
  <si>
    <t>Oak Hill Advisors - OCREDIT</t>
  </si>
  <si>
    <t>Pantheon Global Co-Investment Opportunities Fund V</t>
  </si>
  <si>
    <t>Pantheon Global Co-Investment Opportunities IV</t>
  </si>
  <si>
    <t>Patria Private Equity Fund VI, L.P</t>
  </si>
  <si>
    <t>Permira Credit Solutions III</t>
  </si>
  <si>
    <t>Permira Credit Solutions IV</t>
  </si>
  <si>
    <t>Permira VII</t>
  </si>
  <si>
    <t>Permira VIII - 2 SCSp</t>
  </si>
  <si>
    <t>Proxima Co-Invest L.P</t>
  </si>
  <si>
    <t>Qumra MS LP Minute Media</t>
  </si>
  <si>
    <t>QUMRA OPPORTUNITY FUND I</t>
  </si>
  <si>
    <t>Rhone Partners V</t>
  </si>
  <si>
    <t>Senior Loan Fund II (EUR) SLP</t>
  </si>
  <si>
    <t>Silverfleet Capital Partners II L.P</t>
  </si>
  <si>
    <t>Strategic Investors Fund IX</t>
  </si>
  <si>
    <t>Strategic Investors Fund VIII</t>
  </si>
  <si>
    <t>Strategic Investors Fund X Cayman LP</t>
  </si>
  <si>
    <t>Thoma Bravo Fund XII</t>
  </si>
  <si>
    <t>Thoma Bravo Fund XIV L.P.</t>
  </si>
  <si>
    <t>Tikehau Direct Lending IV</t>
  </si>
  <si>
    <t>TPG Asia VII, L.P</t>
  </si>
  <si>
    <t>Trilantic Capital Partners V (Europe) L.P</t>
  </si>
  <si>
    <t>Victoria South American Partners II, LP</t>
  </si>
  <si>
    <t>Vintage Co-Invest III</t>
  </si>
  <si>
    <t>Vintage Fund of Funds VI (Access, LP)</t>
  </si>
  <si>
    <t>Vintage Funds of Funds IV Migdal</t>
  </si>
  <si>
    <t>Vintage Investment Partners Fund of Funds V (Access), L.P</t>
  </si>
  <si>
    <t>Vintage Migdal Co-investment I, L.P</t>
  </si>
  <si>
    <t>Walton Street Real Estate Debt Fund II</t>
  </si>
  <si>
    <t>Warburg Pincus China-Southeast Asia II, L.P</t>
  </si>
  <si>
    <t>Waterton Residential Property Venture XIII</t>
  </si>
  <si>
    <t>Waterton Residential Property Venture XIII Edge Co-Invest L.P</t>
  </si>
  <si>
    <t>Whitehorse Liquidity Partners IV</t>
  </si>
  <si>
    <t>Vintage fund of funds ISRAEL V</t>
  </si>
  <si>
    <t>Advent International GPE IX L.P</t>
  </si>
  <si>
    <t>Ares Private Capital Solutions II*</t>
  </si>
  <si>
    <t>HarbourVest Partners Co-Investment Fund IV L.P.</t>
  </si>
  <si>
    <t>MTDL</t>
  </si>
  <si>
    <t>Selene RMOF</t>
  </si>
  <si>
    <t>Vintage Fund of Funds IV (Migdal) L.P</t>
  </si>
  <si>
    <t>Vintage Migdal Co inv</t>
  </si>
  <si>
    <t>Warburg Pincus China II L.P</t>
  </si>
  <si>
    <t>R Software Inc.</t>
  </si>
  <si>
    <t>Mirasol Co Invest Fund L.P</t>
  </si>
  <si>
    <t>מובטחות משכנתא - גורם 01</t>
  </si>
  <si>
    <t>מובטחות משכנתא - גורם 02</t>
  </si>
  <si>
    <t>בבטחונות אחרים - גורם 80</t>
  </si>
  <si>
    <t>בבטחונות אחרים - גורם 7</t>
  </si>
  <si>
    <t>בבטחונות אחרים - גורם 63</t>
  </si>
  <si>
    <t>בבטחונות אחרים - גורם 37</t>
  </si>
  <si>
    <t>בבטחונות אחרים - גורם 62</t>
  </si>
  <si>
    <t>בבטחונות אחרים - גורם 29</t>
  </si>
  <si>
    <t>בבטחונות אחרים - גורם 17</t>
  </si>
  <si>
    <t>בבטחונות אחרים - גורם 111</t>
  </si>
  <si>
    <t>בבטחונות אחרים- גורם 162</t>
  </si>
  <si>
    <t>בבטחונות אחרים - גורם 144</t>
  </si>
  <si>
    <t>בבטחונות אחרים - גורם 69</t>
  </si>
  <si>
    <t>בבטחונות אחרים - גורם 33</t>
  </si>
  <si>
    <t>בבטחונות אחרים - גורם 26</t>
  </si>
  <si>
    <t>בבטחונות אחרים - גורם 156</t>
  </si>
  <si>
    <t>בבטחונות אחרים - גורם 64</t>
  </si>
  <si>
    <t>בבטחונות אחרים - גורם 35</t>
  </si>
  <si>
    <t>בבטחונות אחרים - גורם 188</t>
  </si>
  <si>
    <t>בבטחונות אחרים - גורם 185</t>
  </si>
  <si>
    <t>בבטחונות אחרים - גורם 147</t>
  </si>
  <si>
    <t>בבטחונות אחרים - גורם 152</t>
  </si>
  <si>
    <t>בבטחונות אחרים - גורם 187</t>
  </si>
  <si>
    <t>בבטחונות אחרים - גורם 129</t>
  </si>
  <si>
    <t>בבטחונות אחרים - גורם 158</t>
  </si>
  <si>
    <t>בבטחונות אחרים - גורם 159</t>
  </si>
  <si>
    <t>בבטחונות אחרים - גורם 105</t>
  </si>
  <si>
    <t>בבטחונות אחרים - גורם 40</t>
  </si>
  <si>
    <t>בבטחונות אחרים - גורם 180</t>
  </si>
  <si>
    <t>בבטחונות אחרים - גורם 76</t>
  </si>
  <si>
    <t>בבטחונות אחרים - גורם 30</t>
  </si>
  <si>
    <t>בבטחונות אחרים - גורם 47</t>
  </si>
  <si>
    <t>בבטחונות אחרים - גורם 78</t>
  </si>
  <si>
    <t>בבטחונות אחרים - גורם 77</t>
  </si>
  <si>
    <t>בבטחונות אחרים - גורם 172</t>
  </si>
  <si>
    <t>בבטחונות אחרים - גורם 81</t>
  </si>
  <si>
    <t>בבטחונות אחרים - גורם 103</t>
  </si>
  <si>
    <t>בבטחונות אחרים - גורם 90</t>
  </si>
  <si>
    <t>בבטחונות אחרים - גורם 104</t>
  </si>
  <si>
    <t>בבטחונות אחרים - גורם 96</t>
  </si>
  <si>
    <t>בבטחונות אחרים - גורם 130</t>
  </si>
  <si>
    <t>בבטחונות אחרים - גורם 41</t>
  </si>
  <si>
    <t>בבטחונות אחרים - גורם 155</t>
  </si>
  <si>
    <t>בבטחונות אחרים - גורם 154</t>
  </si>
  <si>
    <t>בבטחונות אחרים - גורם 89</t>
  </si>
  <si>
    <t>בבטחונות אחרים - גורם 167</t>
  </si>
  <si>
    <t>בבטחונות אחרים - גורם 189</t>
  </si>
  <si>
    <t>בבטחונות אחרים - גורם 184</t>
  </si>
  <si>
    <t>בבטחונות אחרים - גורם 70</t>
  </si>
  <si>
    <t>בבטחונות אחרים - גורם 183</t>
  </si>
  <si>
    <t>בבטחונות אחרים - גורם 43</t>
  </si>
  <si>
    <t>בבטחונות אחרים - גורם 191</t>
  </si>
  <si>
    <t>בבטחונות אחרים - גורם 178</t>
  </si>
  <si>
    <t>בבטחונות אחרים - גורם 173</t>
  </si>
  <si>
    <t>בבטחונות אחרים - גורם 115*</t>
  </si>
  <si>
    <t>בבטחונות אחרים - גורם 148</t>
  </si>
  <si>
    <t>בבטחונות אחרים - גורם 181</t>
  </si>
  <si>
    <t>בבטחונות אחרים - גורם 102</t>
  </si>
  <si>
    <t>בבטחונות אחרים - גורם 132</t>
  </si>
  <si>
    <t>בבטחונות אחרים - גורם 131</t>
  </si>
  <si>
    <t>בבטחונות אחרים - גורם 84</t>
  </si>
  <si>
    <t>בבטחונות אחרים - גורם 117</t>
  </si>
  <si>
    <t>בבטחונות אחרים - גורם 133</t>
  </si>
  <si>
    <t>בבטחונות אחרים - גורם 141</t>
  </si>
  <si>
    <t>בבטחונות אחרים - גורם 97</t>
  </si>
  <si>
    <t>בבטחונות אחרים - גורם 110</t>
  </si>
  <si>
    <t>בבטחונות אחרים - גורם 186</t>
  </si>
  <si>
    <t>בבטחונות אחרים - גורם 100</t>
  </si>
  <si>
    <t>בבטחונות אחרים - גורם 143</t>
  </si>
  <si>
    <t>בבטחונות אחרים - גורם 125</t>
  </si>
  <si>
    <t>בבטחונות אחרים - גורם 138</t>
  </si>
  <si>
    <t>בבטחונות אחרים - גורם 112</t>
  </si>
  <si>
    <t>בבטחונות אחרים - גורם 107</t>
  </si>
  <si>
    <t>בבטחונות אחרים - גורם 153</t>
  </si>
  <si>
    <t>בבטחונות אחרים - גורם 142</t>
  </si>
  <si>
    <t>בבטחונות אחרים - גורם 127</t>
  </si>
  <si>
    <t>בבטחונות אחרים - גורם 101</t>
  </si>
  <si>
    <t>בבטחונות אחרים - גורם 134</t>
  </si>
  <si>
    <t>בבטחונות אחרים - גורם 135</t>
  </si>
  <si>
    <t>בבטחונות אחרים - גורם 120</t>
  </si>
  <si>
    <t>בבטחונות אחרים - גורם 177</t>
  </si>
  <si>
    <t>בבטחונות אחרים - גורם 160</t>
  </si>
  <si>
    <t>בבטחונות אחרים - גורם 146</t>
  </si>
  <si>
    <t>בבטחונות אחרים - גורם 157</t>
  </si>
  <si>
    <t>בבטחונות אחרים - גורם 07</t>
  </si>
  <si>
    <t>גורם 171</t>
  </si>
  <si>
    <t>גורם 155</t>
  </si>
  <si>
    <t>גורם 43</t>
  </si>
  <si>
    <t>גורם 183</t>
  </si>
  <si>
    <t>גורם 37</t>
  </si>
  <si>
    <t>גורם 105</t>
  </si>
  <si>
    <t>גורם 172</t>
  </si>
  <si>
    <t>גורם 35</t>
  </si>
  <si>
    <t>גורם 104</t>
  </si>
  <si>
    <t>גורם 189</t>
  </si>
  <si>
    <t>גורם 167</t>
  </si>
  <si>
    <t>גורם 190</t>
  </si>
  <si>
    <t>גורם 168</t>
  </si>
  <si>
    <t>גורם 184</t>
  </si>
  <si>
    <t>גורם 191</t>
  </si>
  <si>
    <t>גורם 176</t>
  </si>
  <si>
    <t>גורם 148</t>
  </si>
  <si>
    <t>גורם 181</t>
  </si>
  <si>
    <t>גורם 125</t>
  </si>
  <si>
    <t>גורם 173</t>
  </si>
  <si>
    <t>גורם 112</t>
  </si>
  <si>
    <t>גורם 153</t>
  </si>
  <si>
    <t>גורם 177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</si>
</sst>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  <numFmt numFmtId="166" formatCode="#,##0.00%"/>
    <numFmt numFmtId="167" formatCode="#,###"/>
    <numFmt numFmtId="168" formatCode="#,##0.0000"/>
    <numFmt numFmtId="169" formatCode="0.0000"/>
  </numFmts>
  <fonts count="34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sz val="10"/>
      <name val="Arial"/>
      <family val="2"/>
    </font>
    <font>
      <b/>
      <sz val="11"/>
      <color rgb="FF000000"/>
      <name val="Arial"/>
      <family val="2"/>
      <charset val="177"/>
    </font>
    <font>
      <sz val="11"/>
      <color rgb="FF000000"/>
      <name val="Arial"/>
      <family val="2"/>
      <charset val="177"/>
    </font>
    <font>
      <b/>
      <sz val="14"/>
      <name val="arial"/>
      <family val="2"/>
      <charset val="177"/>
    </font>
    <font>
      <b/>
      <sz val="12"/>
      <name val="David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rgb="FF000000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rgb="FF95B3D7"/>
      </bottom>
      <diagonal/>
    </border>
    <border>
      <left style="hair">
        <color auto="1"/>
      </left>
      <right/>
      <top/>
      <bottom style="thin">
        <color rgb="FF95B3D7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A6A6A6"/>
      </bottom>
      <diagonal/>
    </border>
  </borders>
  <cellStyleXfs count="23">
    <xf numFmtId="0" fontId="0" fillId="0" borderId="0"/>
    <xf numFmtId="43" fontId="23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17" fillId="0" borderId="0"/>
    <xf numFmtId="0" fontId="23" fillId="0" borderId="0"/>
    <xf numFmtId="0" fontId="2" fillId="0" borderId="0"/>
    <xf numFmtId="9" fontId="23" fillId="0" borderId="0" applyFont="0" applyFill="0" applyBorder="0" applyAlignment="0" applyProtection="0"/>
    <xf numFmtId="165" fontId="13" fillId="0" borderId="0" applyFill="0" applyBorder="0" applyProtection="0">
      <alignment horizontal="right"/>
    </xf>
    <xf numFmtId="165" fontId="14" fillId="0" borderId="0" applyFill="0" applyBorder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180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11" fillId="0" borderId="0" xfId="0" applyFont="1" applyAlignment="1">
      <alignment horizontal="right" readingOrder="2"/>
    </xf>
    <xf numFmtId="0" fontId="5" fillId="0" borderId="0" xfId="0" applyFont="1" applyAlignment="1">
      <alignment horizontal="center" readingOrder="2"/>
    </xf>
    <xf numFmtId="0" fontId="5" fillId="0" borderId="0" xfId="7" applyFont="1" applyAlignment="1">
      <alignment horizontal="right"/>
    </xf>
    <xf numFmtId="0" fontId="5" fillId="0" borderId="0" xfId="7" applyFont="1" applyAlignment="1">
      <alignment horizontal="center"/>
    </xf>
    <xf numFmtId="0" fontId="7" fillId="0" borderId="0" xfId="7" applyFont="1" applyAlignment="1">
      <alignment horizontal="center" vertical="center" wrapText="1"/>
    </xf>
    <xf numFmtId="0" fontId="9" fillId="0" borderId="0" xfId="7" applyFont="1" applyAlignment="1">
      <alignment horizontal="center" wrapText="1"/>
    </xf>
    <xf numFmtId="0" fontId="16" fillId="0" borderId="0" xfId="7" applyFont="1" applyAlignment="1">
      <alignment horizontal="justify" readingOrder="2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wrapText="1"/>
    </xf>
    <xf numFmtId="49" fontId="6" fillId="2" borderId="2" xfId="0" applyNumberFormat="1" applyFont="1" applyFill="1" applyBorder="1" applyAlignment="1">
      <alignment horizontal="center" wrapText="1"/>
    </xf>
    <xf numFmtId="49" fontId="6" fillId="2" borderId="3" xfId="0" applyNumberFormat="1" applyFont="1" applyFill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49" fontId="15" fillId="2" borderId="1" xfId="7" applyNumberFormat="1" applyFont="1" applyFill="1" applyBorder="1" applyAlignment="1">
      <alignment horizontal="center" vertical="center" wrapText="1" readingOrder="2"/>
    </xf>
    <xf numFmtId="0" fontId="6" fillId="2" borderId="2" xfId="7" applyFont="1" applyFill="1" applyBorder="1" applyAlignment="1">
      <alignment horizontal="center" vertical="center" wrapText="1"/>
    </xf>
    <xf numFmtId="0" fontId="6" fillId="2" borderId="3" xfId="7" applyFont="1" applyFill="1" applyBorder="1" applyAlignment="1">
      <alignment horizontal="center" vertical="center" wrapText="1"/>
    </xf>
    <xf numFmtId="0" fontId="10" fillId="2" borderId="2" xfId="7" applyFont="1" applyFill="1" applyBorder="1" applyAlignment="1">
      <alignment horizontal="center" vertical="center" wrapText="1"/>
    </xf>
    <xf numFmtId="0" fontId="10" fillId="2" borderId="3" xfId="7" applyFont="1" applyFill="1" applyBorder="1" applyAlignment="1">
      <alignment horizontal="center" vertical="center" wrapText="1"/>
    </xf>
    <xf numFmtId="49" fontId="6" fillId="2" borderId="3" xfId="7" applyNumberFormat="1" applyFont="1" applyFill="1" applyBorder="1" applyAlignment="1">
      <alignment horizontal="center" wrapText="1"/>
    </xf>
    <xf numFmtId="0" fontId="15" fillId="2" borderId="1" xfId="7" applyNumberFormat="1" applyFont="1" applyFill="1" applyBorder="1" applyAlignment="1">
      <alignment horizontal="right" vertical="center" wrapText="1" indent="1"/>
    </xf>
    <xf numFmtId="49" fontId="15" fillId="2" borderId="1" xfId="7" applyNumberFormat="1" applyFont="1" applyFill="1" applyBorder="1" applyAlignment="1">
      <alignment horizontal="right" vertical="center" wrapText="1" indent="3" readingOrder="2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horizontal="center" vertical="center" wrapText="1"/>
    </xf>
    <xf numFmtId="3" fontId="10" fillId="2" borderId="3" xfId="0" applyNumberFormat="1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wrapText="1"/>
    </xf>
    <xf numFmtId="0" fontId="6" fillId="2" borderId="4" xfId="7" applyFont="1" applyFill="1" applyBorder="1" applyAlignment="1">
      <alignment horizontal="center" vertical="center" wrapText="1"/>
    </xf>
    <xf numFmtId="49" fontId="15" fillId="2" borderId="5" xfId="7" applyNumberFormat="1" applyFont="1" applyFill="1" applyBorder="1" applyAlignment="1">
      <alignment horizontal="center" vertical="center" wrapText="1" readingOrder="2"/>
    </xf>
    <xf numFmtId="49" fontId="15" fillId="2" borderId="7" xfId="7" applyNumberFormat="1" applyFont="1" applyFill="1" applyBorder="1" applyAlignment="1">
      <alignment horizontal="center" vertical="center" wrapText="1" readingOrder="2"/>
    </xf>
    <xf numFmtId="0" fontId="6" fillId="2" borderId="8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wrapText="1"/>
    </xf>
    <xf numFmtId="49" fontId="18" fillId="2" borderId="2" xfId="0" applyNumberFormat="1" applyFont="1" applyFill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20" fillId="0" borderId="0" xfId="11" applyFont="1" applyFill="1" applyBorder="1" applyAlignment="1" applyProtection="1">
      <alignment horizontal="center" readingOrder="2"/>
    </xf>
    <xf numFmtId="49" fontId="6" fillId="2" borderId="6" xfId="0" applyNumberFormat="1" applyFont="1" applyFill="1" applyBorder="1" applyAlignment="1">
      <alignment horizontal="center" wrapText="1"/>
    </xf>
    <xf numFmtId="0" fontId="3" fillId="0" borderId="0" xfId="11" applyFill="1" applyBorder="1" applyAlignment="1" applyProtection="1">
      <alignment horizontal="center" readingOrder="2"/>
    </xf>
    <xf numFmtId="0" fontId="15" fillId="2" borderId="5" xfId="7" applyNumberFormat="1" applyFont="1" applyFill="1" applyBorder="1" applyAlignment="1">
      <alignment horizontal="right" vertical="center" wrapText="1" indent="1"/>
    </xf>
    <xf numFmtId="0" fontId="22" fillId="0" borderId="0" xfId="7" applyFont="1" applyAlignment="1">
      <alignment horizontal="right"/>
    </xf>
    <xf numFmtId="49" fontId="15" fillId="2" borderId="10" xfId="7" applyNumberFormat="1" applyFont="1" applyFill="1" applyBorder="1" applyAlignment="1">
      <alignment horizontal="center" vertical="center" wrapText="1" readingOrder="2"/>
    </xf>
    <xf numFmtId="3" fontId="6" fillId="2" borderId="11" xfId="0" applyNumberFormat="1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49" fontId="15" fillId="2" borderId="5" xfId="7" applyNumberFormat="1" applyFont="1" applyFill="1" applyBorder="1" applyAlignment="1">
      <alignment horizontal="right" vertical="center" wrapText="1" readingOrder="2"/>
    </xf>
    <xf numFmtId="0" fontId="15" fillId="2" borderId="1" xfId="7" applyNumberFormat="1" applyFont="1" applyFill="1" applyBorder="1" applyAlignment="1">
      <alignment horizontal="right" vertical="center" wrapText="1" readingOrder="2"/>
    </xf>
    <xf numFmtId="0" fontId="15" fillId="2" borderId="5" xfId="7" applyNumberFormat="1" applyFont="1" applyFill="1" applyBorder="1" applyAlignment="1">
      <alignment horizontal="right" vertical="center" wrapText="1" indent="1" readingOrder="2"/>
    </xf>
    <xf numFmtId="0" fontId="10" fillId="2" borderId="21" xfId="0" applyFont="1" applyFill="1" applyBorder="1" applyAlignment="1">
      <alignment horizontal="center" vertical="center" wrapText="1"/>
    </xf>
    <xf numFmtId="3" fontId="6" fillId="3" borderId="2" xfId="0" applyNumberFormat="1" applyFont="1" applyFill="1" applyBorder="1" applyAlignment="1">
      <alignment horizontal="center" vertical="center" wrapText="1"/>
    </xf>
    <xf numFmtId="3" fontId="6" fillId="3" borderId="3" xfId="0" applyNumberFormat="1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/>
    </xf>
    <xf numFmtId="0" fontId="10" fillId="2" borderId="22" xfId="0" applyFont="1" applyFill="1" applyBorder="1" applyAlignment="1">
      <alignment horizontal="center" vertical="center" wrapText="1"/>
    </xf>
    <xf numFmtId="0" fontId="6" fillId="2" borderId="14" xfId="7" applyFont="1" applyFill="1" applyBorder="1" applyAlignment="1">
      <alignment horizontal="center" vertical="center" wrapText="1"/>
    </xf>
    <xf numFmtId="0" fontId="6" fillId="2" borderId="1" xfId="7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indent="1"/>
    </xf>
    <xf numFmtId="0" fontId="26" fillId="0" borderId="0" xfId="0" applyFont="1" applyAlignment="1">
      <alignment horizontal="right"/>
    </xf>
    <xf numFmtId="0" fontId="27" fillId="0" borderId="0" xfId="0" applyFont="1" applyAlignment="1">
      <alignment horizontal="right" indent="2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right" indent="3"/>
    </xf>
    <xf numFmtId="49" fontId="26" fillId="0" borderId="0" xfId="0" applyNumberFormat="1" applyFont="1" applyAlignment="1">
      <alignment horizontal="right"/>
    </xf>
    <xf numFmtId="14" fontId="26" fillId="0" borderId="0" xfId="0" applyNumberFormat="1" applyFont="1" applyAlignment="1">
      <alignment horizontal="right"/>
    </xf>
    <xf numFmtId="4" fontId="26" fillId="0" borderId="0" xfId="0" applyNumberFormat="1" applyFont="1" applyAlignment="1">
      <alignment horizontal="right"/>
    </xf>
    <xf numFmtId="10" fontId="26" fillId="0" borderId="0" xfId="0" applyNumberFormat="1" applyFont="1" applyAlignment="1">
      <alignment horizontal="right"/>
    </xf>
    <xf numFmtId="2" fontId="26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14" fontId="27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right"/>
    </xf>
    <xf numFmtId="10" fontId="27" fillId="0" borderId="0" xfId="0" applyNumberFormat="1" applyFont="1" applyAlignment="1">
      <alignment horizontal="right"/>
    </xf>
    <xf numFmtId="2" fontId="27" fillId="0" borderId="0" xfId="0" applyNumberFormat="1" applyFont="1" applyAlignment="1">
      <alignment horizontal="right"/>
    </xf>
    <xf numFmtId="0" fontId="29" fillId="0" borderId="0" xfId="0" applyFont="1" applyAlignment="1">
      <alignment horizontal="right" readingOrder="2"/>
    </xf>
    <xf numFmtId="0" fontId="26" fillId="0" borderId="0" xfId="0" applyFont="1" applyAlignment="1">
      <alignment horizontal="right" indent="2"/>
    </xf>
    <xf numFmtId="43" fontId="6" fillId="0" borderId="26" xfId="13" applyFont="1" applyFill="1" applyBorder="1" applyAlignment="1">
      <alignment horizontal="right"/>
    </xf>
    <xf numFmtId="10" fontId="6" fillId="0" borderId="26" xfId="14" applyNumberFormat="1" applyFont="1" applyFill="1" applyBorder="1" applyAlignment="1">
      <alignment horizontal="center"/>
    </xf>
    <xf numFmtId="2" fontId="6" fillId="0" borderId="26" xfId="7" applyNumberFormat="1" applyFont="1" applyFill="1" applyBorder="1" applyAlignment="1">
      <alignment horizontal="right"/>
    </xf>
    <xf numFmtId="169" fontId="6" fillId="0" borderId="26" xfId="7" applyNumberFormat="1" applyFont="1" applyFill="1" applyBorder="1" applyAlignment="1">
      <alignment horizontal="center"/>
    </xf>
    <xf numFmtId="0" fontId="0" fillId="0" borderId="0" xfId="0" applyFill="1"/>
    <xf numFmtId="0" fontId="5" fillId="0" borderId="0" xfId="7" applyFont="1" applyFill="1" applyAlignment="1">
      <alignment horizontal="center"/>
    </xf>
    <xf numFmtId="0" fontId="26" fillId="0" borderId="23" xfId="0" applyFont="1" applyFill="1" applyBorder="1" applyAlignment="1">
      <alignment horizontal="right"/>
    </xf>
    <xf numFmtId="49" fontId="26" fillId="0" borderId="23" xfId="0" applyNumberFormat="1" applyFont="1" applyFill="1" applyBorder="1" applyAlignment="1">
      <alignment horizontal="right"/>
    </xf>
    <xf numFmtId="166" fontId="26" fillId="0" borderId="23" xfId="0" applyNumberFormat="1" applyFont="1" applyFill="1" applyBorder="1" applyAlignment="1">
      <alignment horizontal="right"/>
    </xf>
    <xf numFmtId="4" fontId="26" fillId="0" borderId="23" xfId="0" applyNumberFormat="1" applyFont="1" applyFill="1" applyBorder="1" applyAlignment="1">
      <alignment horizontal="right"/>
    </xf>
    <xf numFmtId="10" fontId="26" fillId="0" borderId="23" xfId="0" applyNumberFormat="1" applyFont="1" applyFill="1" applyBorder="1" applyAlignment="1">
      <alignment horizontal="right"/>
    </xf>
    <xf numFmtId="0" fontId="26" fillId="0" borderId="0" xfId="0" applyFont="1" applyFill="1" applyAlignment="1">
      <alignment horizontal="right" indent="1"/>
    </xf>
    <xf numFmtId="0" fontId="26" fillId="0" borderId="0" xfId="0" applyFont="1" applyFill="1" applyAlignment="1">
      <alignment horizontal="right"/>
    </xf>
    <xf numFmtId="49" fontId="26" fillId="0" borderId="0" xfId="0" applyNumberFormat="1" applyFont="1" applyFill="1" applyAlignment="1">
      <alignment horizontal="right"/>
    </xf>
    <xf numFmtId="166" fontId="26" fillId="0" borderId="0" xfId="0" applyNumberFormat="1" applyFont="1" applyFill="1" applyAlignment="1">
      <alignment horizontal="right"/>
    </xf>
    <xf numFmtId="4" fontId="26" fillId="0" borderId="0" xfId="0" applyNumberFormat="1" applyFont="1" applyFill="1" applyAlignment="1">
      <alignment horizontal="right"/>
    </xf>
    <xf numFmtId="10" fontId="26" fillId="0" borderId="0" xfId="0" applyNumberFormat="1" applyFont="1" applyFill="1" applyAlignment="1">
      <alignment horizontal="right"/>
    </xf>
    <xf numFmtId="0" fontId="26" fillId="0" borderId="0" xfId="0" applyFont="1" applyFill="1" applyAlignment="1">
      <alignment horizontal="right" indent="2"/>
    </xf>
    <xf numFmtId="0" fontId="27" fillId="0" borderId="0" xfId="0" applyFont="1" applyFill="1" applyAlignment="1">
      <alignment horizontal="right" indent="3"/>
    </xf>
    <xf numFmtId="0" fontId="27" fillId="0" borderId="0" xfId="0" applyFont="1" applyFill="1" applyAlignment="1">
      <alignment horizontal="right"/>
    </xf>
    <xf numFmtId="49" fontId="27" fillId="0" borderId="0" xfId="0" applyNumberFormat="1" applyFont="1" applyFill="1" applyAlignment="1">
      <alignment horizontal="right"/>
    </xf>
    <xf numFmtId="166" fontId="27" fillId="0" borderId="0" xfId="0" applyNumberFormat="1" applyFont="1" applyFill="1" applyAlignment="1">
      <alignment horizontal="right"/>
    </xf>
    <xf numFmtId="4" fontId="27" fillId="0" borderId="0" xfId="0" applyNumberFormat="1" applyFont="1" applyFill="1" applyAlignment="1">
      <alignment horizontal="right"/>
    </xf>
    <xf numFmtId="10" fontId="27" fillId="0" borderId="0" xfId="0" applyNumberFormat="1" applyFont="1" applyFill="1" applyAlignment="1">
      <alignment horizontal="right"/>
    </xf>
    <xf numFmtId="0" fontId="27" fillId="0" borderId="0" xfId="0" applyFont="1" applyFill="1" applyAlignment="1">
      <alignment horizontal="right" indent="2"/>
    </xf>
    <xf numFmtId="10" fontId="0" fillId="0" borderId="0" xfId="0" applyNumberFormat="1" applyFill="1"/>
    <xf numFmtId="0" fontId="5" fillId="0" borderId="0" xfId="0" applyFont="1" applyFill="1" applyAlignment="1">
      <alignment horizontal="right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 readingOrder="2"/>
    </xf>
    <xf numFmtId="14" fontId="26" fillId="0" borderId="23" xfId="0" applyNumberFormat="1" applyFont="1" applyFill="1" applyBorder="1" applyAlignment="1">
      <alignment horizontal="right"/>
    </xf>
    <xf numFmtId="2" fontId="26" fillId="0" borderId="23" xfId="0" applyNumberFormat="1" applyFont="1" applyFill="1" applyBorder="1" applyAlignment="1">
      <alignment horizontal="right"/>
    </xf>
    <xf numFmtId="14" fontId="26" fillId="0" borderId="0" xfId="0" applyNumberFormat="1" applyFont="1" applyFill="1" applyAlignment="1">
      <alignment horizontal="right"/>
    </xf>
    <xf numFmtId="2" fontId="26" fillId="0" borderId="0" xfId="0" applyNumberFormat="1" applyFont="1" applyFill="1" applyAlignment="1">
      <alignment horizontal="right"/>
    </xf>
    <xf numFmtId="14" fontId="27" fillId="0" borderId="0" xfId="0" applyNumberFormat="1" applyFont="1" applyFill="1" applyAlignment="1">
      <alignment horizontal="right"/>
    </xf>
    <xf numFmtId="2" fontId="27" fillId="0" borderId="0" xfId="0" applyNumberFormat="1" applyFont="1" applyFill="1" applyAlignment="1">
      <alignment horizontal="right"/>
    </xf>
    <xf numFmtId="0" fontId="26" fillId="0" borderId="0" xfId="0" applyFont="1" applyFill="1" applyAlignment="1">
      <alignment horizontal="right" indent="3"/>
    </xf>
    <xf numFmtId="0" fontId="27" fillId="0" borderId="0" xfId="0" applyFont="1" applyFill="1" applyAlignment="1">
      <alignment horizontal="right" indent="4"/>
    </xf>
    <xf numFmtId="0" fontId="28" fillId="0" borderId="0" xfId="0" applyFont="1" applyFill="1" applyAlignment="1">
      <alignment horizontal="center"/>
    </xf>
    <xf numFmtId="167" fontId="26" fillId="0" borderId="0" xfId="0" applyNumberFormat="1" applyFont="1" applyFill="1" applyAlignment="1">
      <alignment horizontal="right"/>
    </xf>
    <xf numFmtId="168" fontId="26" fillId="0" borderId="0" xfId="0" applyNumberFormat="1" applyFont="1" applyFill="1" applyAlignment="1">
      <alignment horizontal="right"/>
    </xf>
    <xf numFmtId="0" fontId="29" fillId="0" borderId="0" xfId="0" applyFont="1" applyFill="1" applyAlignment="1">
      <alignment horizontal="right" readingOrder="2"/>
    </xf>
    <xf numFmtId="0" fontId="27" fillId="0" borderId="0" xfId="0" applyNumberFormat="1" applyFont="1" applyFill="1" applyAlignment="1">
      <alignment horizontal="right"/>
    </xf>
    <xf numFmtId="0" fontId="33" fillId="0" borderId="0" xfId="0" applyFont="1" applyFill="1"/>
    <xf numFmtId="0" fontId="19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right" indent="1"/>
    </xf>
    <xf numFmtId="0" fontId="31" fillId="0" borderId="0" xfId="0" applyFont="1" applyFill="1"/>
    <xf numFmtId="2" fontId="31" fillId="0" borderId="0" xfId="0" applyNumberFormat="1" applyFont="1" applyFill="1"/>
    <xf numFmtId="10" fontId="31" fillId="0" borderId="0" xfId="14" applyNumberFormat="1" applyFont="1" applyFill="1"/>
    <xf numFmtId="0" fontId="32" fillId="0" borderId="0" xfId="0" applyFont="1" applyFill="1" applyAlignment="1">
      <alignment horizontal="right" indent="3"/>
    </xf>
    <xf numFmtId="43" fontId="31" fillId="0" borderId="0" xfId="13" applyFont="1" applyFill="1"/>
    <xf numFmtId="0" fontId="32" fillId="0" borderId="0" xfId="0" applyFont="1" applyFill="1" applyAlignment="1">
      <alignment horizontal="right" indent="2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horizontal="right" indent="4"/>
    </xf>
    <xf numFmtId="0" fontId="27" fillId="0" borderId="0" xfId="0" applyFont="1" applyFill="1" applyAlignment="1">
      <alignment horizontal="right" indent="5"/>
    </xf>
    <xf numFmtId="0" fontId="26" fillId="0" borderId="24" xfId="0" applyFont="1" applyFill="1" applyBorder="1" applyAlignment="1">
      <alignment horizontal="right"/>
    </xf>
    <xf numFmtId="0" fontId="26" fillId="0" borderId="25" xfId="0" applyFont="1" applyFill="1" applyBorder="1" applyAlignment="1">
      <alignment horizontal="right" indent="1"/>
    </xf>
    <xf numFmtId="0" fontId="26" fillId="0" borderId="25" xfId="0" applyFont="1" applyFill="1" applyBorder="1" applyAlignment="1">
      <alignment horizontal="right" indent="2"/>
    </xf>
    <xf numFmtId="0" fontId="27" fillId="0" borderId="25" xfId="0" applyFont="1" applyFill="1" applyBorder="1" applyAlignment="1">
      <alignment horizontal="right" indent="3"/>
    </xf>
    <xf numFmtId="0" fontId="27" fillId="0" borderId="25" xfId="0" applyFont="1" applyFill="1" applyBorder="1" applyAlignment="1">
      <alignment horizontal="right" indent="2"/>
    </xf>
    <xf numFmtId="4" fontId="30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right"/>
    </xf>
    <xf numFmtId="0" fontId="27" fillId="0" borderId="0" xfId="22" applyFont="1" applyFill="1" applyAlignment="1">
      <alignment horizontal="right" indent="3"/>
    </xf>
    <xf numFmtId="0" fontId="26" fillId="0" borderId="27" xfId="0" applyFont="1" applyFill="1" applyBorder="1" applyAlignment="1">
      <alignment horizontal="right"/>
    </xf>
    <xf numFmtId="10" fontId="26" fillId="0" borderId="27" xfId="14" applyNumberFormat="1" applyFont="1" applyFill="1" applyBorder="1" applyAlignment="1">
      <alignment horizontal="right"/>
    </xf>
    <xf numFmtId="10" fontId="26" fillId="0" borderId="27" xfId="0" applyNumberFormat="1" applyFont="1" applyFill="1" applyBorder="1" applyAlignment="1">
      <alignment horizontal="right"/>
    </xf>
    <xf numFmtId="10" fontId="26" fillId="0" borderId="0" xfId="14" applyNumberFormat="1" applyFont="1" applyFill="1" applyAlignment="1">
      <alignment horizontal="right"/>
    </xf>
    <xf numFmtId="10" fontId="27" fillId="0" borderId="0" xfId="14" applyNumberFormat="1" applyFont="1" applyFill="1" applyAlignment="1">
      <alignment horizontal="right"/>
    </xf>
    <xf numFmtId="14" fontId="5" fillId="0" borderId="0" xfId="0" applyNumberFormat="1" applyFont="1" applyFill="1" applyAlignment="1">
      <alignment horizontal="right"/>
    </xf>
    <xf numFmtId="10" fontId="5" fillId="0" borderId="0" xfId="14" applyNumberFormat="1" applyFont="1" applyFill="1" applyAlignment="1">
      <alignment horizontal="center"/>
    </xf>
    <xf numFmtId="10" fontId="32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horizontal="right"/>
    </xf>
    <xf numFmtId="10" fontId="30" fillId="0" borderId="0" xfId="0" applyNumberFormat="1" applyFont="1" applyFill="1" applyAlignment="1">
      <alignment horizontal="right"/>
    </xf>
    <xf numFmtId="0" fontId="26" fillId="0" borderId="27" xfId="0" applyFont="1" applyBorder="1" applyAlignment="1">
      <alignment horizontal="right"/>
    </xf>
    <xf numFmtId="14" fontId="26" fillId="0" borderId="27" xfId="0" applyNumberFormat="1" applyFont="1" applyBorder="1" applyAlignment="1">
      <alignment horizontal="right"/>
    </xf>
    <xf numFmtId="49" fontId="26" fillId="0" borderId="27" xfId="0" applyNumberFormat="1" applyFont="1" applyBorder="1" applyAlignment="1">
      <alignment horizontal="right"/>
    </xf>
    <xf numFmtId="4" fontId="26" fillId="0" borderId="27" xfId="0" applyNumberFormat="1" applyFont="1" applyBorder="1" applyAlignment="1">
      <alignment horizontal="right"/>
    </xf>
    <xf numFmtId="0" fontId="27" fillId="0" borderId="0" xfId="0" applyFont="1" applyAlignment="1">
      <alignment horizontal="right" indent="1"/>
    </xf>
    <xf numFmtId="14" fontId="5" fillId="0" borderId="0" xfId="0" applyNumberFormat="1" applyFont="1" applyAlignment="1">
      <alignment horizontal="right"/>
    </xf>
    <xf numFmtId="10" fontId="5" fillId="0" borderId="0" xfId="14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8" fillId="2" borderId="14" xfId="7" applyFont="1" applyFill="1" applyBorder="1" applyAlignment="1">
      <alignment horizontal="center" vertical="center" wrapText="1"/>
    </xf>
    <xf numFmtId="0" fontId="8" fillId="2" borderId="15" xfId="7" applyFont="1" applyFill="1" applyBorder="1" applyAlignment="1">
      <alignment horizontal="center" vertical="center" wrapText="1"/>
    </xf>
    <xf numFmtId="0" fontId="8" fillId="2" borderId="4" xfId="7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 readingOrder="2"/>
    </xf>
    <xf numFmtId="0" fontId="8" fillId="2" borderId="19" xfId="0" applyFont="1" applyFill="1" applyBorder="1" applyAlignment="1">
      <alignment horizontal="center" vertical="center" wrapText="1" readingOrder="2"/>
    </xf>
    <xf numFmtId="0" fontId="8" fillId="2" borderId="20" xfId="0" applyFont="1" applyFill="1" applyBorder="1" applyAlignment="1">
      <alignment horizontal="center" vertical="center" wrapText="1" readingOrder="2"/>
    </xf>
    <xf numFmtId="0" fontId="21" fillId="2" borderId="16" xfId="0" applyFont="1" applyFill="1" applyBorder="1" applyAlignment="1">
      <alignment horizontal="center" vertical="center" wrapText="1" readingOrder="2"/>
    </xf>
    <xf numFmtId="0" fontId="17" fillId="0" borderId="17" xfId="0" applyFont="1" applyBorder="1" applyAlignment="1">
      <alignment horizontal="center" readingOrder="2"/>
    </xf>
    <xf numFmtId="0" fontId="17" fillId="0" borderId="13" xfId="0" applyFont="1" applyBorder="1" applyAlignment="1">
      <alignment horizontal="center" readingOrder="2"/>
    </xf>
    <xf numFmtId="0" fontId="21" fillId="2" borderId="18" xfId="0" applyFont="1" applyFill="1" applyBorder="1" applyAlignment="1">
      <alignment horizontal="center" vertical="center" wrapText="1" readingOrder="2"/>
    </xf>
    <xf numFmtId="0" fontId="17" fillId="0" borderId="19" xfId="0" applyFont="1" applyBorder="1" applyAlignment="1">
      <alignment horizontal="center" readingOrder="2"/>
    </xf>
    <xf numFmtId="0" fontId="17" fillId="0" borderId="20" xfId="0" applyFont="1" applyBorder="1" applyAlignment="1">
      <alignment horizontal="center" readingOrder="2"/>
    </xf>
    <xf numFmtId="0" fontId="6" fillId="0" borderId="0" xfId="0" applyFont="1" applyFill="1" applyAlignment="1">
      <alignment horizontal="right" readingOrder="2"/>
    </xf>
    <xf numFmtId="0" fontId="21" fillId="2" borderId="19" xfId="0" applyFont="1" applyFill="1" applyBorder="1" applyAlignment="1">
      <alignment horizontal="center" vertical="center" wrapText="1" readingOrder="2"/>
    </xf>
    <xf numFmtId="0" fontId="21" fillId="2" borderId="20" xfId="0" applyFont="1" applyFill="1" applyBorder="1" applyAlignment="1">
      <alignment horizontal="center" vertical="center" wrapText="1" readingOrder="2"/>
    </xf>
  </cellXfs>
  <cellStyles count="23">
    <cellStyle name="Comma" xfId="13" builtinId="3"/>
    <cellStyle name="Comma 2" xfId="1" xr:uid="{00000000-0005-0000-0000-000001000000}"/>
    <cellStyle name="Comma 2 2" xfId="20" xr:uid="{00000000-0005-0000-0000-000002000000}"/>
    <cellStyle name="Comma 2 4" xfId="18" xr:uid="{00000000-0005-0000-0000-000003000000}"/>
    <cellStyle name="Comma 3" xfId="16" xr:uid="{00000000-0005-0000-0000-000004000000}"/>
    <cellStyle name="Comma 4 2" xfId="21" xr:uid="{00000000-0005-0000-0000-000005000000}"/>
    <cellStyle name="Comma 6 2" xfId="19" xr:uid="{00000000-0005-0000-0000-000006000000}"/>
    <cellStyle name="Comma 7" xfId="17" xr:uid="{00000000-0005-0000-0000-000007000000}"/>
    <cellStyle name="Currency [0] _1" xfId="2" xr:uid="{00000000-0005-0000-0000-000008000000}"/>
    <cellStyle name="Hyperlink 2" xfId="3" xr:uid="{00000000-0005-0000-0000-000009000000}"/>
    <cellStyle name="Normal" xfId="0" builtinId="0"/>
    <cellStyle name="Normal 11" xfId="4" xr:uid="{00000000-0005-0000-0000-00000B000000}"/>
    <cellStyle name="Normal 2" xfId="5" xr:uid="{00000000-0005-0000-0000-00000C000000}"/>
    <cellStyle name="Normal 2 2" xfId="22" xr:uid="{00000000-0005-0000-0000-00000D000000}"/>
    <cellStyle name="Normal 3" xfId="6" xr:uid="{00000000-0005-0000-0000-00000E000000}"/>
    <cellStyle name="Normal 4" xfId="12" xr:uid="{00000000-0005-0000-0000-00000F000000}"/>
    <cellStyle name="Normal 5" xfId="15" xr:uid="{00000000-0005-0000-0000-000010000000}"/>
    <cellStyle name="Normal_2007-16618" xfId="7" xr:uid="{00000000-0005-0000-0000-000011000000}"/>
    <cellStyle name="Percent" xfId="14" builtinId="5"/>
    <cellStyle name="Percent 2" xfId="8" xr:uid="{00000000-0005-0000-0000-000013000000}"/>
    <cellStyle name="Text" xfId="9" xr:uid="{00000000-0005-0000-0000-000014000000}"/>
    <cellStyle name="Total" xfId="10" xr:uid="{00000000-0005-0000-0000-000015000000}"/>
    <cellStyle name="היפר-קישור" xfId="11" builtinId="8"/>
  </cellStyles>
  <dxfs count="10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>
    <tabColor indexed="52"/>
    <pageSetUpPr fitToPage="1"/>
  </sheetPr>
  <dimension ref="A1:D67"/>
  <sheetViews>
    <sheetView rightToLeft="1" tabSelected="1" zoomScale="70" zoomScaleNormal="70" workbookViewId="0">
      <selection activeCell="I10" sqref="I10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16384" width="9.140625" style="8"/>
  </cols>
  <sheetData>
    <row r="1" spans="1:4">
      <c r="B1" s="46" t="s">
        <v>152</v>
      </c>
      <c r="C1" s="46" t="s" vm="1">
        <v>241</v>
      </c>
    </row>
    <row r="2" spans="1:4">
      <c r="B2" s="46" t="s">
        <v>151</v>
      </c>
      <c r="C2" s="46" t="s">
        <v>242</v>
      </c>
    </row>
    <row r="3" spans="1:4">
      <c r="B3" s="46" t="s">
        <v>153</v>
      </c>
      <c r="C3" s="46" t="s">
        <v>243</v>
      </c>
    </row>
    <row r="4" spans="1:4">
      <c r="B4" s="46" t="s">
        <v>154</v>
      </c>
      <c r="C4" s="46" t="s">
        <v>244</v>
      </c>
    </row>
    <row r="6" spans="1:4" ht="26.25" customHeight="1">
      <c r="B6" s="165" t="s">
        <v>166</v>
      </c>
      <c r="C6" s="166"/>
      <c r="D6" s="167"/>
    </row>
    <row r="7" spans="1:4" s="9" customFormat="1">
      <c r="B7" s="21"/>
      <c r="C7" s="22" t="s">
        <v>117</v>
      </c>
      <c r="D7" s="23" t="s">
        <v>115</v>
      </c>
    </row>
    <row r="8" spans="1:4" s="9" customFormat="1">
      <c r="B8" s="21"/>
      <c r="C8" s="24" t="s">
        <v>219</v>
      </c>
      <c r="D8" s="25" t="s">
        <v>19</v>
      </c>
    </row>
    <row r="9" spans="1:4" s="10" customFormat="1" ht="18" customHeight="1">
      <c r="B9" s="35"/>
      <c r="C9" s="18" t="s">
        <v>0</v>
      </c>
      <c r="D9" s="26" t="s">
        <v>1</v>
      </c>
    </row>
    <row r="10" spans="1:4" s="10" customFormat="1" ht="18" customHeight="1">
      <c r="B10" s="54" t="s">
        <v>165</v>
      </c>
      <c r="C10" s="84">
        <f>C11+C12+C23+C33+C34+C35+C37</f>
        <v>115245243.91249712</v>
      </c>
      <c r="D10" s="85">
        <f>C10/$C$42</f>
        <v>0.99992673861289016</v>
      </c>
    </row>
    <row r="11" spans="1:4">
      <c r="A11" s="42" t="s">
        <v>132</v>
      </c>
      <c r="B11" s="27" t="s">
        <v>167</v>
      </c>
      <c r="C11" s="84">
        <f>מזומנים!J10</f>
        <v>13703712.343477836</v>
      </c>
      <c r="D11" s="85">
        <f t="shared" ref="D11:D35" si="0">C11/$C$42</f>
        <v>0.11890042421973723</v>
      </c>
    </row>
    <row r="12" spans="1:4">
      <c r="B12" s="27" t="s">
        <v>168</v>
      </c>
      <c r="C12" s="84">
        <f>SUM(C13:C21)</f>
        <v>44755045.503827326</v>
      </c>
      <c r="D12" s="85">
        <f t="shared" si="0"/>
        <v>0.38831768815633266</v>
      </c>
    </row>
    <row r="13" spans="1:4">
      <c r="A13" s="44" t="s">
        <v>132</v>
      </c>
      <c r="B13" s="28" t="s">
        <v>75</v>
      </c>
      <c r="C13" s="84">
        <f>'תעודות התחייבות ממשלתיות'!O11</f>
        <v>4561822.9674082324</v>
      </c>
      <c r="D13" s="85">
        <f t="shared" si="0"/>
        <v>3.9580711594426547E-2</v>
      </c>
    </row>
    <row r="14" spans="1:4">
      <c r="A14" s="44" t="s">
        <v>132</v>
      </c>
      <c r="B14" s="28" t="s">
        <v>76</v>
      </c>
      <c r="C14" s="84" t="s" vm="2">
        <v>4372</v>
      </c>
      <c r="D14" s="85" t="s" vm="3">
        <v>4372</v>
      </c>
    </row>
    <row r="15" spans="1:4">
      <c r="A15" s="44" t="s">
        <v>132</v>
      </c>
      <c r="B15" s="28" t="s">
        <v>77</v>
      </c>
      <c r="C15" s="84">
        <f>'אג"ח קונצרני'!R11</f>
        <v>6531148.5617150869</v>
      </c>
      <c r="D15" s="85">
        <f t="shared" si="0"/>
        <v>5.6667588691734751E-2</v>
      </c>
    </row>
    <row r="16" spans="1:4">
      <c r="A16" s="44" t="s">
        <v>132</v>
      </c>
      <c r="B16" s="28" t="s">
        <v>78</v>
      </c>
      <c r="C16" s="84">
        <f>מניות!L11</f>
        <v>17467051.857003555</v>
      </c>
      <c r="D16" s="85">
        <f t="shared" si="0"/>
        <v>0.15155308456648434</v>
      </c>
    </row>
    <row r="17" spans="1:4">
      <c r="A17" s="44" t="s">
        <v>132</v>
      </c>
      <c r="B17" s="28" t="s">
        <v>232</v>
      </c>
      <c r="C17" s="84" vm="4">
        <v>15621159.182067303</v>
      </c>
      <c r="D17" s="85">
        <f t="shared" si="0"/>
        <v>0.13553717467193052</v>
      </c>
    </row>
    <row r="18" spans="1:4">
      <c r="A18" s="44" t="s">
        <v>132</v>
      </c>
      <c r="B18" s="28" t="s">
        <v>79</v>
      </c>
      <c r="C18" s="84" vm="5">
        <v>955307.21718011703</v>
      </c>
      <c r="D18" s="85">
        <f t="shared" si="0"/>
        <v>8.2887345075477337E-3</v>
      </c>
    </row>
    <row r="19" spans="1:4">
      <c r="A19" s="44" t="s">
        <v>132</v>
      </c>
      <c r="B19" s="28" t="s">
        <v>80</v>
      </c>
      <c r="C19" s="84" vm="6">
        <v>874.98466008200023</v>
      </c>
      <c r="D19" s="85">
        <f t="shared" si="0"/>
        <v>7.5918148792015093E-6</v>
      </c>
    </row>
    <row r="20" spans="1:4">
      <c r="A20" s="44" t="s">
        <v>132</v>
      </c>
      <c r="B20" s="28" t="s">
        <v>81</v>
      </c>
      <c r="C20" s="84" vm="7">
        <v>61996.46109529501</v>
      </c>
      <c r="D20" s="85">
        <f t="shared" si="0"/>
        <v>5.379130369634013E-4</v>
      </c>
    </row>
    <row r="21" spans="1:4">
      <c r="A21" s="44" t="s">
        <v>132</v>
      </c>
      <c r="B21" s="28" t="s">
        <v>82</v>
      </c>
      <c r="C21" s="84" vm="8">
        <v>-444315.72730234906</v>
      </c>
      <c r="D21" s="85">
        <f t="shared" si="0"/>
        <v>-3.8551107276338921E-3</v>
      </c>
    </row>
    <row r="22" spans="1:4">
      <c r="A22" s="44" t="s">
        <v>132</v>
      </c>
      <c r="B22" s="28" t="s">
        <v>83</v>
      </c>
      <c r="C22" s="84" t="s" vm="9">
        <v>4372</v>
      </c>
      <c r="D22" s="85" t="s" vm="10">
        <v>4372</v>
      </c>
    </row>
    <row r="23" spans="1:4">
      <c r="B23" s="27" t="s">
        <v>169</v>
      </c>
      <c r="C23" s="84">
        <f>SUM(C24:C31)</f>
        <v>51235394.979360409</v>
      </c>
      <c r="D23" s="85">
        <f t="shared" si="0"/>
        <v>0.44454451796860289</v>
      </c>
    </row>
    <row r="24" spans="1:4">
      <c r="A24" s="44" t="s">
        <v>132</v>
      </c>
      <c r="B24" s="28" t="s">
        <v>84</v>
      </c>
      <c r="C24" s="84" vm="11">
        <v>34283282.51700902</v>
      </c>
      <c r="D24" s="85">
        <f t="shared" si="0"/>
        <v>0.29745931122507485</v>
      </c>
    </row>
    <row r="25" spans="1:4">
      <c r="A25" s="44" t="s">
        <v>132</v>
      </c>
      <c r="B25" s="28" t="s">
        <v>85</v>
      </c>
      <c r="C25" s="84" vm="12">
        <v>14800.985664137004</v>
      </c>
      <c r="D25" s="85">
        <f t="shared" si="0"/>
        <v>1.2842092932385007E-4</v>
      </c>
    </row>
    <row r="26" spans="1:4">
      <c r="A26" s="44" t="s">
        <v>132</v>
      </c>
      <c r="B26" s="28" t="s">
        <v>77</v>
      </c>
      <c r="C26" s="84">
        <f>'לא סחיר - אג"ח קונצרני'!P11</f>
        <v>198801.06455867601</v>
      </c>
      <c r="D26" s="85">
        <f t="shared" si="0"/>
        <v>1.7248998168450337E-3</v>
      </c>
    </row>
    <row r="27" spans="1:4">
      <c r="A27" s="44" t="s">
        <v>132</v>
      </c>
      <c r="B27" s="28" t="s">
        <v>86</v>
      </c>
      <c r="C27" s="84" vm="13">
        <v>2603547.9300751616</v>
      </c>
      <c r="D27" s="85">
        <f t="shared" si="0"/>
        <v>2.2589714787007283E-2</v>
      </c>
    </row>
    <row r="28" spans="1:4">
      <c r="A28" s="44" t="s">
        <v>132</v>
      </c>
      <c r="B28" s="28" t="s">
        <v>87</v>
      </c>
      <c r="C28" s="84">
        <f>'לא סחיר - קרנות השקעה'!H11</f>
        <v>14804350.235890174</v>
      </c>
      <c r="D28" s="85">
        <f t="shared" si="0"/>
        <v>0.12845012207094975</v>
      </c>
    </row>
    <row r="29" spans="1:4">
      <c r="A29" s="44" t="s">
        <v>132</v>
      </c>
      <c r="B29" s="28" t="s">
        <v>88</v>
      </c>
      <c r="C29" s="84" vm="14">
        <v>55.545152795</v>
      </c>
      <c r="D29" s="85">
        <f t="shared" si="0"/>
        <v>4.8193818325578787E-7</v>
      </c>
    </row>
    <row r="30" spans="1:4">
      <c r="A30" s="44" t="s">
        <v>132</v>
      </c>
      <c r="B30" s="28" t="s">
        <v>192</v>
      </c>
      <c r="C30" s="84" vm="15">
        <v>4776.8407611090024</v>
      </c>
      <c r="D30" s="85">
        <f t="shared" si="0"/>
        <v>4.1446316055832313E-5</v>
      </c>
    </row>
    <row r="31" spans="1:4">
      <c r="A31" s="44" t="s">
        <v>132</v>
      </c>
      <c r="B31" s="28" t="s">
        <v>112</v>
      </c>
      <c r="C31" s="84" vm="16">
        <v>-674220.1397506675</v>
      </c>
      <c r="D31" s="85">
        <f t="shared" si="0"/>
        <v>-5.8498791148369929E-3</v>
      </c>
    </row>
    <row r="32" spans="1:4">
      <c r="A32" s="44" t="s">
        <v>132</v>
      </c>
      <c r="B32" s="28" t="s">
        <v>89</v>
      </c>
      <c r="C32" s="84" t="s" vm="17">
        <v>4372</v>
      </c>
      <c r="D32" s="85" t="s" vm="18">
        <v>4372</v>
      </c>
    </row>
    <row r="33" spans="1:4">
      <c r="A33" s="44" t="s">
        <v>132</v>
      </c>
      <c r="B33" s="27" t="s">
        <v>170</v>
      </c>
      <c r="C33" s="84">
        <f>הלוואות!P10</f>
        <v>2750828.7744121277</v>
      </c>
      <c r="D33" s="85">
        <f t="shared" si="0"/>
        <v>2.3867598796258317E-2</v>
      </c>
    </row>
    <row r="34" spans="1:4">
      <c r="A34" s="44" t="s">
        <v>132</v>
      </c>
      <c r="B34" s="27" t="s">
        <v>171</v>
      </c>
      <c r="C34" s="84" vm="19">
        <v>35184.569380000008</v>
      </c>
      <c r="D34" s="85">
        <f t="shared" si="0"/>
        <v>3.052793374827267E-4</v>
      </c>
    </row>
    <row r="35" spans="1:4">
      <c r="A35" s="44" t="s">
        <v>132</v>
      </c>
      <c r="B35" s="27" t="s">
        <v>172</v>
      </c>
      <c r="C35" s="84" vm="20">
        <v>2771377.7909599999</v>
      </c>
      <c r="D35" s="85">
        <f t="shared" si="0"/>
        <v>2.4045892584364813E-2</v>
      </c>
    </row>
    <row r="36" spans="1:4">
      <c r="A36" s="44" t="s">
        <v>132</v>
      </c>
      <c r="B36" s="45" t="s">
        <v>173</v>
      </c>
      <c r="C36" s="84" t="s" vm="21">
        <v>4372</v>
      </c>
      <c r="D36" s="85" t="s" vm="22">
        <v>4372</v>
      </c>
    </row>
    <row r="37" spans="1:4">
      <c r="A37" s="44" t="s">
        <v>132</v>
      </c>
      <c r="B37" s="27" t="s">
        <v>174</v>
      </c>
      <c r="C37" s="84">
        <f>'השקעות אחרות '!I10</f>
        <v>-6300.0489205910017</v>
      </c>
      <c r="D37" s="85">
        <f t="shared" ref="D37:D38" si="1">C37/$C$42</f>
        <v>-5.4662449888616147E-5</v>
      </c>
    </row>
    <row r="38" spans="1:4">
      <c r="A38" s="44"/>
      <c r="B38" s="55" t="s">
        <v>176</v>
      </c>
      <c r="C38" s="84" vm="23">
        <v>8443.6450200000018</v>
      </c>
      <c r="D38" s="85">
        <f t="shared" si="1"/>
        <v>7.3261387109945772E-5</v>
      </c>
    </row>
    <row r="39" spans="1:4">
      <c r="A39" s="44" t="s">
        <v>132</v>
      </c>
      <c r="B39" s="56" t="s">
        <v>177</v>
      </c>
      <c r="C39" s="84" t="s" vm="24">
        <v>4372</v>
      </c>
      <c r="D39" s="85" t="s" vm="25">
        <v>4372</v>
      </c>
    </row>
    <row r="40" spans="1:4">
      <c r="A40" s="44" t="s">
        <v>132</v>
      </c>
      <c r="B40" s="56" t="s">
        <v>217</v>
      </c>
      <c r="C40" s="84" t="s" vm="26">
        <v>4372</v>
      </c>
      <c r="D40" s="85" t="s" vm="27">
        <v>4372</v>
      </c>
    </row>
    <row r="41" spans="1:4">
      <c r="A41" s="44" t="s">
        <v>132</v>
      </c>
      <c r="B41" s="56" t="s">
        <v>178</v>
      </c>
      <c r="C41" s="84" vm="28">
        <v>8443.6450200000018</v>
      </c>
      <c r="D41" s="85">
        <f t="shared" ref="D41:D42" si="2">C41/$C$42</f>
        <v>7.3261387109945772E-5</v>
      </c>
    </row>
    <row r="42" spans="1:4">
      <c r="B42" s="56" t="s">
        <v>90</v>
      </c>
      <c r="C42" s="84">
        <f>C10+C41</f>
        <v>115253687.55751711</v>
      </c>
      <c r="D42" s="85">
        <f t="shared" si="2"/>
        <v>1</v>
      </c>
    </row>
    <row r="43" spans="1:4">
      <c r="A43" s="44" t="s">
        <v>132</v>
      </c>
      <c r="B43" s="56" t="s">
        <v>175</v>
      </c>
      <c r="C43" s="84">
        <f>'יתרת התחייבות להשקעה'!C10</f>
        <v>7138744.6614851067</v>
      </c>
      <c r="D43" s="85"/>
    </row>
    <row r="44" spans="1:4">
      <c r="B44" s="5" t="s">
        <v>116</v>
      </c>
    </row>
    <row r="45" spans="1:4">
      <c r="C45" s="62" t="s">
        <v>159</v>
      </c>
      <c r="D45" s="34" t="s">
        <v>111</v>
      </c>
    </row>
    <row r="46" spans="1:4">
      <c r="C46" s="63" t="s">
        <v>0</v>
      </c>
      <c r="D46" s="23" t="s">
        <v>1</v>
      </c>
    </row>
    <row r="47" spans="1:4">
      <c r="C47" s="86" t="s">
        <v>142</v>
      </c>
      <c r="D47" s="87" vm="29">
        <v>2.4773999999999998</v>
      </c>
    </row>
    <row r="48" spans="1:4">
      <c r="C48" s="86" t="s">
        <v>149</v>
      </c>
      <c r="D48" s="87">
        <v>0.76144962166467534</v>
      </c>
    </row>
    <row r="49" spans="2:4">
      <c r="C49" s="86" t="s">
        <v>146</v>
      </c>
      <c r="D49" s="87" vm="30">
        <v>2.8424999999999998</v>
      </c>
    </row>
    <row r="50" spans="2:4">
      <c r="B50" s="11"/>
      <c r="C50" s="86" t="s">
        <v>1599</v>
      </c>
      <c r="D50" s="87" vm="31">
        <v>4.2</v>
      </c>
    </row>
    <row r="51" spans="2:4">
      <c r="C51" s="86" t="s">
        <v>140</v>
      </c>
      <c r="D51" s="87" vm="32">
        <v>4.0530999999999997</v>
      </c>
    </row>
    <row r="52" spans="2:4">
      <c r="C52" s="86" t="s">
        <v>141</v>
      </c>
      <c r="D52" s="87" vm="33">
        <v>4.6779000000000002</v>
      </c>
    </row>
    <row r="53" spans="2:4">
      <c r="C53" s="86" t="s">
        <v>143</v>
      </c>
      <c r="D53" s="87">
        <v>0.48832814016447873</v>
      </c>
    </row>
    <row r="54" spans="2:4">
      <c r="C54" s="86" t="s">
        <v>147</v>
      </c>
      <c r="D54" s="87">
        <v>2.5659999999999999E-2</v>
      </c>
    </row>
    <row r="55" spans="2:4">
      <c r="C55" s="86" t="s">
        <v>148</v>
      </c>
      <c r="D55" s="87">
        <v>0.21951275516061627</v>
      </c>
    </row>
    <row r="56" spans="2:4">
      <c r="C56" s="86" t="s">
        <v>145</v>
      </c>
      <c r="D56" s="87" vm="34">
        <v>0.54359999999999997</v>
      </c>
    </row>
    <row r="57" spans="2:4">
      <c r="C57" s="86" t="s">
        <v>4373</v>
      </c>
      <c r="D57" s="87">
        <v>2.2928704</v>
      </c>
    </row>
    <row r="58" spans="2:4">
      <c r="C58" s="86" t="s">
        <v>144</v>
      </c>
      <c r="D58" s="87" vm="35">
        <v>0.35270000000000001</v>
      </c>
    </row>
    <row r="59" spans="2:4">
      <c r="C59" s="86" t="s">
        <v>138</v>
      </c>
      <c r="D59" s="87" vm="36">
        <v>3.8239999999999998</v>
      </c>
    </row>
    <row r="60" spans="2:4">
      <c r="C60" s="86" t="s">
        <v>150</v>
      </c>
      <c r="D60" s="87" vm="37">
        <v>0.2031</v>
      </c>
    </row>
    <row r="61" spans="2:4">
      <c r="C61" s="86" t="s">
        <v>4374</v>
      </c>
      <c r="D61" s="87" vm="38">
        <v>0.36</v>
      </c>
    </row>
    <row r="62" spans="2:4">
      <c r="C62" s="86" t="s">
        <v>4375</v>
      </c>
      <c r="D62" s="87">
        <v>3.9578505476717096E-2</v>
      </c>
    </row>
    <row r="63" spans="2:4">
      <c r="C63" s="86" t="s">
        <v>4376</v>
      </c>
      <c r="D63" s="87">
        <v>0.52397917237599345</v>
      </c>
    </row>
    <row r="64" spans="2:4">
      <c r="C64" s="86" t="s">
        <v>139</v>
      </c>
      <c r="D64" s="87">
        <v>1</v>
      </c>
    </row>
    <row r="65" spans="3:4">
      <c r="C65" s="88"/>
      <c r="D65" s="88"/>
    </row>
    <row r="66" spans="3:4">
      <c r="C66" s="88"/>
      <c r="D66" s="88"/>
    </row>
    <row r="67" spans="3:4">
      <c r="C67" s="89"/>
      <c r="D67" s="89"/>
    </row>
  </sheetData>
  <sheetProtection sheet="1" objects="1" scenarios="1"/>
  <mergeCells count="1">
    <mergeCell ref="B6:D6"/>
  </mergeCells>
  <phoneticPr fontId="4" type="noConversion"/>
  <dataValidations count="1">
    <dataValidation allowBlank="1" showInputMessage="1" showErrorMessage="1" sqref="C45:D46" xr:uid="{00000000-0002-0000-0000-000000000000}"/>
  </dataValidations>
  <hyperlinks>
    <hyperlink ref="A11" location="מזומנים!A1" display="◄" xr:uid="{00000000-0004-0000-0000-000000000000}"/>
    <hyperlink ref="A13" location="'תעודות התחייבות ממשלתיות'!A1" display="◄" xr:uid="{00000000-0004-0000-0000-000001000000}"/>
    <hyperlink ref="A14:A17" location="מזומנים!A1" display="◄" xr:uid="{00000000-0004-0000-0000-000002000000}"/>
    <hyperlink ref="A18" location="'קרנות נאמנות'!A1" display="◄" xr:uid="{00000000-0004-0000-0000-000003000000}"/>
    <hyperlink ref="A19:A22" location="מזומנים!A1" display="◄" xr:uid="{00000000-0004-0000-0000-000004000000}"/>
    <hyperlink ref="A24" location="'לא סחיר- תעודות התחייבות ממשלתי'!A1" display="◄" xr:uid="{00000000-0004-0000-0000-000005000000}"/>
    <hyperlink ref="A25:A32" location="מזומנים!A1" display="◄" xr:uid="{00000000-0004-0000-0000-000006000000}"/>
    <hyperlink ref="A33" location="הלוואות!A1" display="◄" xr:uid="{00000000-0004-0000-0000-000007000000}"/>
    <hyperlink ref="A34:A37" location="מזומנים!A1" display="◄" xr:uid="{00000000-0004-0000-0000-000008000000}"/>
    <hyperlink ref="A14" location="'תעודות חוב מסחריות '!A1" display="◄" xr:uid="{00000000-0004-0000-0000-000009000000}"/>
    <hyperlink ref="A15" location="'אג&quot;ח קונצרני'!A1" display="◄" xr:uid="{00000000-0004-0000-0000-00000A000000}"/>
    <hyperlink ref="A16" location="מניות!A1" display="◄" xr:uid="{00000000-0004-0000-0000-00000B000000}"/>
    <hyperlink ref="A17" location="'קרנות סל'!A1" display="◄" xr:uid="{00000000-0004-0000-0000-00000C000000}"/>
    <hyperlink ref="A19" location="'כתבי אופציה'!A1" display="◄" xr:uid="{00000000-0004-0000-0000-00000D000000}"/>
    <hyperlink ref="A20" location="אופציות!A1" display="◄" xr:uid="{00000000-0004-0000-0000-00000E000000}"/>
    <hyperlink ref="A21" location="'חוזים עתידיים'!A1" display="◄" xr:uid="{00000000-0004-0000-0000-00000F000000}"/>
    <hyperlink ref="A22" location="'מוצרים מובנים'!A1" display="◄" xr:uid="{00000000-0004-0000-0000-000010000000}"/>
    <hyperlink ref="A25" location="'לא סחיר - תעודות חוב מסחריות'!A1" display="◄" xr:uid="{00000000-0004-0000-0000-000011000000}"/>
    <hyperlink ref="A26" location="'לא סחיר - אג&quot;ח קונצרני'!A1" display="◄" xr:uid="{00000000-0004-0000-0000-000012000000}"/>
    <hyperlink ref="A27" location="'לא סחיר - מניות'!A1" display="◄" xr:uid="{00000000-0004-0000-0000-000013000000}"/>
    <hyperlink ref="A28" location="'לא סחיר - קרנות השקעה'!A1" display="◄" xr:uid="{00000000-0004-0000-0000-000014000000}"/>
    <hyperlink ref="A29" location="'לא סחיר - כתבי אופציה'!A1" display="◄" xr:uid="{00000000-0004-0000-0000-000015000000}"/>
    <hyperlink ref="A30" location="'לא סחיר - אופציות'!A1" display="◄" xr:uid="{00000000-0004-0000-0000-000016000000}"/>
    <hyperlink ref="A31" location="'לא סחיר - חוזים עתידיים'!A1" display="◄" xr:uid="{00000000-0004-0000-0000-000017000000}"/>
    <hyperlink ref="A32" location="'לא סחיר - מוצרים מובנים'!A1" display="◄" xr:uid="{00000000-0004-0000-0000-000018000000}"/>
    <hyperlink ref="A34" location="'פקדונות מעל 3 חודשים'!A1" display="◄" xr:uid="{00000000-0004-0000-0000-000019000000}"/>
    <hyperlink ref="A35" location="'זכויות מקרקעין'!A1" display="◄" xr:uid="{00000000-0004-0000-0000-00001A000000}"/>
    <hyperlink ref="A37" location="'השקעות אחרות '!A1" display="◄" xr:uid="{00000000-0004-0000-0000-00001B000000}"/>
    <hyperlink ref="A43" location="'יתרת התחייבות להשקעה'!A1" display="◄" xr:uid="{00000000-0004-0000-0000-00001C000000}"/>
    <hyperlink ref="A36" location="'השקעה בחברות מוחזקות'!A1" display="◄" xr:uid="{00000000-0004-0000-0000-00001D000000}"/>
    <hyperlink ref="A39" location="'עלות מתואמת אג&quot;ח קונצרני סחיר'!A1" display="◄" xr:uid="{00000000-0004-0000-0000-00001E000000}"/>
    <hyperlink ref="A40" location="'עלות מתואמת אג&quot;ח קונצרני ל.סחיר'!A1" display="◄" xr:uid="{00000000-0004-0000-0000-00001F000000}"/>
    <hyperlink ref="A41" location="'עלות מתואמת מסגרות אשראי ללווים'!A1" display="◄" xr:uid="{00000000-0004-0000-0000-000020000000}"/>
  </hyperlinks>
  <pageMargins left="0" right="0" top="0.5" bottom="0.5" header="0" footer="0.25"/>
  <pageSetup paperSize="9" scale="46" pageOrder="overThenDown" orientation="landscape" r:id="rId1"/>
  <headerFooter alignWithMargins="0">
    <oddFooter>&amp;L&amp;Z&amp;F&amp;C&amp;A&amp;R&amp;D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>
    <tabColor indexed="44"/>
    <pageSetUpPr fitToPage="1"/>
  </sheetPr>
  <dimension ref="B1:M590"/>
  <sheetViews>
    <sheetView rightToLeft="1" workbookViewId="0"/>
  </sheetViews>
  <sheetFormatPr defaultColWidth="9.140625" defaultRowHeight="18"/>
  <cols>
    <col min="1" max="1" width="6.28515625" style="1" customWidth="1"/>
    <col min="2" max="2" width="29.7109375" style="2" bestFit="1" customWidth="1"/>
    <col min="3" max="3" width="41.7109375" style="2" bestFit="1" customWidth="1"/>
    <col min="4" max="4" width="6.42578125" style="2" bestFit="1" customWidth="1"/>
    <col min="5" max="5" width="14.7109375" style="2" bestFit="1" customWidth="1"/>
    <col min="6" max="6" width="12" style="1" bestFit="1" customWidth="1"/>
    <col min="7" max="7" width="10.140625" style="1" bestFit="1" customWidth="1"/>
    <col min="8" max="8" width="11.85546875" style="1" bestFit="1" customWidth="1"/>
    <col min="9" max="9" width="10.140625" style="1" bestFit="1" customWidth="1"/>
    <col min="10" max="10" width="6.28515625" style="1" bestFit="1" customWidth="1"/>
    <col min="11" max="11" width="9.140625" style="1" bestFit="1"/>
    <col min="12" max="12" width="8.42578125" style="1" bestFit="1" customWidth="1"/>
    <col min="13" max="16384" width="9.140625" style="1"/>
  </cols>
  <sheetData>
    <row r="1" spans="2:13">
      <c r="B1" s="46" t="s">
        <v>152</v>
      </c>
      <c r="C1" s="46" t="s" vm="1">
        <v>241</v>
      </c>
    </row>
    <row r="2" spans="2:13">
      <c r="B2" s="46" t="s">
        <v>151</v>
      </c>
      <c r="C2" s="46" t="s">
        <v>242</v>
      </c>
    </row>
    <row r="3" spans="2:13">
      <c r="B3" s="46" t="s">
        <v>153</v>
      </c>
      <c r="C3" s="46" t="s">
        <v>243</v>
      </c>
    </row>
    <row r="4" spans="2:13">
      <c r="B4" s="46" t="s">
        <v>154</v>
      </c>
      <c r="C4" s="46" t="s">
        <v>244</v>
      </c>
    </row>
    <row r="6" spans="2:13" ht="26.25" customHeight="1">
      <c r="B6" s="168" t="s">
        <v>180</v>
      </c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2:13" ht="26.25" customHeight="1">
      <c r="B7" s="168" t="s">
        <v>101</v>
      </c>
      <c r="C7" s="169"/>
      <c r="D7" s="169"/>
      <c r="E7" s="169"/>
      <c r="F7" s="169"/>
      <c r="G7" s="169"/>
      <c r="H7" s="169"/>
      <c r="I7" s="169"/>
      <c r="J7" s="169"/>
      <c r="K7" s="169"/>
      <c r="L7" s="170"/>
      <c r="M7" s="3"/>
    </row>
    <row r="8" spans="2:13" s="3" customFormat="1" ht="78.75">
      <c r="B8" s="21" t="s">
        <v>122</v>
      </c>
      <c r="C8" s="29" t="s">
        <v>49</v>
      </c>
      <c r="D8" s="29" t="s">
        <v>125</v>
      </c>
      <c r="E8" s="29" t="s">
        <v>71</v>
      </c>
      <c r="F8" s="29" t="s">
        <v>109</v>
      </c>
      <c r="G8" s="29" t="s">
        <v>216</v>
      </c>
      <c r="H8" s="29" t="s">
        <v>215</v>
      </c>
      <c r="I8" s="29" t="s">
        <v>66</v>
      </c>
      <c r="J8" s="29" t="s">
        <v>63</v>
      </c>
      <c r="K8" s="29" t="s">
        <v>155</v>
      </c>
      <c r="L8" s="30" t="s">
        <v>157</v>
      </c>
    </row>
    <row r="9" spans="2:13" s="3" customFormat="1">
      <c r="B9" s="14"/>
      <c r="C9" s="29"/>
      <c r="D9" s="29"/>
      <c r="E9" s="29"/>
      <c r="F9" s="29"/>
      <c r="G9" s="15" t="s">
        <v>223</v>
      </c>
      <c r="H9" s="15"/>
      <c r="I9" s="15" t="s">
        <v>219</v>
      </c>
      <c r="J9" s="15" t="s">
        <v>19</v>
      </c>
      <c r="K9" s="31" t="s">
        <v>19</v>
      </c>
      <c r="L9" s="16" t="s">
        <v>19</v>
      </c>
    </row>
    <row r="10" spans="2:13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3" s="4" customFormat="1" ht="18" customHeight="1">
      <c r="B11" s="96" t="s">
        <v>55</v>
      </c>
      <c r="C11" s="96"/>
      <c r="D11" s="97"/>
      <c r="E11" s="97"/>
      <c r="F11" s="97"/>
      <c r="G11" s="99"/>
      <c r="H11" s="116"/>
      <c r="I11" s="99">
        <v>61996.46109529501</v>
      </c>
      <c r="J11" s="100"/>
      <c r="K11" s="100">
        <f>IFERROR(I11/$I$11,0)</f>
        <v>1</v>
      </c>
      <c r="L11" s="100">
        <f>I11/'סכום נכסי הקרן'!$C$42</f>
        <v>5.379130369634013E-4</v>
      </c>
    </row>
    <row r="12" spans="2:13">
      <c r="B12" s="129" t="s">
        <v>208</v>
      </c>
      <c r="C12" s="103"/>
      <c r="D12" s="104"/>
      <c r="E12" s="104"/>
      <c r="F12" s="104"/>
      <c r="G12" s="106"/>
      <c r="H12" s="118"/>
      <c r="I12" s="106">
        <v>39647.795332041998</v>
      </c>
      <c r="J12" s="107"/>
      <c r="K12" s="107">
        <f t="shared" ref="K12:K23" si="0">IFERROR(I12/$I$11,0)</f>
        <v>0.63951707293581184</v>
      </c>
      <c r="L12" s="107">
        <f>I12/'סכום נכסי הקרן'!$C$42</f>
        <v>3.4400457089284756E-4</v>
      </c>
    </row>
    <row r="13" spans="2:13">
      <c r="B13" s="101" t="s">
        <v>199</v>
      </c>
      <c r="C13" s="96"/>
      <c r="D13" s="97"/>
      <c r="E13" s="97"/>
      <c r="F13" s="97"/>
      <c r="G13" s="99"/>
      <c r="H13" s="116"/>
      <c r="I13" s="99">
        <v>39647.795332041998</v>
      </c>
      <c r="J13" s="100"/>
      <c r="K13" s="100">
        <f t="shared" si="0"/>
        <v>0.63951707293581184</v>
      </c>
      <c r="L13" s="100">
        <f>I13/'סכום נכסי הקרן'!$C$42</f>
        <v>3.4400457089284756E-4</v>
      </c>
    </row>
    <row r="14" spans="2:13">
      <c r="B14" s="102" t="s">
        <v>1929</v>
      </c>
      <c r="C14" s="103" t="s">
        <v>1930</v>
      </c>
      <c r="D14" s="104" t="s">
        <v>126</v>
      </c>
      <c r="E14" s="104" t="s">
        <v>548</v>
      </c>
      <c r="F14" s="104" t="s">
        <v>139</v>
      </c>
      <c r="G14" s="106">
        <v>869.23124700000005</v>
      </c>
      <c r="H14" s="118">
        <v>3763400</v>
      </c>
      <c r="I14" s="106">
        <v>32712.648803228003</v>
      </c>
      <c r="J14" s="107"/>
      <c r="K14" s="107">
        <f t="shared" si="0"/>
        <v>0.52765348578437821</v>
      </c>
      <c r="L14" s="107">
        <f>I14/'סכום נכסי הקרן'!$C$42</f>
        <v>2.8383168900259978E-4</v>
      </c>
    </row>
    <row r="15" spans="2:13">
      <c r="B15" s="102" t="s">
        <v>1931</v>
      </c>
      <c r="C15" s="103" t="s">
        <v>1932</v>
      </c>
      <c r="D15" s="104" t="s">
        <v>126</v>
      </c>
      <c r="E15" s="104" t="s">
        <v>548</v>
      </c>
      <c r="F15" s="104" t="s">
        <v>139</v>
      </c>
      <c r="G15" s="106">
        <v>-869.23124700000005</v>
      </c>
      <c r="H15" s="118">
        <v>305600</v>
      </c>
      <c r="I15" s="106">
        <v>-2656.3706951860008</v>
      </c>
      <c r="J15" s="107"/>
      <c r="K15" s="107">
        <f t="shared" si="0"/>
        <v>-4.2847134308245154E-2</v>
      </c>
      <c r="L15" s="107">
        <f>I15/'סכום נכסי הקרן'!$C$42</f>
        <v>-2.3048032140926897E-5</v>
      </c>
    </row>
    <row r="16" spans="2:13">
      <c r="B16" s="102" t="s">
        <v>1933</v>
      </c>
      <c r="C16" s="103" t="s">
        <v>1934</v>
      </c>
      <c r="D16" s="104" t="s">
        <v>126</v>
      </c>
      <c r="E16" s="104" t="s">
        <v>548</v>
      </c>
      <c r="F16" s="104" t="s">
        <v>139</v>
      </c>
      <c r="G16" s="106">
        <v>7992.9310200000009</v>
      </c>
      <c r="H16" s="118">
        <v>120100</v>
      </c>
      <c r="I16" s="106">
        <v>9599.5101550200015</v>
      </c>
      <c r="J16" s="107"/>
      <c r="K16" s="107">
        <f t="shared" si="0"/>
        <v>0.15483964706089523</v>
      </c>
      <c r="L16" s="107">
        <f>I16/'סכום נכסי הקרן'!$C$42</f>
        <v>8.3290264792867358E-5</v>
      </c>
    </row>
    <row r="17" spans="2:12">
      <c r="B17" s="102" t="s">
        <v>1935</v>
      </c>
      <c r="C17" s="103" t="s">
        <v>1936</v>
      </c>
      <c r="D17" s="104" t="s">
        <v>126</v>
      </c>
      <c r="E17" s="104" t="s">
        <v>548</v>
      </c>
      <c r="F17" s="104" t="s">
        <v>139</v>
      </c>
      <c r="G17" s="106">
        <v>-7992.9310200000009</v>
      </c>
      <c r="H17" s="118">
        <v>100</v>
      </c>
      <c r="I17" s="106">
        <v>-7.9929310200000012</v>
      </c>
      <c r="J17" s="107"/>
      <c r="K17" s="107">
        <f t="shared" si="0"/>
        <v>-1.2892560121639902E-4</v>
      </c>
      <c r="L17" s="107">
        <f>I17/'סכום נכסי הקרן'!$C$42</f>
        <v>-6.9350761692645592E-8</v>
      </c>
    </row>
    <row r="18" spans="2:12">
      <c r="B18" s="108"/>
      <c r="C18" s="103"/>
      <c r="D18" s="103"/>
      <c r="E18" s="103"/>
      <c r="F18" s="103"/>
      <c r="G18" s="106"/>
      <c r="H18" s="118"/>
      <c r="I18" s="103"/>
      <c r="J18" s="103"/>
      <c r="K18" s="107"/>
      <c r="L18" s="103"/>
    </row>
    <row r="19" spans="2:12">
      <c r="B19" s="129" t="s">
        <v>207</v>
      </c>
      <c r="C19" s="103"/>
      <c r="D19" s="104"/>
      <c r="E19" s="104"/>
      <c r="F19" s="104"/>
      <c r="G19" s="106"/>
      <c r="H19" s="118"/>
      <c r="I19" s="106">
        <v>22348.665763252997</v>
      </c>
      <c r="J19" s="107"/>
      <c r="K19" s="107">
        <f t="shared" si="0"/>
        <v>0.36048292706418794</v>
      </c>
      <c r="L19" s="107">
        <f>I19/'סכום נכסי הקרן'!$C$42</f>
        <v>1.9390846607055364E-4</v>
      </c>
    </row>
    <row r="20" spans="2:12">
      <c r="B20" s="101" t="s">
        <v>199</v>
      </c>
      <c r="C20" s="96"/>
      <c r="D20" s="97"/>
      <c r="E20" s="97"/>
      <c r="F20" s="97"/>
      <c r="G20" s="99"/>
      <c r="H20" s="116"/>
      <c r="I20" s="99">
        <v>22348.665763252997</v>
      </c>
      <c r="J20" s="100"/>
      <c r="K20" s="100">
        <f t="shared" si="0"/>
        <v>0.36048292706418794</v>
      </c>
      <c r="L20" s="100">
        <f>I20/'סכום נכסי הקרן'!$C$42</f>
        <v>1.9390846607055364E-4</v>
      </c>
    </row>
    <row r="21" spans="2:12">
      <c r="B21" s="102" t="s">
        <v>1937</v>
      </c>
      <c r="C21" s="103" t="s">
        <v>1937</v>
      </c>
      <c r="D21" s="104" t="s">
        <v>29</v>
      </c>
      <c r="E21" s="104" t="s">
        <v>548</v>
      </c>
      <c r="F21" s="104" t="s">
        <v>138</v>
      </c>
      <c r="G21" s="106">
        <v>10699.459965000004</v>
      </c>
      <c r="H21" s="118">
        <v>18</v>
      </c>
      <c r="I21" s="106">
        <v>736.46522831100015</v>
      </c>
      <c r="J21" s="107"/>
      <c r="K21" s="107">
        <f t="shared" si="0"/>
        <v>1.1879149475628559E-2</v>
      </c>
      <c r="L21" s="107">
        <f>I21/'סכום נכסי הקרן'!$C$42</f>
        <v>6.3899493709775554E-6</v>
      </c>
    </row>
    <row r="22" spans="2:12">
      <c r="B22" s="102" t="s">
        <v>1938</v>
      </c>
      <c r="C22" s="103" t="s">
        <v>1938</v>
      </c>
      <c r="D22" s="104" t="s">
        <v>29</v>
      </c>
      <c r="E22" s="104" t="s">
        <v>548</v>
      </c>
      <c r="F22" s="104" t="s">
        <v>138</v>
      </c>
      <c r="G22" s="106">
        <v>-516.23365600000022</v>
      </c>
      <c r="H22" s="118">
        <v>4682</v>
      </c>
      <c r="I22" s="106">
        <v>-9242.630884191005</v>
      </c>
      <c r="J22" s="107"/>
      <c r="K22" s="107">
        <f t="shared" si="0"/>
        <v>-0.14908320121666493</v>
      </c>
      <c r="L22" s="107">
        <f>I22/'סכום נכסי הקרן'!$C$42</f>
        <v>-8.0193797526682074E-5</v>
      </c>
    </row>
    <row r="23" spans="2:12">
      <c r="B23" s="102" t="s">
        <v>1939</v>
      </c>
      <c r="C23" s="103" t="s">
        <v>1939</v>
      </c>
      <c r="D23" s="104" t="s">
        <v>29</v>
      </c>
      <c r="E23" s="104" t="s">
        <v>548</v>
      </c>
      <c r="F23" s="104" t="s">
        <v>138</v>
      </c>
      <c r="G23" s="106">
        <v>516.23365600000022</v>
      </c>
      <c r="H23" s="118">
        <v>15630</v>
      </c>
      <c r="I23" s="106">
        <v>30854.831419133003</v>
      </c>
      <c r="J23" s="107"/>
      <c r="K23" s="107">
        <f t="shared" si="0"/>
        <v>0.49768697880522433</v>
      </c>
      <c r="L23" s="107">
        <f>I23/'סכום נכסי הקרן'!$C$42</f>
        <v>2.6771231422625816E-4</v>
      </c>
    </row>
    <row r="24" spans="2:12">
      <c r="B24" s="108"/>
      <c r="C24" s="103"/>
      <c r="D24" s="103"/>
      <c r="E24" s="103"/>
      <c r="F24" s="103"/>
      <c r="G24" s="106"/>
      <c r="H24" s="118"/>
      <c r="I24" s="103"/>
      <c r="J24" s="103"/>
      <c r="K24" s="107"/>
      <c r="L24" s="103"/>
    </row>
    <row r="25" spans="2:12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</row>
    <row r="26" spans="2:12"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</row>
    <row r="27" spans="2:12">
      <c r="B27" s="124" t="s">
        <v>231</v>
      </c>
      <c r="C27" s="103"/>
      <c r="D27" s="103"/>
      <c r="E27" s="103"/>
      <c r="F27" s="103"/>
      <c r="G27" s="103"/>
      <c r="H27" s="103"/>
      <c r="I27" s="103"/>
      <c r="J27" s="103"/>
      <c r="K27" s="103"/>
      <c r="L27" s="103"/>
    </row>
    <row r="28" spans="2:12">
      <c r="B28" s="124" t="s">
        <v>118</v>
      </c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2:12">
      <c r="B29" s="124" t="s">
        <v>214</v>
      </c>
      <c r="C29" s="103"/>
      <c r="D29" s="103"/>
      <c r="E29" s="103"/>
      <c r="F29" s="103"/>
      <c r="G29" s="103"/>
      <c r="H29" s="103"/>
      <c r="I29" s="103"/>
      <c r="J29" s="103"/>
      <c r="K29" s="103"/>
      <c r="L29" s="103"/>
    </row>
    <row r="30" spans="2:12">
      <c r="B30" s="124" t="s">
        <v>222</v>
      </c>
      <c r="C30" s="103"/>
      <c r="D30" s="103"/>
      <c r="E30" s="103"/>
      <c r="F30" s="103"/>
      <c r="G30" s="103"/>
      <c r="H30" s="103"/>
      <c r="I30" s="103"/>
      <c r="J30" s="103"/>
      <c r="K30" s="103"/>
      <c r="L30" s="103"/>
    </row>
    <row r="31" spans="2:12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</row>
    <row r="32" spans="2:12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</row>
    <row r="33" spans="2:12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</row>
    <row r="34" spans="2:12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</row>
    <row r="35" spans="2:12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</row>
    <row r="36" spans="2:12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</row>
    <row r="37" spans="2:12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</row>
    <row r="38" spans="2:12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</row>
    <row r="39" spans="2:12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</row>
    <row r="40" spans="2:12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</row>
    <row r="41" spans="2:12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</row>
    <row r="42" spans="2:12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</row>
    <row r="43" spans="2:12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</row>
    <row r="44" spans="2:12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</row>
    <row r="45" spans="2:12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2:12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</row>
    <row r="47" spans="2:12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</row>
    <row r="48" spans="2:12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</row>
    <row r="49" spans="2:12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</row>
    <row r="50" spans="2:12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</row>
    <row r="51" spans="2:12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</row>
    <row r="52" spans="2:12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</row>
    <row r="53" spans="2:12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</row>
    <row r="54" spans="2:12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</row>
    <row r="55" spans="2:12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</row>
    <row r="56" spans="2:12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</row>
    <row r="57" spans="2:12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</row>
    <row r="58" spans="2:12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</row>
    <row r="59" spans="2:12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</row>
    <row r="60" spans="2:12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</row>
    <row r="61" spans="2:12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</row>
    <row r="62" spans="2:12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</row>
    <row r="63" spans="2:12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</row>
    <row r="64" spans="2:12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</row>
    <row r="65" spans="2:12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</row>
    <row r="66" spans="2:12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</row>
    <row r="67" spans="2:12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</row>
    <row r="68" spans="2:12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</row>
    <row r="69" spans="2:12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</row>
    <row r="70" spans="2:12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</row>
    <row r="71" spans="2:12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</row>
    <row r="72" spans="2:12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</row>
    <row r="73" spans="2:12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</row>
    <row r="74" spans="2:12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</row>
    <row r="75" spans="2:12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</row>
    <row r="76" spans="2:12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</row>
    <row r="77" spans="2:12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</row>
    <row r="78" spans="2:12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</row>
    <row r="79" spans="2:12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</row>
    <row r="80" spans="2:12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</row>
    <row r="81" spans="2:12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</row>
    <row r="82" spans="2:12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</row>
    <row r="83" spans="2:12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</row>
    <row r="84" spans="2:12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</row>
    <row r="85" spans="2:12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</row>
    <row r="86" spans="2:12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</row>
    <row r="87" spans="2:12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</row>
    <row r="88" spans="2:12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</row>
    <row r="89" spans="2:12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</row>
    <row r="90" spans="2:12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</row>
    <row r="91" spans="2:12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</row>
    <row r="92" spans="2:12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</row>
    <row r="93" spans="2:12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</row>
    <row r="94" spans="2:12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</row>
    <row r="95" spans="2:12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</row>
    <row r="96" spans="2:12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</row>
    <row r="97" spans="2:12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</row>
    <row r="98" spans="2:12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</row>
    <row r="99" spans="2:12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</row>
    <row r="100" spans="2:12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</row>
    <row r="101" spans="2:12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</row>
    <row r="102" spans="2:12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</row>
    <row r="103" spans="2:12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</row>
    <row r="104" spans="2:12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</row>
    <row r="105" spans="2:12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</row>
    <row r="106" spans="2:12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</row>
    <row r="107" spans="2:12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</row>
    <row r="108" spans="2:12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</row>
    <row r="109" spans="2:12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</row>
    <row r="110" spans="2:12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</row>
    <row r="111" spans="2:12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</row>
    <row r="112" spans="2:12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</row>
    <row r="113" spans="2:12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</row>
    <row r="114" spans="2:12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</row>
    <row r="115" spans="2:12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</row>
    <row r="116" spans="2:12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</row>
    <row r="117" spans="2:12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</row>
    <row r="118" spans="2:12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</row>
    <row r="119" spans="2:12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</row>
    <row r="120" spans="2:12"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</row>
    <row r="121" spans="2:12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</row>
    <row r="122" spans="2:12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</row>
    <row r="123" spans="2:12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</row>
    <row r="124" spans="2:12">
      <c r="B124" s="110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</row>
    <row r="125" spans="2:12">
      <c r="B125" s="110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</row>
    <row r="126" spans="2:12">
      <c r="B126" s="110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</row>
    <row r="127" spans="2:12">
      <c r="B127" s="110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</row>
    <row r="128" spans="2:12">
      <c r="B128" s="110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</row>
    <row r="129" spans="2:12">
      <c r="B129" s="110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</row>
    <row r="130" spans="2:12">
      <c r="B130" s="110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</row>
    <row r="131" spans="2:12">
      <c r="B131" s="110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</row>
    <row r="132" spans="2:12">
      <c r="B132" s="110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</row>
    <row r="133" spans="2:12">
      <c r="B133" s="110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</row>
    <row r="134" spans="2:12">
      <c r="B134" s="110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</row>
    <row r="135" spans="2:12">
      <c r="B135" s="110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</row>
    <row r="136" spans="2:12">
      <c r="B136" s="110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</row>
    <row r="137" spans="2:12">
      <c r="B137" s="110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</row>
    <row r="138" spans="2:12">
      <c r="B138" s="110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</row>
    <row r="139" spans="2:12">
      <c r="B139" s="110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</row>
    <row r="140" spans="2:12">
      <c r="B140" s="110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</row>
    <row r="141" spans="2:12">
      <c r="B141" s="110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</row>
    <row r="142" spans="2:12">
      <c r="B142" s="110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</row>
    <row r="143" spans="2:12">
      <c r="B143" s="110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</row>
    <row r="144" spans="2:12">
      <c r="B144" s="110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</row>
    <row r="145" spans="2:12">
      <c r="B145" s="110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</row>
    <row r="146" spans="2:12">
      <c r="B146" s="110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</row>
    <row r="147" spans="2:12">
      <c r="B147" s="110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</row>
    <row r="148" spans="2:12">
      <c r="B148" s="110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</row>
    <row r="149" spans="2:12">
      <c r="B149" s="110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</row>
    <row r="150" spans="2:12">
      <c r="B150" s="110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</row>
    <row r="151" spans="2:12">
      <c r="B151" s="110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</row>
    <row r="152" spans="2:12">
      <c r="B152" s="110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</row>
    <row r="153" spans="2:12">
      <c r="B153" s="110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</row>
    <row r="154" spans="2:12">
      <c r="B154" s="110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</row>
    <row r="155" spans="2:12">
      <c r="B155" s="110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</row>
    <row r="156" spans="2:12">
      <c r="B156" s="110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</row>
    <row r="157" spans="2:12">
      <c r="B157" s="110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</row>
    <row r="158" spans="2:12">
      <c r="B158" s="110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</row>
    <row r="159" spans="2:12">
      <c r="B159" s="110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</row>
    <row r="160" spans="2:12">
      <c r="B160" s="110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</row>
    <row r="161" spans="2:12">
      <c r="B161" s="110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</row>
    <row r="162" spans="2:12">
      <c r="B162" s="110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</row>
    <row r="163" spans="2:12">
      <c r="B163" s="110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</row>
    <row r="164" spans="2:12">
      <c r="B164" s="110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</row>
    <row r="165" spans="2:12">
      <c r="B165" s="110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</row>
    <row r="166" spans="2:12">
      <c r="B166" s="110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</row>
    <row r="167" spans="2:12">
      <c r="B167" s="110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</row>
    <row r="168" spans="2:12">
      <c r="B168" s="110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</row>
    <row r="169" spans="2:12">
      <c r="B169" s="110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</row>
    <row r="170" spans="2:12">
      <c r="B170" s="110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</row>
    <row r="171" spans="2:12">
      <c r="B171" s="110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</row>
    <row r="172" spans="2:12">
      <c r="B172" s="110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</row>
    <row r="173" spans="2:12">
      <c r="B173" s="110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</row>
    <row r="174" spans="2:12">
      <c r="B174" s="110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</row>
    <row r="175" spans="2:12">
      <c r="B175" s="110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</row>
    <row r="176" spans="2:12">
      <c r="B176" s="110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</row>
    <row r="177" spans="2:12">
      <c r="B177" s="110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</row>
    <row r="178" spans="2:12">
      <c r="B178" s="110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</row>
    <row r="179" spans="2:12">
      <c r="B179" s="110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</row>
    <row r="180" spans="2:12">
      <c r="B180" s="110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</row>
    <row r="181" spans="2:12">
      <c r="B181" s="110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</row>
    <row r="182" spans="2:12">
      <c r="B182" s="110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</row>
    <row r="183" spans="2:12">
      <c r="B183" s="110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</row>
    <row r="184" spans="2:12">
      <c r="B184" s="110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</row>
    <row r="185" spans="2:12">
      <c r="B185" s="110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</row>
    <row r="186" spans="2:12">
      <c r="B186" s="110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</row>
    <row r="187" spans="2:12">
      <c r="B187" s="110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</row>
    <row r="188" spans="2:12">
      <c r="B188" s="110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</row>
    <row r="189" spans="2:12">
      <c r="B189" s="110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</row>
    <row r="190" spans="2:12">
      <c r="B190" s="110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</row>
    <row r="191" spans="2:12">
      <c r="B191" s="110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</row>
    <row r="192" spans="2:12">
      <c r="B192" s="110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</row>
    <row r="193" spans="2:12">
      <c r="B193" s="110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</row>
    <row r="194" spans="2:12">
      <c r="B194" s="110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</row>
    <row r="195" spans="2:12">
      <c r="B195" s="110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</row>
    <row r="196" spans="2:12">
      <c r="B196" s="110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</row>
    <row r="197" spans="2:12">
      <c r="B197" s="110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</row>
    <row r="198" spans="2:12">
      <c r="B198" s="110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</row>
    <row r="199" spans="2:12">
      <c r="B199" s="110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</row>
    <row r="200" spans="2:12">
      <c r="B200" s="110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</row>
    <row r="201" spans="2:12">
      <c r="B201" s="110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</row>
    <row r="202" spans="2:12">
      <c r="B202" s="110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</row>
    <row r="203" spans="2:12">
      <c r="B203" s="110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</row>
    <row r="204" spans="2:12">
      <c r="B204" s="110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</row>
    <row r="205" spans="2:12">
      <c r="B205" s="110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</row>
    <row r="206" spans="2:12">
      <c r="B206" s="110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</row>
    <row r="207" spans="2:12">
      <c r="B207" s="110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</row>
    <row r="208" spans="2:12">
      <c r="B208" s="110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</row>
    <row r="209" spans="2:12">
      <c r="B209" s="110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</row>
    <row r="210" spans="2:12">
      <c r="B210" s="110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</row>
    <row r="211" spans="2:12">
      <c r="B211" s="110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</row>
    <row r="212" spans="2:12">
      <c r="B212" s="110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</row>
    <row r="213" spans="2:12">
      <c r="B213" s="110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</row>
    <row r="214" spans="2:12">
      <c r="B214" s="110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</row>
    <row r="215" spans="2:12">
      <c r="B215" s="110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</row>
    <row r="216" spans="2:12">
      <c r="B216" s="110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</row>
    <row r="217" spans="2:12">
      <c r="B217" s="110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</row>
    <row r="218" spans="2:12">
      <c r="B218" s="110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</row>
    <row r="219" spans="2:12">
      <c r="B219" s="110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</row>
    <row r="220" spans="2:12">
      <c r="B220" s="110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</row>
    <row r="221" spans="2:12">
      <c r="B221" s="110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</row>
    <row r="222" spans="2:12">
      <c r="B222" s="110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</row>
    <row r="223" spans="2:12">
      <c r="B223" s="110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</row>
    <row r="224" spans="2:12">
      <c r="B224" s="110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</row>
    <row r="225" spans="2:12">
      <c r="B225" s="110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</row>
    <row r="226" spans="2:12">
      <c r="B226" s="110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</row>
    <row r="227" spans="2:12">
      <c r="B227" s="110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</row>
    <row r="228" spans="2:12">
      <c r="B228" s="110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</row>
    <row r="229" spans="2:12">
      <c r="B229" s="110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</row>
    <row r="230" spans="2:12">
      <c r="B230" s="110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</row>
    <row r="231" spans="2:12">
      <c r="B231" s="110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</row>
    <row r="232" spans="2:12">
      <c r="B232" s="110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</row>
    <row r="233" spans="2:12">
      <c r="B233" s="110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</row>
    <row r="234" spans="2:12">
      <c r="B234" s="110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</row>
    <row r="235" spans="2:12">
      <c r="B235" s="110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</row>
    <row r="236" spans="2:12">
      <c r="B236" s="110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</row>
    <row r="237" spans="2:12">
      <c r="B237" s="110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</row>
    <row r="238" spans="2:12">
      <c r="B238" s="110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</row>
    <row r="239" spans="2:12">
      <c r="B239" s="110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</row>
    <row r="240" spans="2:12">
      <c r="B240" s="110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</row>
    <row r="241" spans="2:12">
      <c r="B241" s="110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</row>
    <row r="242" spans="2:12">
      <c r="B242" s="110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</row>
    <row r="243" spans="2:12">
      <c r="B243" s="110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</row>
    <row r="244" spans="2:12">
      <c r="B244" s="110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</row>
    <row r="245" spans="2:12">
      <c r="B245" s="110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</row>
    <row r="246" spans="2:12">
      <c r="B246" s="110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</row>
    <row r="247" spans="2:12">
      <c r="B247" s="110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</row>
    <row r="248" spans="2:12">
      <c r="B248" s="110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</row>
    <row r="249" spans="2:12">
      <c r="B249" s="110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</row>
    <row r="250" spans="2:12">
      <c r="B250" s="110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</row>
    <row r="251" spans="2:12">
      <c r="B251" s="110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</row>
    <row r="252" spans="2:12">
      <c r="B252" s="110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</row>
    <row r="253" spans="2:12">
      <c r="B253" s="110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</row>
    <row r="254" spans="2:12">
      <c r="B254" s="110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</row>
    <row r="255" spans="2:12">
      <c r="B255" s="110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</row>
    <row r="256" spans="2:12">
      <c r="B256" s="110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</row>
    <row r="257" spans="2:12">
      <c r="B257" s="110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</row>
    <row r="258" spans="2:12">
      <c r="B258" s="110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</row>
    <row r="259" spans="2:12">
      <c r="B259" s="110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</row>
    <row r="260" spans="2:12">
      <c r="B260" s="110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</row>
    <row r="261" spans="2:12">
      <c r="B261" s="110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</row>
    <row r="262" spans="2:12">
      <c r="B262" s="110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</row>
    <row r="263" spans="2:12">
      <c r="B263" s="110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</row>
    <row r="264" spans="2:12">
      <c r="B264" s="110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</row>
    <row r="265" spans="2:12">
      <c r="B265" s="110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</row>
    <row r="266" spans="2:12">
      <c r="B266" s="110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</row>
    <row r="267" spans="2:12">
      <c r="B267" s="110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</row>
    <row r="268" spans="2:12">
      <c r="B268" s="110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</row>
    <row r="269" spans="2:12">
      <c r="B269" s="110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</row>
    <row r="270" spans="2:12">
      <c r="B270" s="110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</row>
    <row r="271" spans="2:12">
      <c r="B271" s="110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</row>
    <row r="272" spans="2:12">
      <c r="B272" s="110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</row>
    <row r="273" spans="2:12">
      <c r="B273" s="110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</row>
    <row r="274" spans="2:12">
      <c r="B274" s="110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</row>
    <row r="275" spans="2:12">
      <c r="B275" s="110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</row>
    <row r="276" spans="2:12">
      <c r="B276" s="110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</row>
    <row r="277" spans="2:12">
      <c r="B277" s="110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</row>
    <row r="278" spans="2:12">
      <c r="B278" s="110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</row>
    <row r="279" spans="2:12">
      <c r="B279" s="110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</row>
    <row r="280" spans="2:12">
      <c r="B280" s="110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</row>
    <row r="281" spans="2:12">
      <c r="B281" s="110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</row>
    <row r="282" spans="2:12">
      <c r="B282" s="110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</row>
    <row r="283" spans="2:12">
      <c r="B283" s="110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</row>
    <row r="284" spans="2:12">
      <c r="B284" s="110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</row>
    <row r="285" spans="2:12">
      <c r="B285" s="110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</row>
    <row r="286" spans="2:12">
      <c r="B286" s="110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</row>
    <row r="287" spans="2:12">
      <c r="B287" s="110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</row>
    <row r="288" spans="2:12">
      <c r="B288" s="110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</row>
    <row r="289" spans="2:12">
      <c r="B289" s="110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</row>
    <row r="290" spans="2:12">
      <c r="B290" s="110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</row>
    <row r="291" spans="2:12">
      <c r="B291" s="110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</row>
    <row r="292" spans="2:12">
      <c r="B292" s="110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</row>
    <row r="293" spans="2:12">
      <c r="B293" s="110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</row>
    <row r="294" spans="2:12">
      <c r="B294" s="110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</row>
    <row r="295" spans="2:12">
      <c r="B295" s="110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</row>
    <row r="296" spans="2:12">
      <c r="B296" s="110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</row>
    <row r="297" spans="2:12">
      <c r="B297" s="110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</row>
    <row r="298" spans="2:12">
      <c r="B298" s="110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</row>
    <row r="299" spans="2:12">
      <c r="B299" s="110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</row>
    <row r="300" spans="2:12">
      <c r="B300" s="110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</row>
    <row r="301" spans="2:12">
      <c r="B301" s="110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</row>
    <row r="302" spans="2:12">
      <c r="B302" s="110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</row>
    <row r="303" spans="2:12">
      <c r="B303" s="110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</row>
    <row r="304" spans="2:12">
      <c r="B304" s="110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</row>
    <row r="305" spans="2:12">
      <c r="B305" s="110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</row>
    <row r="306" spans="2:12">
      <c r="B306" s="110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</row>
    <row r="307" spans="2:12">
      <c r="B307" s="110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</row>
    <row r="308" spans="2:12">
      <c r="B308" s="110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</row>
    <row r="309" spans="2:12">
      <c r="B309" s="110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</row>
    <row r="310" spans="2:12">
      <c r="B310" s="110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</row>
    <row r="311" spans="2:12">
      <c r="B311" s="110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</row>
    <row r="312" spans="2:12">
      <c r="B312" s="110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</row>
    <row r="313" spans="2:12">
      <c r="B313" s="110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</row>
    <row r="314" spans="2:12">
      <c r="B314" s="110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</row>
    <row r="315" spans="2:12">
      <c r="B315" s="110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</row>
    <row r="316" spans="2:12">
      <c r="B316" s="110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</row>
    <row r="317" spans="2:12">
      <c r="B317" s="110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</row>
    <row r="318" spans="2:12">
      <c r="B318" s="110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</row>
    <row r="319" spans="2:12">
      <c r="B319" s="110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</row>
    <row r="320" spans="2:12">
      <c r="B320" s="110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</row>
    <row r="321" spans="2:12">
      <c r="B321" s="110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</row>
    <row r="322" spans="2:12">
      <c r="B322" s="110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</row>
    <row r="323" spans="2:12">
      <c r="B323" s="110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</row>
    <row r="324" spans="2:12">
      <c r="B324" s="110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</row>
    <row r="325" spans="2:12">
      <c r="B325" s="110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</row>
    <row r="326" spans="2:12">
      <c r="B326" s="110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</row>
    <row r="327" spans="2:12">
      <c r="B327" s="110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</row>
    <row r="328" spans="2:12">
      <c r="B328" s="110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</row>
    <row r="329" spans="2:12">
      <c r="B329" s="110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</row>
    <row r="330" spans="2:12">
      <c r="B330" s="110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</row>
    <row r="331" spans="2:12">
      <c r="B331" s="110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</row>
    <row r="332" spans="2:12">
      <c r="B332" s="110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</row>
    <row r="333" spans="2:12">
      <c r="B333" s="110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</row>
    <row r="334" spans="2:12">
      <c r="B334" s="110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</row>
    <row r="335" spans="2:12">
      <c r="B335" s="110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</row>
    <row r="336" spans="2:12">
      <c r="B336" s="110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</row>
    <row r="337" spans="2:12">
      <c r="B337" s="110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</row>
    <row r="338" spans="2:12">
      <c r="B338" s="110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</row>
    <row r="339" spans="2:12">
      <c r="B339" s="110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</row>
    <row r="340" spans="2:12">
      <c r="B340" s="110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</row>
    <row r="341" spans="2:12">
      <c r="B341" s="110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</row>
    <row r="342" spans="2:12">
      <c r="B342" s="110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</row>
    <row r="343" spans="2:12">
      <c r="B343" s="110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</row>
    <row r="344" spans="2:12">
      <c r="B344" s="110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</row>
    <row r="345" spans="2:12">
      <c r="B345" s="110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</row>
    <row r="346" spans="2:12">
      <c r="B346" s="110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</row>
    <row r="347" spans="2:12">
      <c r="B347" s="110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</row>
    <row r="348" spans="2:12">
      <c r="B348" s="110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</row>
    <row r="349" spans="2:12">
      <c r="B349" s="110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</row>
    <row r="350" spans="2:12">
      <c r="B350" s="110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</row>
    <row r="351" spans="2:12">
      <c r="B351" s="110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</row>
    <row r="352" spans="2:12">
      <c r="B352" s="110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</row>
    <row r="353" spans="2:12">
      <c r="B353" s="110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</row>
    <row r="354" spans="2:12">
      <c r="B354" s="110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</row>
    <row r="355" spans="2:12">
      <c r="B355" s="110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</row>
    <row r="356" spans="2:12">
      <c r="B356" s="11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</row>
    <row r="357" spans="2:12">
      <c r="B357" s="11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</row>
    <row r="358" spans="2:12">
      <c r="B358" s="11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</row>
    <row r="359" spans="2:12">
      <c r="B359" s="11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</row>
    <row r="360" spans="2:12">
      <c r="B360" s="11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</row>
    <row r="361" spans="2:12">
      <c r="B361" s="11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</row>
    <row r="362" spans="2:12">
      <c r="B362" s="11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</row>
    <row r="363" spans="2:12">
      <c r="B363" s="11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</row>
    <row r="364" spans="2:12">
      <c r="B364" s="11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</row>
    <row r="365" spans="2:12">
      <c r="B365" s="11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</row>
    <row r="366" spans="2:12">
      <c r="B366" s="110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</row>
    <row r="367" spans="2:12">
      <c r="B367" s="110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</row>
    <row r="368" spans="2:12">
      <c r="B368" s="110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</row>
    <row r="369" spans="2:12">
      <c r="B369" s="110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</row>
    <row r="370" spans="2:12">
      <c r="B370" s="110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</row>
    <row r="371" spans="2:12">
      <c r="B371" s="110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</row>
    <row r="372" spans="2:12">
      <c r="B372" s="110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</row>
    <row r="373" spans="2:12">
      <c r="B373" s="110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</row>
    <row r="374" spans="2:12">
      <c r="B374" s="110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</row>
    <row r="375" spans="2:12">
      <c r="B375" s="110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</row>
    <row r="376" spans="2:12">
      <c r="B376" s="110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</row>
    <row r="377" spans="2:12">
      <c r="B377" s="110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</row>
    <row r="378" spans="2:12">
      <c r="B378" s="110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</row>
    <row r="379" spans="2:12">
      <c r="B379" s="110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</row>
    <row r="380" spans="2:12">
      <c r="B380" s="110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</row>
    <row r="381" spans="2:12">
      <c r="B381" s="110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</row>
    <row r="382" spans="2:12">
      <c r="B382" s="110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</row>
    <row r="383" spans="2:12">
      <c r="B383" s="110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</row>
    <row r="384" spans="2:12">
      <c r="B384" s="110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</row>
    <row r="385" spans="2:12">
      <c r="B385" s="110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</row>
    <row r="386" spans="2:12">
      <c r="B386" s="110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</row>
    <row r="387" spans="2:12">
      <c r="B387" s="110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</row>
    <row r="388" spans="2:12">
      <c r="B388" s="110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</row>
    <row r="389" spans="2:12">
      <c r="B389" s="110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</row>
    <row r="390" spans="2:12">
      <c r="B390" s="110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</row>
    <row r="391" spans="2:12">
      <c r="B391" s="110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</row>
    <row r="392" spans="2:12">
      <c r="B392" s="110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</row>
    <row r="393" spans="2:12">
      <c r="B393" s="110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</row>
    <row r="394" spans="2:12">
      <c r="B394" s="110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</row>
    <row r="395" spans="2:12">
      <c r="B395" s="110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</row>
    <row r="396" spans="2:12">
      <c r="B396" s="110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</row>
    <row r="397" spans="2:12">
      <c r="B397" s="110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</row>
    <row r="398" spans="2:12">
      <c r="B398" s="110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</row>
    <row r="399" spans="2:12">
      <c r="B399" s="110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</row>
    <row r="400" spans="2:12">
      <c r="B400" s="110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</row>
    <row r="401" spans="2:12">
      <c r="B401" s="110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</row>
    <row r="402" spans="2:12">
      <c r="B402" s="110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</row>
    <row r="403" spans="2:12">
      <c r="B403" s="110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</row>
    <row r="404" spans="2:12">
      <c r="B404" s="110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</row>
    <row r="405" spans="2:12">
      <c r="B405" s="110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</row>
    <row r="406" spans="2:12">
      <c r="B406" s="110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</row>
    <row r="407" spans="2:12">
      <c r="B407" s="110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</row>
    <row r="408" spans="2:12">
      <c r="B408" s="110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</row>
    <row r="409" spans="2:12">
      <c r="B409" s="110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</row>
    <row r="410" spans="2:12">
      <c r="B410" s="110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</row>
    <row r="411" spans="2:12">
      <c r="B411" s="110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</row>
    <row r="412" spans="2:12">
      <c r="B412" s="110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</row>
    <row r="413" spans="2:12">
      <c r="B413" s="110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</row>
    <row r="414" spans="2:12">
      <c r="B414" s="110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</row>
    <row r="415" spans="2:12">
      <c r="B415" s="110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</row>
    <row r="416" spans="2:12">
      <c r="B416" s="110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</row>
    <row r="417" spans="2:12">
      <c r="B417" s="110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</row>
    <row r="418" spans="2:12">
      <c r="B418" s="110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</row>
    <row r="419" spans="2:12">
      <c r="B419" s="110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</row>
    <row r="420" spans="2:12">
      <c r="B420" s="110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</row>
    <row r="421" spans="2:12">
      <c r="B421" s="110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</row>
    <row r="422" spans="2:12">
      <c r="B422" s="110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</row>
    <row r="423" spans="2:12">
      <c r="B423" s="110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</row>
    <row r="424" spans="2:12">
      <c r="B424" s="110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</row>
    <row r="425" spans="2:12">
      <c r="B425" s="110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</row>
    <row r="426" spans="2:12">
      <c r="B426" s="110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</row>
    <row r="427" spans="2:12">
      <c r="B427" s="110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</row>
    <row r="428" spans="2:12">
      <c r="B428" s="110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</row>
    <row r="429" spans="2:12">
      <c r="B429" s="110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</row>
    <row r="430" spans="2:12">
      <c r="B430" s="110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</row>
    <row r="431" spans="2:12">
      <c r="B431" s="110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</row>
    <row r="432" spans="2:12">
      <c r="B432" s="110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</row>
    <row r="433" spans="2:12">
      <c r="B433" s="110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</row>
    <row r="434" spans="2:12">
      <c r="B434" s="110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</row>
    <row r="435" spans="2:12">
      <c r="B435" s="110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</row>
    <row r="436" spans="2:12">
      <c r="B436" s="110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</row>
    <row r="437" spans="2:12">
      <c r="B437" s="110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</row>
    <row r="438" spans="2:12">
      <c r="B438" s="110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</row>
    <row r="439" spans="2:12">
      <c r="B439" s="110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</row>
    <row r="440" spans="2:12">
      <c r="B440" s="110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</row>
    <row r="441" spans="2:12">
      <c r="B441" s="110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</row>
    <row r="442" spans="2:12">
      <c r="B442" s="110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</row>
    <row r="443" spans="2:12">
      <c r="B443" s="110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</row>
    <row r="444" spans="2:12">
      <c r="B444" s="110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</row>
    <row r="445" spans="2:12">
      <c r="B445" s="110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</row>
    <row r="446" spans="2:12">
      <c r="B446" s="110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</row>
    <row r="447" spans="2:12">
      <c r="B447" s="110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</row>
    <row r="448" spans="2:12">
      <c r="B448" s="110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</row>
    <row r="449" spans="2:12">
      <c r="B449" s="110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</row>
    <row r="450" spans="2:12">
      <c r="B450" s="110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</row>
    <row r="451" spans="2:12">
      <c r="B451" s="110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</row>
    <row r="452" spans="2:12">
      <c r="B452" s="110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</row>
    <row r="453" spans="2:12">
      <c r="B453" s="110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</row>
    <row r="454" spans="2:12">
      <c r="B454" s="110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</row>
    <row r="455" spans="2:12">
      <c r="B455" s="110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</row>
    <row r="456" spans="2:12">
      <c r="B456" s="110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</row>
    <row r="457" spans="2:12">
      <c r="B457" s="110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</row>
    <row r="458" spans="2:12">
      <c r="B458" s="110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</row>
    <row r="459" spans="2:12">
      <c r="B459" s="110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</row>
    <row r="460" spans="2:12">
      <c r="B460" s="110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</row>
    <row r="461" spans="2:12">
      <c r="B461" s="110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</row>
    <row r="462" spans="2:12">
      <c r="B462" s="110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</row>
    <row r="463" spans="2:12">
      <c r="B463" s="110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</row>
    <row r="464" spans="2:12">
      <c r="B464" s="110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</row>
    <row r="465" spans="2:12">
      <c r="B465" s="110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</row>
    <row r="466" spans="2:12">
      <c r="B466" s="110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</row>
    <row r="467" spans="2:12">
      <c r="B467" s="110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</row>
    <row r="468" spans="2:12">
      <c r="B468" s="110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</row>
    <row r="469" spans="2:12">
      <c r="B469" s="110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</row>
    <row r="470" spans="2:12">
      <c r="B470" s="110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</row>
    <row r="471" spans="2:12">
      <c r="B471" s="110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</row>
    <row r="472" spans="2:12">
      <c r="B472" s="110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</row>
    <row r="473" spans="2:12">
      <c r="B473" s="110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</row>
    <row r="474" spans="2:12">
      <c r="B474" s="110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</row>
    <row r="475" spans="2:12">
      <c r="B475" s="110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</row>
    <row r="476" spans="2:12">
      <c r="B476" s="110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</row>
    <row r="477" spans="2:12">
      <c r="B477" s="110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</row>
    <row r="478" spans="2:12">
      <c r="B478" s="110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</row>
    <row r="479" spans="2:12">
      <c r="B479" s="110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</row>
    <row r="480" spans="2:12">
      <c r="B480" s="110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</row>
    <row r="481" spans="2:12">
      <c r="B481" s="110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</row>
    <row r="482" spans="2:12">
      <c r="B482" s="110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</row>
    <row r="483" spans="2:12">
      <c r="B483" s="110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</row>
    <row r="484" spans="2:12">
      <c r="B484" s="110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</row>
    <row r="485" spans="2:12">
      <c r="B485" s="110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</row>
    <row r="486" spans="2:12">
      <c r="B486" s="110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</row>
    <row r="487" spans="2:12">
      <c r="B487" s="110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</row>
    <row r="488" spans="2:12">
      <c r="B488" s="110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</row>
    <row r="489" spans="2:12">
      <c r="B489" s="110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</row>
    <row r="490" spans="2:12">
      <c r="B490" s="110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</row>
    <row r="491" spans="2:12">
      <c r="B491" s="110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</row>
    <row r="492" spans="2:12">
      <c r="B492" s="110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</row>
    <row r="493" spans="2:12">
      <c r="B493" s="110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</row>
    <row r="494" spans="2:12">
      <c r="B494" s="110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</row>
    <row r="495" spans="2:12">
      <c r="B495" s="110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</row>
    <row r="496" spans="2:12">
      <c r="B496" s="110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</row>
    <row r="497" spans="2:12">
      <c r="B497" s="110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</row>
    <row r="498" spans="2:12">
      <c r="B498" s="110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</row>
    <row r="499" spans="2:12">
      <c r="B499" s="110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</row>
    <row r="500" spans="2:12">
      <c r="B500" s="110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</row>
    <row r="501" spans="2:12">
      <c r="B501" s="110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</row>
    <row r="502" spans="2:12">
      <c r="B502" s="110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</row>
    <row r="503" spans="2:12">
      <c r="B503" s="110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</row>
    <row r="504" spans="2:12">
      <c r="B504" s="110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</row>
    <row r="505" spans="2:12">
      <c r="B505" s="110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</row>
    <row r="506" spans="2:12">
      <c r="B506" s="110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</row>
    <row r="507" spans="2:12">
      <c r="B507" s="110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</row>
    <row r="508" spans="2:12">
      <c r="B508" s="110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</row>
    <row r="509" spans="2:12">
      <c r="B509" s="110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</row>
    <row r="510" spans="2:12">
      <c r="B510" s="110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</row>
    <row r="511" spans="2:12">
      <c r="B511" s="110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</row>
    <row r="512" spans="2:12">
      <c r="B512" s="110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</row>
    <row r="513" spans="2:12">
      <c r="B513" s="110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</row>
    <row r="514" spans="2:12">
      <c r="B514" s="110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</row>
    <row r="515" spans="2:12">
      <c r="B515" s="110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</row>
    <row r="516" spans="2:12">
      <c r="B516" s="110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</row>
    <row r="517" spans="2:12">
      <c r="B517" s="110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</row>
    <row r="518" spans="2:12">
      <c r="B518" s="110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</row>
    <row r="519" spans="2:12">
      <c r="B519" s="110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</row>
    <row r="520" spans="2:12">
      <c r="B520" s="110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</row>
    <row r="521" spans="2:12">
      <c r="B521" s="110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</row>
    <row r="522" spans="2:12">
      <c r="B522" s="110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</row>
    <row r="523" spans="2:12">
      <c r="B523" s="110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</row>
    <row r="524" spans="2:12">
      <c r="B524" s="110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</row>
    <row r="525" spans="2:12">
      <c r="B525" s="110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</row>
    <row r="526" spans="2:12">
      <c r="B526" s="110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</row>
    <row r="527" spans="2:12">
      <c r="B527" s="110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</row>
    <row r="528" spans="2:12">
      <c r="B528" s="110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</row>
    <row r="529" spans="2:12">
      <c r="B529" s="110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</row>
    <row r="530" spans="2:12">
      <c r="B530" s="110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</row>
    <row r="531" spans="2:12">
      <c r="B531" s="110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</row>
    <row r="532" spans="2:12">
      <c r="B532" s="110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</row>
    <row r="533" spans="2:12">
      <c r="B533" s="110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</row>
    <row r="534" spans="2:12">
      <c r="B534" s="110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</row>
    <row r="535" spans="2:12">
      <c r="B535" s="110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</row>
    <row r="536" spans="2:12">
      <c r="B536" s="110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</row>
    <row r="537" spans="2:12">
      <c r="B537" s="110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</row>
    <row r="538" spans="2:12">
      <c r="B538" s="110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</row>
    <row r="539" spans="2:12">
      <c r="B539" s="110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</row>
    <row r="540" spans="2:12">
      <c r="B540" s="110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</row>
    <row r="541" spans="2:12">
      <c r="B541" s="110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</row>
    <row r="542" spans="2:12">
      <c r="B542" s="110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</row>
    <row r="543" spans="2:12">
      <c r="B543" s="110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</row>
    <row r="544" spans="2:12">
      <c r="B544" s="110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</row>
    <row r="545" spans="2:12">
      <c r="B545" s="110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</row>
    <row r="546" spans="2:12">
      <c r="B546" s="110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</row>
    <row r="547" spans="2:12">
      <c r="B547" s="110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</row>
    <row r="548" spans="2:12">
      <c r="B548" s="110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</row>
    <row r="549" spans="2:12">
      <c r="B549" s="110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</row>
    <row r="550" spans="2:12">
      <c r="B550" s="110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</row>
    <row r="551" spans="2:12">
      <c r="B551" s="110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</row>
    <row r="552" spans="2:12">
      <c r="B552" s="110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</row>
    <row r="553" spans="2:12">
      <c r="B553" s="110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</row>
    <row r="554" spans="2:12">
      <c r="B554" s="110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</row>
    <row r="555" spans="2:12">
      <c r="B555" s="110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</row>
    <row r="556" spans="2:12">
      <c r="B556" s="110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</row>
    <row r="557" spans="2:12">
      <c r="B557" s="110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</row>
    <row r="558" spans="2:12">
      <c r="B558" s="110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</row>
    <row r="559" spans="2:12">
      <c r="B559" s="110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</row>
    <row r="560" spans="2:12">
      <c r="B560" s="110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</row>
    <row r="561" spans="2:12">
      <c r="B561" s="110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</row>
    <row r="562" spans="2:12">
      <c r="B562" s="110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</row>
    <row r="563" spans="2:12">
      <c r="B563" s="110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</row>
    <row r="564" spans="2:12">
      <c r="B564" s="110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</row>
    <row r="565" spans="2:12">
      <c r="B565" s="110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</row>
    <row r="566" spans="2:12">
      <c r="B566" s="110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</row>
    <row r="567" spans="2:12">
      <c r="B567" s="110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</row>
    <row r="568" spans="2:12">
      <c r="B568" s="110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</row>
    <row r="569" spans="2:12">
      <c r="B569" s="110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</row>
    <row r="570" spans="2:12">
      <c r="B570" s="110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</row>
    <row r="571" spans="2:12">
      <c r="B571" s="110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</row>
    <row r="572" spans="2:12">
      <c r="B572" s="110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</row>
    <row r="573" spans="2:12">
      <c r="B573" s="110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</row>
    <row r="574" spans="2:12">
      <c r="B574" s="110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</row>
    <row r="575" spans="2:12">
      <c r="B575" s="110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</row>
    <row r="576" spans="2:12">
      <c r="B576" s="110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</row>
    <row r="577" spans="2:12">
      <c r="B577" s="110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</row>
    <row r="578" spans="2:12">
      <c r="B578" s="110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</row>
    <row r="579" spans="2:12">
      <c r="B579" s="110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</row>
    <row r="580" spans="2:12">
      <c r="B580" s="110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</row>
    <row r="581" spans="2:12">
      <c r="B581" s="110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</row>
    <row r="582" spans="2:12">
      <c r="B582" s="110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</row>
    <row r="583" spans="2:12">
      <c r="B583" s="110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</row>
    <row r="584" spans="2:12">
      <c r="B584" s="110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</row>
    <row r="585" spans="2:12">
      <c r="B585" s="110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</row>
    <row r="586" spans="2:12">
      <c r="B586" s="110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</row>
    <row r="587" spans="2:12">
      <c r="C587" s="1"/>
      <c r="D587" s="1"/>
      <c r="E587" s="1"/>
    </row>
    <row r="588" spans="2:12">
      <c r="C588" s="1"/>
      <c r="D588" s="1"/>
      <c r="E588" s="1"/>
    </row>
    <row r="589" spans="2:12">
      <c r="C589" s="1"/>
      <c r="D589" s="1"/>
      <c r="E589" s="1"/>
    </row>
    <row r="590" spans="2:12">
      <c r="C590" s="1"/>
      <c r="D590" s="1"/>
      <c r="E590" s="1"/>
    </row>
  </sheetData>
  <sheetProtection sheet="1" objects="1" scenarios="1"/>
  <mergeCells count="2">
    <mergeCell ref="B6:L6"/>
    <mergeCell ref="B7:L7"/>
  </mergeCells>
  <phoneticPr fontId="4" type="noConversion"/>
  <dataValidations count="1">
    <dataValidation allowBlank="1" showInputMessage="1" showErrorMessage="1" sqref="C5:C1048576 A1:B1048576 D1:XFD1048576" xr:uid="{00000000-0002-0000-0900-000000000000}"/>
  </dataValidations>
  <pageMargins left="0" right="0" top="0.5" bottom="0.5" header="0" footer="0.25"/>
  <pageSetup paperSize="9" scale="61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>
    <tabColor indexed="44"/>
    <pageSetUpPr fitToPage="1"/>
  </sheetPr>
  <dimension ref="A1:K580"/>
  <sheetViews>
    <sheetView rightToLeft="1" workbookViewId="0"/>
  </sheetViews>
  <sheetFormatPr defaultColWidth="9.140625" defaultRowHeight="18"/>
  <cols>
    <col min="1" max="1" width="6.28515625" style="2" customWidth="1"/>
    <col min="2" max="2" width="39.140625" style="2" bestFit="1" customWidth="1"/>
    <col min="3" max="3" width="41.7109375" style="2" bestFit="1" customWidth="1"/>
    <col min="4" max="5" width="6.140625" style="2" bestFit="1" customWidth="1"/>
    <col min="6" max="6" width="12" style="1" bestFit="1" customWidth="1"/>
    <col min="7" max="7" width="10.140625" style="1" bestFit="1" customWidth="1"/>
    <col min="8" max="8" width="11.85546875" style="1" bestFit="1" customWidth="1"/>
    <col min="9" max="9" width="12" style="1" bestFit="1" customWidth="1"/>
    <col min="10" max="10" width="9.140625" style="1" bestFit="1" customWidth="1"/>
    <col min="11" max="11" width="8.42578125" style="3" bestFit="1" customWidth="1"/>
    <col min="12" max="16384" width="9.140625" style="1"/>
  </cols>
  <sheetData>
    <row r="1" spans="1:11">
      <c r="B1" s="46" t="s">
        <v>152</v>
      </c>
      <c r="C1" s="46" t="s" vm="1">
        <v>241</v>
      </c>
    </row>
    <row r="2" spans="1:11">
      <c r="B2" s="46" t="s">
        <v>151</v>
      </c>
      <c r="C2" s="46" t="s">
        <v>242</v>
      </c>
    </row>
    <row r="3" spans="1:11">
      <c r="B3" s="46" t="s">
        <v>153</v>
      </c>
      <c r="C3" s="46" t="s">
        <v>243</v>
      </c>
    </row>
    <row r="4" spans="1:11">
      <c r="B4" s="46" t="s">
        <v>154</v>
      </c>
      <c r="C4" s="46" t="s">
        <v>244</v>
      </c>
    </row>
    <row r="6" spans="1:11" ht="26.25" customHeight="1">
      <c r="B6" s="168" t="s">
        <v>180</v>
      </c>
      <c r="C6" s="169"/>
      <c r="D6" s="169"/>
      <c r="E6" s="169"/>
      <c r="F6" s="169"/>
      <c r="G6" s="169"/>
      <c r="H6" s="169"/>
      <c r="I6" s="169"/>
      <c r="J6" s="169"/>
      <c r="K6" s="170"/>
    </row>
    <row r="7" spans="1:11" ht="26.25" customHeight="1">
      <c r="B7" s="168" t="s">
        <v>102</v>
      </c>
      <c r="C7" s="169"/>
      <c r="D7" s="169"/>
      <c r="E7" s="169"/>
      <c r="F7" s="169"/>
      <c r="G7" s="169"/>
      <c r="H7" s="169"/>
      <c r="I7" s="169"/>
      <c r="J7" s="169"/>
      <c r="K7" s="170"/>
    </row>
    <row r="8" spans="1:11" s="3" customFormat="1" ht="78.75">
      <c r="A8" s="2"/>
      <c r="B8" s="21" t="s">
        <v>122</v>
      </c>
      <c r="C8" s="29" t="s">
        <v>49</v>
      </c>
      <c r="D8" s="29" t="s">
        <v>125</v>
      </c>
      <c r="E8" s="29" t="s">
        <v>71</v>
      </c>
      <c r="F8" s="29" t="s">
        <v>109</v>
      </c>
      <c r="G8" s="29" t="s">
        <v>216</v>
      </c>
      <c r="H8" s="29" t="s">
        <v>215</v>
      </c>
      <c r="I8" s="29" t="s">
        <v>66</v>
      </c>
      <c r="J8" s="29" t="s">
        <v>155</v>
      </c>
      <c r="K8" s="30" t="s">
        <v>157</v>
      </c>
    </row>
    <row r="9" spans="1:11" s="3" customFormat="1" ht="18.75" customHeight="1">
      <c r="A9" s="2"/>
      <c r="B9" s="14"/>
      <c r="C9" s="15"/>
      <c r="D9" s="15"/>
      <c r="E9" s="15"/>
      <c r="F9" s="15"/>
      <c r="G9" s="15" t="s">
        <v>223</v>
      </c>
      <c r="H9" s="15"/>
      <c r="I9" s="15" t="s">
        <v>219</v>
      </c>
      <c r="J9" s="31" t="s">
        <v>19</v>
      </c>
      <c r="K9" s="32" t="s">
        <v>19</v>
      </c>
    </row>
    <row r="10" spans="1:11" s="4" customFormat="1" ht="18" customHeight="1">
      <c r="A10" s="2"/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9" t="s">
        <v>7</v>
      </c>
    </row>
    <row r="11" spans="1:11" s="4" customFormat="1" ht="18" customHeight="1">
      <c r="A11" s="2"/>
      <c r="B11" s="103" t="s">
        <v>54</v>
      </c>
      <c r="C11" s="103"/>
      <c r="D11" s="104"/>
      <c r="E11" s="104"/>
      <c r="F11" s="104"/>
      <c r="G11" s="106"/>
      <c r="H11" s="118"/>
      <c r="I11" s="106">
        <v>-444315.72730234906</v>
      </c>
      <c r="J11" s="107">
        <f>IFERROR(I11/$I$11,0)</f>
        <v>1</v>
      </c>
      <c r="K11" s="107">
        <f>I11/'סכום נכסי הקרן'!$C$42</f>
        <v>-3.8551107276338921E-3</v>
      </c>
    </row>
    <row r="12" spans="1:11">
      <c r="B12" s="129" t="s">
        <v>210</v>
      </c>
      <c r="C12" s="103"/>
      <c r="D12" s="104"/>
      <c r="E12" s="104"/>
      <c r="F12" s="104"/>
      <c r="G12" s="106"/>
      <c r="H12" s="118"/>
      <c r="I12" s="106">
        <v>-444315.72730234911</v>
      </c>
      <c r="J12" s="107">
        <f t="shared" ref="J12:J18" si="0">IFERROR(I12/$I$11,0)</f>
        <v>1.0000000000000002</v>
      </c>
      <c r="K12" s="107">
        <f>I12/'סכום נכסי הקרן'!$C$42</f>
        <v>-3.8551107276338925E-3</v>
      </c>
    </row>
    <row r="13" spans="1:11">
      <c r="B13" s="108" t="s">
        <v>1940</v>
      </c>
      <c r="C13" s="103" t="s">
        <v>1941</v>
      </c>
      <c r="D13" s="104" t="s">
        <v>29</v>
      </c>
      <c r="E13" s="104" t="s">
        <v>548</v>
      </c>
      <c r="F13" s="104" t="s">
        <v>138</v>
      </c>
      <c r="G13" s="106">
        <v>2164.8574010000007</v>
      </c>
      <c r="H13" s="118">
        <v>95550.01</v>
      </c>
      <c r="I13" s="106">
        <v>-13755.227272518001</v>
      </c>
      <c r="J13" s="107">
        <f t="shared" si="0"/>
        <v>3.0958227285881802E-2</v>
      </c>
      <c r="K13" s="107">
        <f>I13/'סכום נכסי הקרן'!$C$42</f>
        <v>-1.1934739411833121E-4</v>
      </c>
    </row>
    <row r="14" spans="1:11">
      <c r="B14" s="108" t="s">
        <v>1942</v>
      </c>
      <c r="C14" s="103" t="s">
        <v>1943</v>
      </c>
      <c r="D14" s="104" t="s">
        <v>29</v>
      </c>
      <c r="E14" s="104" t="s">
        <v>548</v>
      </c>
      <c r="F14" s="104" t="s">
        <v>138</v>
      </c>
      <c r="G14" s="106">
        <v>517.53684099999987</v>
      </c>
      <c r="H14" s="118">
        <v>1486650</v>
      </c>
      <c r="I14" s="106">
        <v>-24985.943635689997</v>
      </c>
      <c r="J14" s="107">
        <f t="shared" si="0"/>
        <v>5.62346595007822E-2</v>
      </c>
      <c r="K14" s="107">
        <f>I14/'סכום נכסי הקרן'!$C$42</f>
        <v>-2.1679083910630464E-4</v>
      </c>
    </row>
    <row r="15" spans="1:11">
      <c r="B15" s="108" t="s">
        <v>1944</v>
      </c>
      <c r="C15" s="103" t="s">
        <v>1945</v>
      </c>
      <c r="D15" s="104" t="s">
        <v>29</v>
      </c>
      <c r="E15" s="104" t="s">
        <v>548</v>
      </c>
      <c r="F15" s="104" t="s">
        <v>138</v>
      </c>
      <c r="G15" s="106">
        <v>11018.021929000002</v>
      </c>
      <c r="H15" s="118">
        <v>432550</v>
      </c>
      <c r="I15" s="106">
        <v>-377117.24029797316</v>
      </c>
      <c r="J15" s="107">
        <f t="shared" si="0"/>
        <v>0.84875960296888497</v>
      </c>
      <c r="K15" s="107">
        <f>I15/'סכום נכסי הקרן'!$C$42</f>
        <v>-3.2720622505876314E-3</v>
      </c>
    </row>
    <row r="16" spans="1:11">
      <c r="B16" s="108" t="s">
        <v>1946</v>
      </c>
      <c r="C16" s="103" t="s">
        <v>1947</v>
      </c>
      <c r="D16" s="104" t="s">
        <v>29</v>
      </c>
      <c r="E16" s="104" t="s">
        <v>548</v>
      </c>
      <c r="F16" s="104" t="s">
        <v>140</v>
      </c>
      <c r="G16" s="106">
        <v>164.00000000000003</v>
      </c>
      <c r="H16" s="118">
        <v>45320</v>
      </c>
      <c r="I16" s="106">
        <v>-163.57923000000005</v>
      </c>
      <c r="J16" s="107">
        <f t="shared" si="0"/>
        <v>3.6815989160043228E-4</v>
      </c>
      <c r="K16" s="107">
        <f>I16/'סכום נכסי הקרן'!$C$42</f>
        <v>-1.4192971475933572E-6</v>
      </c>
    </row>
    <row r="17" spans="2:11">
      <c r="B17" s="108" t="s">
        <v>1948</v>
      </c>
      <c r="C17" s="103" t="s">
        <v>1949</v>
      </c>
      <c r="D17" s="104" t="s">
        <v>29</v>
      </c>
      <c r="E17" s="104" t="s">
        <v>548</v>
      </c>
      <c r="F17" s="104" t="s">
        <v>147</v>
      </c>
      <c r="G17" s="106">
        <v>387.55821799999995</v>
      </c>
      <c r="H17" s="118">
        <v>232350</v>
      </c>
      <c r="I17" s="106">
        <v>-2469.3063442480011</v>
      </c>
      <c r="J17" s="107">
        <f t="shared" si="0"/>
        <v>5.5575488161094993E-3</v>
      </c>
      <c r="K17" s="107">
        <f>I17/'סכום נכסי הקרן'!$C$42</f>
        <v>-2.1424966060332767E-5</v>
      </c>
    </row>
    <row r="18" spans="2:11">
      <c r="B18" s="108" t="s">
        <v>1950</v>
      </c>
      <c r="C18" s="103" t="s">
        <v>1951</v>
      </c>
      <c r="D18" s="104" t="s">
        <v>29</v>
      </c>
      <c r="E18" s="104" t="s">
        <v>548</v>
      </c>
      <c r="F18" s="104" t="s">
        <v>138</v>
      </c>
      <c r="G18" s="106">
        <v>2646.8685060000003</v>
      </c>
      <c r="H18" s="118">
        <v>11156.25</v>
      </c>
      <c r="I18" s="106">
        <v>-25824.43052192</v>
      </c>
      <c r="J18" s="107">
        <f t="shared" si="0"/>
        <v>5.8121801536741298E-2</v>
      </c>
      <c r="K18" s="107">
        <f>I18/'סכום נכסי הקרן'!$C$42</f>
        <v>-2.2406598061369942E-4</v>
      </c>
    </row>
    <row r="19" spans="2:11">
      <c r="B19" s="129"/>
      <c r="C19" s="103"/>
      <c r="D19" s="103"/>
      <c r="E19" s="103"/>
      <c r="F19" s="103"/>
      <c r="G19" s="106"/>
      <c r="H19" s="118"/>
      <c r="I19" s="103"/>
      <c r="J19" s="107"/>
      <c r="K19" s="103"/>
    </row>
    <row r="20" spans="2:11">
      <c r="B20" s="129"/>
      <c r="C20" s="103"/>
      <c r="D20" s="103"/>
      <c r="E20" s="103"/>
      <c r="F20" s="103"/>
      <c r="G20" s="106"/>
      <c r="H20" s="118"/>
      <c r="I20" s="103"/>
      <c r="J20" s="107"/>
      <c r="K20" s="103"/>
    </row>
    <row r="21" spans="2:11">
      <c r="B21" s="103"/>
      <c r="C21" s="103"/>
      <c r="D21" s="103"/>
      <c r="E21" s="103"/>
      <c r="F21" s="103"/>
      <c r="G21" s="103"/>
      <c r="H21" s="103"/>
      <c r="I21" s="103"/>
      <c r="J21" s="103"/>
      <c r="K21" s="103"/>
    </row>
    <row r="22" spans="2:11">
      <c r="B22" s="103"/>
      <c r="C22" s="103"/>
      <c r="D22" s="103"/>
      <c r="E22" s="103"/>
      <c r="F22" s="103"/>
      <c r="G22" s="103"/>
      <c r="H22" s="103"/>
      <c r="I22" s="103"/>
      <c r="J22" s="103"/>
      <c r="K22" s="103"/>
    </row>
    <row r="23" spans="2:11">
      <c r="B23" s="124" t="s">
        <v>231</v>
      </c>
      <c r="C23" s="103"/>
      <c r="D23" s="103"/>
      <c r="E23" s="103"/>
      <c r="F23" s="103"/>
      <c r="G23" s="103"/>
      <c r="H23" s="103"/>
      <c r="I23" s="103"/>
      <c r="J23" s="103"/>
      <c r="K23" s="103"/>
    </row>
    <row r="24" spans="2:11">
      <c r="B24" s="124" t="s">
        <v>118</v>
      </c>
      <c r="C24" s="103"/>
      <c r="D24" s="103"/>
      <c r="E24" s="103"/>
      <c r="F24" s="103"/>
      <c r="G24" s="103"/>
      <c r="H24" s="103"/>
      <c r="I24" s="103"/>
      <c r="J24" s="103"/>
      <c r="K24" s="103"/>
    </row>
    <row r="25" spans="2:11">
      <c r="B25" s="124" t="s">
        <v>214</v>
      </c>
      <c r="C25" s="103"/>
      <c r="D25" s="103"/>
      <c r="E25" s="103"/>
      <c r="F25" s="103"/>
      <c r="G25" s="103"/>
      <c r="H25" s="103"/>
      <c r="I25" s="103"/>
      <c r="J25" s="103"/>
      <c r="K25" s="103"/>
    </row>
    <row r="26" spans="2:11">
      <c r="B26" s="124" t="s">
        <v>222</v>
      </c>
      <c r="C26" s="103"/>
      <c r="D26" s="103"/>
      <c r="E26" s="103"/>
      <c r="F26" s="103"/>
      <c r="G26" s="103"/>
      <c r="H26" s="103"/>
      <c r="I26" s="103"/>
      <c r="J26" s="103"/>
      <c r="K26" s="103"/>
    </row>
    <row r="27" spans="2:11">
      <c r="B27" s="103"/>
      <c r="C27" s="103"/>
      <c r="D27" s="103"/>
      <c r="E27" s="103"/>
      <c r="F27" s="103"/>
      <c r="G27" s="103"/>
      <c r="H27" s="103"/>
      <c r="I27" s="103"/>
      <c r="J27" s="103"/>
      <c r="K27" s="103"/>
    </row>
    <row r="28" spans="2:11">
      <c r="B28" s="103"/>
      <c r="C28" s="103"/>
      <c r="D28" s="103"/>
      <c r="E28" s="103"/>
      <c r="F28" s="103"/>
      <c r="G28" s="103"/>
      <c r="H28" s="103"/>
      <c r="I28" s="103"/>
      <c r="J28" s="103"/>
      <c r="K28" s="103"/>
    </row>
    <row r="29" spans="2:11">
      <c r="B29" s="103"/>
      <c r="C29" s="103"/>
      <c r="D29" s="103"/>
      <c r="E29" s="103"/>
      <c r="F29" s="103"/>
      <c r="G29" s="103"/>
      <c r="H29" s="103"/>
      <c r="I29" s="103"/>
      <c r="J29" s="103"/>
      <c r="K29" s="103"/>
    </row>
    <row r="30" spans="2:11">
      <c r="B30" s="103"/>
      <c r="C30" s="103"/>
      <c r="D30" s="103"/>
      <c r="E30" s="103"/>
      <c r="F30" s="103"/>
      <c r="G30" s="103"/>
      <c r="H30" s="103"/>
      <c r="I30" s="103"/>
      <c r="J30" s="103"/>
      <c r="K30" s="103"/>
    </row>
    <row r="31" spans="2:11">
      <c r="B31" s="103"/>
      <c r="C31" s="103"/>
      <c r="D31" s="103"/>
      <c r="E31" s="103"/>
      <c r="F31" s="103"/>
      <c r="G31" s="103"/>
      <c r="H31" s="103"/>
      <c r="I31" s="103"/>
      <c r="J31" s="103"/>
      <c r="K31" s="103"/>
    </row>
    <row r="32" spans="2:11">
      <c r="B32" s="103"/>
      <c r="C32" s="103"/>
      <c r="D32" s="103"/>
      <c r="E32" s="103"/>
      <c r="F32" s="103"/>
      <c r="G32" s="103"/>
      <c r="H32" s="103"/>
      <c r="I32" s="103"/>
      <c r="J32" s="103"/>
      <c r="K32" s="103"/>
    </row>
    <row r="33" spans="2:11">
      <c r="B33" s="103"/>
      <c r="C33" s="103"/>
      <c r="D33" s="103"/>
      <c r="E33" s="103"/>
      <c r="F33" s="103"/>
      <c r="G33" s="103"/>
      <c r="H33" s="103"/>
      <c r="I33" s="103"/>
      <c r="J33" s="103"/>
      <c r="K33" s="103"/>
    </row>
    <row r="34" spans="2:11">
      <c r="B34" s="103"/>
      <c r="C34" s="103"/>
      <c r="D34" s="103"/>
      <c r="E34" s="103"/>
      <c r="F34" s="103"/>
      <c r="G34" s="103"/>
      <c r="H34" s="103"/>
      <c r="I34" s="103"/>
      <c r="J34" s="103"/>
      <c r="K34" s="103"/>
    </row>
    <row r="35" spans="2:11">
      <c r="B35" s="103"/>
      <c r="C35" s="103"/>
      <c r="D35" s="103"/>
      <c r="E35" s="103"/>
      <c r="F35" s="103"/>
      <c r="G35" s="103"/>
      <c r="H35" s="103"/>
      <c r="I35" s="103"/>
      <c r="J35" s="103"/>
      <c r="K35" s="103"/>
    </row>
    <row r="36" spans="2:11">
      <c r="B36" s="103"/>
      <c r="C36" s="103"/>
      <c r="D36" s="103"/>
      <c r="E36" s="103"/>
      <c r="F36" s="103"/>
      <c r="G36" s="103"/>
      <c r="H36" s="103"/>
      <c r="I36" s="103"/>
      <c r="J36" s="103"/>
      <c r="K36" s="103"/>
    </row>
    <row r="37" spans="2:11">
      <c r="B37" s="103"/>
      <c r="C37" s="103"/>
      <c r="D37" s="103"/>
      <c r="E37" s="103"/>
      <c r="F37" s="103"/>
      <c r="G37" s="103"/>
      <c r="H37" s="103"/>
      <c r="I37" s="103"/>
      <c r="J37" s="103"/>
      <c r="K37" s="103"/>
    </row>
    <row r="38" spans="2:11">
      <c r="B38" s="103"/>
      <c r="C38" s="103"/>
      <c r="D38" s="103"/>
      <c r="E38" s="103"/>
      <c r="F38" s="103"/>
      <c r="G38" s="103"/>
      <c r="H38" s="103"/>
      <c r="I38" s="103"/>
      <c r="J38" s="103"/>
      <c r="K38" s="103"/>
    </row>
    <row r="39" spans="2:11">
      <c r="B39" s="103"/>
      <c r="C39" s="103"/>
      <c r="D39" s="103"/>
      <c r="E39" s="103"/>
      <c r="F39" s="103"/>
      <c r="G39" s="103"/>
      <c r="H39" s="103"/>
      <c r="I39" s="103"/>
      <c r="J39" s="103"/>
      <c r="K39" s="103"/>
    </row>
    <row r="40" spans="2:11">
      <c r="B40" s="103"/>
      <c r="C40" s="103"/>
      <c r="D40" s="103"/>
      <c r="E40" s="103"/>
      <c r="F40" s="103"/>
      <c r="G40" s="103"/>
      <c r="H40" s="103"/>
      <c r="I40" s="103"/>
      <c r="J40" s="103"/>
      <c r="K40" s="103"/>
    </row>
    <row r="41" spans="2:11">
      <c r="B41" s="103"/>
      <c r="C41" s="103"/>
      <c r="D41" s="103"/>
      <c r="E41" s="103"/>
      <c r="F41" s="103"/>
      <c r="G41" s="103"/>
      <c r="H41" s="103"/>
      <c r="I41" s="103"/>
      <c r="J41" s="103"/>
      <c r="K41" s="103"/>
    </row>
    <row r="42" spans="2:11">
      <c r="B42" s="103"/>
      <c r="C42" s="103"/>
      <c r="D42" s="103"/>
      <c r="E42" s="103"/>
      <c r="F42" s="103"/>
      <c r="G42" s="103"/>
      <c r="H42" s="103"/>
      <c r="I42" s="103"/>
      <c r="J42" s="103"/>
      <c r="K42" s="103"/>
    </row>
    <row r="43" spans="2:11">
      <c r="B43" s="103"/>
      <c r="C43" s="103"/>
      <c r="D43" s="103"/>
      <c r="E43" s="103"/>
      <c r="F43" s="103"/>
      <c r="G43" s="103"/>
      <c r="H43" s="103"/>
      <c r="I43" s="103"/>
      <c r="J43" s="103"/>
      <c r="K43" s="103"/>
    </row>
    <row r="44" spans="2:11">
      <c r="B44" s="103"/>
      <c r="C44" s="103"/>
      <c r="D44" s="103"/>
      <c r="E44" s="103"/>
      <c r="F44" s="103"/>
      <c r="G44" s="103"/>
      <c r="H44" s="103"/>
      <c r="I44" s="103"/>
      <c r="J44" s="103"/>
      <c r="K44" s="103"/>
    </row>
    <row r="45" spans="2:11">
      <c r="B45" s="103"/>
      <c r="C45" s="103"/>
      <c r="D45" s="103"/>
      <c r="E45" s="103"/>
      <c r="F45" s="103"/>
      <c r="G45" s="103"/>
      <c r="H45" s="103"/>
      <c r="I45" s="103"/>
      <c r="J45" s="103"/>
      <c r="K45" s="103"/>
    </row>
    <row r="46" spans="2:11">
      <c r="B46" s="103"/>
      <c r="C46" s="103"/>
      <c r="D46" s="103"/>
      <c r="E46" s="103"/>
      <c r="F46" s="103"/>
      <c r="G46" s="103"/>
      <c r="H46" s="103"/>
      <c r="I46" s="103"/>
      <c r="J46" s="103"/>
      <c r="K46" s="103"/>
    </row>
    <row r="47" spans="2:11">
      <c r="B47" s="103"/>
      <c r="C47" s="103"/>
      <c r="D47" s="103"/>
      <c r="E47" s="103"/>
      <c r="F47" s="103"/>
      <c r="G47" s="103"/>
      <c r="H47" s="103"/>
      <c r="I47" s="103"/>
      <c r="J47" s="103"/>
      <c r="K47" s="103"/>
    </row>
    <row r="48" spans="2:11">
      <c r="B48" s="103"/>
      <c r="C48" s="103"/>
      <c r="D48" s="103"/>
      <c r="E48" s="103"/>
      <c r="F48" s="103"/>
      <c r="G48" s="103"/>
      <c r="H48" s="103"/>
      <c r="I48" s="103"/>
      <c r="J48" s="103"/>
      <c r="K48" s="103"/>
    </row>
    <row r="49" spans="2:11">
      <c r="B49" s="103"/>
      <c r="C49" s="103"/>
      <c r="D49" s="103"/>
      <c r="E49" s="103"/>
      <c r="F49" s="103"/>
      <c r="G49" s="103"/>
      <c r="H49" s="103"/>
      <c r="I49" s="103"/>
      <c r="J49" s="103"/>
      <c r="K49" s="103"/>
    </row>
    <row r="50" spans="2:11">
      <c r="B50" s="103"/>
      <c r="C50" s="103"/>
      <c r="D50" s="103"/>
      <c r="E50" s="103"/>
      <c r="F50" s="103"/>
      <c r="G50" s="103"/>
      <c r="H50" s="103"/>
      <c r="I50" s="103"/>
      <c r="J50" s="103"/>
      <c r="K50" s="103"/>
    </row>
    <row r="51" spans="2:11">
      <c r="B51" s="103"/>
      <c r="C51" s="103"/>
      <c r="D51" s="103"/>
      <c r="E51" s="103"/>
      <c r="F51" s="103"/>
      <c r="G51" s="103"/>
      <c r="H51" s="103"/>
      <c r="I51" s="103"/>
      <c r="J51" s="103"/>
      <c r="K51" s="103"/>
    </row>
    <row r="52" spans="2:11">
      <c r="B52" s="103"/>
      <c r="C52" s="103"/>
      <c r="D52" s="103"/>
      <c r="E52" s="103"/>
      <c r="F52" s="103"/>
      <c r="G52" s="103"/>
      <c r="H52" s="103"/>
      <c r="I52" s="103"/>
      <c r="J52" s="103"/>
      <c r="K52" s="103"/>
    </row>
    <row r="53" spans="2:11">
      <c r="B53" s="103"/>
      <c r="C53" s="103"/>
      <c r="D53" s="103"/>
      <c r="E53" s="103"/>
      <c r="F53" s="103"/>
      <c r="G53" s="103"/>
      <c r="H53" s="103"/>
      <c r="I53" s="103"/>
      <c r="J53" s="103"/>
      <c r="K53" s="103"/>
    </row>
    <row r="54" spans="2:11">
      <c r="B54" s="103"/>
      <c r="C54" s="103"/>
      <c r="D54" s="103"/>
      <c r="E54" s="103"/>
      <c r="F54" s="103"/>
      <c r="G54" s="103"/>
      <c r="H54" s="103"/>
      <c r="I54" s="103"/>
      <c r="J54" s="103"/>
      <c r="K54" s="103"/>
    </row>
    <row r="55" spans="2:11">
      <c r="B55" s="103"/>
      <c r="C55" s="103"/>
      <c r="D55" s="103"/>
      <c r="E55" s="103"/>
      <c r="F55" s="103"/>
      <c r="G55" s="103"/>
      <c r="H55" s="103"/>
      <c r="I55" s="103"/>
      <c r="J55" s="103"/>
      <c r="K55" s="103"/>
    </row>
    <row r="56" spans="2:11">
      <c r="B56" s="103"/>
      <c r="C56" s="103"/>
      <c r="D56" s="103"/>
      <c r="E56" s="103"/>
      <c r="F56" s="103"/>
      <c r="G56" s="103"/>
      <c r="H56" s="103"/>
      <c r="I56" s="103"/>
      <c r="J56" s="103"/>
      <c r="K56" s="103"/>
    </row>
    <row r="57" spans="2:11">
      <c r="B57" s="103"/>
      <c r="C57" s="103"/>
      <c r="D57" s="103"/>
      <c r="E57" s="103"/>
      <c r="F57" s="103"/>
      <c r="G57" s="103"/>
      <c r="H57" s="103"/>
      <c r="I57" s="103"/>
      <c r="J57" s="103"/>
      <c r="K57" s="103"/>
    </row>
    <row r="58" spans="2:11">
      <c r="B58" s="103"/>
      <c r="C58" s="103"/>
      <c r="D58" s="103"/>
      <c r="E58" s="103"/>
      <c r="F58" s="103"/>
      <c r="G58" s="103"/>
      <c r="H58" s="103"/>
      <c r="I58" s="103"/>
      <c r="J58" s="103"/>
      <c r="K58" s="103"/>
    </row>
    <row r="59" spans="2:11">
      <c r="B59" s="103"/>
      <c r="C59" s="103"/>
      <c r="D59" s="103"/>
      <c r="E59" s="103"/>
      <c r="F59" s="103"/>
      <c r="G59" s="103"/>
      <c r="H59" s="103"/>
      <c r="I59" s="103"/>
      <c r="J59" s="103"/>
      <c r="K59" s="103"/>
    </row>
    <row r="60" spans="2:11">
      <c r="B60" s="103"/>
      <c r="C60" s="103"/>
      <c r="D60" s="103"/>
      <c r="E60" s="103"/>
      <c r="F60" s="103"/>
      <c r="G60" s="103"/>
      <c r="H60" s="103"/>
      <c r="I60" s="103"/>
      <c r="J60" s="103"/>
      <c r="K60" s="103"/>
    </row>
    <row r="61" spans="2:11">
      <c r="B61" s="103"/>
      <c r="C61" s="103"/>
      <c r="D61" s="103"/>
      <c r="E61" s="103"/>
      <c r="F61" s="103"/>
      <c r="G61" s="103"/>
      <c r="H61" s="103"/>
      <c r="I61" s="103"/>
      <c r="J61" s="103"/>
      <c r="K61" s="103"/>
    </row>
    <row r="62" spans="2:11">
      <c r="B62" s="103"/>
      <c r="C62" s="103"/>
      <c r="D62" s="103"/>
      <c r="E62" s="103"/>
      <c r="F62" s="103"/>
      <c r="G62" s="103"/>
      <c r="H62" s="103"/>
      <c r="I62" s="103"/>
      <c r="J62" s="103"/>
      <c r="K62" s="103"/>
    </row>
    <row r="63" spans="2:11">
      <c r="B63" s="103"/>
      <c r="C63" s="103"/>
      <c r="D63" s="103"/>
      <c r="E63" s="103"/>
      <c r="F63" s="103"/>
      <c r="G63" s="103"/>
      <c r="H63" s="103"/>
      <c r="I63" s="103"/>
      <c r="J63" s="103"/>
      <c r="K63" s="103"/>
    </row>
    <row r="64" spans="2:11">
      <c r="B64" s="103"/>
      <c r="C64" s="103"/>
      <c r="D64" s="103"/>
      <c r="E64" s="103"/>
      <c r="F64" s="103"/>
      <c r="G64" s="103"/>
      <c r="H64" s="103"/>
      <c r="I64" s="103"/>
      <c r="J64" s="103"/>
      <c r="K64" s="103"/>
    </row>
    <row r="65" spans="2:11">
      <c r="B65" s="103"/>
      <c r="C65" s="103"/>
      <c r="D65" s="103"/>
      <c r="E65" s="103"/>
      <c r="F65" s="103"/>
      <c r="G65" s="103"/>
      <c r="H65" s="103"/>
      <c r="I65" s="103"/>
      <c r="J65" s="103"/>
      <c r="K65" s="103"/>
    </row>
    <row r="66" spans="2:11">
      <c r="B66" s="103"/>
      <c r="C66" s="103"/>
      <c r="D66" s="103"/>
      <c r="E66" s="103"/>
      <c r="F66" s="103"/>
      <c r="G66" s="103"/>
      <c r="H66" s="103"/>
      <c r="I66" s="103"/>
      <c r="J66" s="103"/>
      <c r="K66" s="103"/>
    </row>
    <row r="67" spans="2:11">
      <c r="B67" s="103"/>
      <c r="C67" s="103"/>
      <c r="D67" s="103"/>
      <c r="E67" s="103"/>
      <c r="F67" s="103"/>
      <c r="G67" s="103"/>
      <c r="H67" s="103"/>
      <c r="I67" s="103"/>
      <c r="J67" s="103"/>
      <c r="K67" s="103"/>
    </row>
    <row r="68" spans="2:11">
      <c r="B68" s="103"/>
      <c r="C68" s="103"/>
      <c r="D68" s="103"/>
      <c r="E68" s="103"/>
      <c r="F68" s="103"/>
      <c r="G68" s="103"/>
      <c r="H68" s="103"/>
      <c r="I68" s="103"/>
      <c r="J68" s="103"/>
      <c r="K68" s="103"/>
    </row>
    <row r="69" spans="2:11">
      <c r="B69" s="103"/>
      <c r="C69" s="103"/>
      <c r="D69" s="103"/>
      <c r="E69" s="103"/>
      <c r="F69" s="103"/>
      <c r="G69" s="103"/>
      <c r="H69" s="103"/>
      <c r="I69" s="103"/>
      <c r="J69" s="103"/>
      <c r="K69" s="103"/>
    </row>
    <row r="70" spans="2:11">
      <c r="B70" s="103"/>
      <c r="C70" s="103"/>
      <c r="D70" s="103"/>
      <c r="E70" s="103"/>
      <c r="F70" s="103"/>
      <c r="G70" s="103"/>
      <c r="H70" s="103"/>
      <c r="I70" s="103"/>
      <c r="J70" s="103"/>
      <c r="K70" s="103"/>
    </row>
    <row r="71" spans="2:11">
      <c r="B71" s="103"/>
      <c r="C71" s="103"/>
      <c r="D71" s="103"/>
      <c r="E71" s="103"/>
      <c r="F71" s="103"/>
      <c r="G71" s="103"/>
      <c r="H71" s="103"/>
      <c r="I71" s="103"/>
      <c r="J71" s="103"/>
      <c r="K71" s="103"/>
    </row>
    <row r="72" spans="2:11">
      <c r="B72" s="103"/>
      <c r="C72" s="103"/>
      <c r="D72" s="103"/>
      <c r="E72" s="103"/>
      <c r="F72" s="103"/>
      <c r="G72" s="103"/>
      <c r="H72" s="103"/>
      <c r="I72" s="103"/>
      <c r="J72" s="103"/>
      <c r="K72" s="103"/>
    </row>
    <row r="73" spans="2:11">
      <c r="B73" s="103"/>
      <c r="C73" s="103"/>
      <c r="D73" s="103"/>
      <c r="E73" s="103"/>
      <c r="F73" s="103"/>
      <c r="G73" s="103"/>
      <c r="H73" s="103"/>
      <c r="I73" s="103"/>
      <c r="J73" s="103"/>
      <c r="K73" s="103"/>
    </row>
    <row r="74" spans="2:11">
      <c r="B74" s="103"/>
      <c r="C74" s="103"/>
      <c r="D74" s="103"/>
      <c r="E74" s="103"/>
      <c r="F74" s="103"/>
      <c r="G74" s="103"/>
      <c r="H74" s="103"/>
      <c r="I74" s="103"/>
      <c r="J74" s="103"/>
      <c r="K74" s="103"/>
    </row>
    <row r="75" spans="2:11">
      <c r="B75" s="103"/>
      <c r="C75" s="103"/>
      <c r="D75" s="103"/>
      <c r="E75" s="103"/>
      <c r="F75" s="103"/>
      <c r="G75" s="103"/>
      <c r="H75" s="103"/>
      <c r="I75" s="103"/>
      <c r="J75" s="103"/>
      <c r="K75" s="103"/>
    </row>
    <row r="76" spans="2:11">
      <c r="B76" s="103"/>
      <c r="C76" s="103"/>
      <c r="D76" s="103"/>
      <c r="E76" s="103"/>
      <c r="F76" s="103"/>
      <c r="G76" s="103"/>
      <c r="H76" s="103"/>
      <c r="I76" s="103"/>
      <c r="J76" s="103"/>
      <c r="K76" s="103"/>
    </row>
    <row r="77" spans="2:11">
      <c r="B77" s="103"/>
      <c r="C77" s="103"/>
      <c r="D77" s="103"/>
      <c r="E77" s="103"/>
      <c r="F77" s="103"/>
      <c r="G77" s="103"/>
      <c r="H77" s="103"/>
      <c r="I77" s="103"/>
      <c r="J77" s="103"/>
      <c r="K77" s="103"/>
    </row>
    <row r="78" spans="2:11">
      <c r="B78" s="103"/>
      <c r="C78" s="103"/>
      <c r="D78" s="103"/>
      <c r="E78" s="103"/>
      <c r="F78" s="103"/>
      <c r="G78" s="103"/>
      <c r="H78" s="103"/>
      <c r="I78" s="103"/>
      <c r="J78" s="103"/>
      <c r="K78" s="103"/>
    </row>
    <row r="79" spans="2:11">
      <c r="B79" s="103"/>
      <c r="C79" s="103"/>
      <c r="D79" s="103"/>
      <c r="E79" s="103"/>
      <c r="F79" s="103"/>
      <c r="G79" s="103"/>
      <c r="H79" s="103"/>
      <c r="I79" s="103"/>
      <c r="J79" s="103"/>
      <c r="K79" s="103"/>
    </row>
    <row r="80" spans="2:11">
      <c r="B80" s="103"/>
      <c r="C80" s="103"/>
      <c r="D80" s="103"/>
      <c r="E80" s="103"/>
      <c r="F80" s="103"/>
      <c r="G80" s="103"/>
      <c r="H80" s="103"/>
      <c r="I80" s="103"/>
      <c r="J80" s="103"/>
      <c r="K80" s="103"/>
    </row>
    <row r="81" spans="2:11">
      <c r="B81" s="103"/>
      <c r="C81" s="103"/>
      <c r="D81" s="103"/>
      <c r="E81" s="103"/>
      <c r="F81" s="103"/>
      <c r="G81" s="103"/>
      <c r="H81" s="103"/>
      <c r="I81" s="103"/>
      <c r="J81" s="103"/>
      <c r="K81" s="103"/>
    </row>
    <row r="82" spans="2:11">
      <c r="B82" s="103"/>
      <c r="C82" s="103"/>
      <c r="D82" s="103"/>
      <c r="E82" s="103"/>
      <c r="F82" s="103"/>
      <c r="G82" s="103"/>
      <c r="H82" s="103"/>
      <c r="I82" s="103"/>
      <c r="J82" s="103"/>
      <c r="K82" s="103"/>
    </row>
    <row r="83" spans="2:11">
      <c r="B83" s="103"/>
      <c r="C83" s="103"/>
      <c r="D83" s="103"/>
      <c r="E83" s="103"/>
      <c r="F83" s="103"/>
      <c r="G83" s="103"/>
      <c r="H83" s="103"/>
      <c r="I83" s="103"/>
      <c r="J83" s="103"/>
      <c r="K83" s="103"/>
    </row>
    <row r="84" spans="2:11">
      <c r="B84" s="103"/>
      <c r="C84" s="103"/>
      <c r="D84" s="103"/>
      <c r="E84" s="103"/>
      <c r="F84" s="103"/>
      <c r="G84" s="103"/>
      <c r="H84" s="103"/>
      <c r="I84" s="103"/>
      <c r="J84" s="103"/>
      <c r="K84" s="103"/>
    </row>
    <row r="85" spans="2:11">
      <c r="B85" s="103"/>
      <c r="C85" s="103"/>
      <c r="D85" s="103"/>
      <c r="E85" s="103"/>
      <c r="F85" s="103"/>
      <c r="G85" s="103"/>
      <c r="H85" s="103"/>
      <c r="I85" s="103"/>
      <c r="J85" s="103"/>
      <c r="K85" s="103"/>
    </row>
    <row r="86" spans="2:11">
      <c r="B86" s="103"/>
      <c r="C86" s="103"/>
      <c r="D86" s="103"/>
      <c r="E86" s="103"/>
      <c r="F86" s="103"/>
      <c r="G86" s="103"/>
      <c r="H86" s="103"/>
      <c r="I86" s="103"/>
      <c r="J86" s="103"/>
      <c r="K86" s="103"/>
    </row>
    <row r="87" spans="2:11">
      <c r="B87" s="103"/>
      <c r="C87" s="103"/>
      <c r="D87" s="103"/>
      <c r="E87" s="103"/>
      <c r="F87" s="103"/>
      <c r="G87" s="103"/>
      <c r="H87" s="103"/>
      <c r="I87" s="103"/>
      <c r="J87" s="103"/>
      <c r="K87" s="103"/>
    </row>
    <row r="88" spans="2:11">
      <c r="B88" s="103"/>
      <c r="C88" s="103"/>
      <c r="D88" s="103"/>
      <c r="E88" s="103"/>
      <c r="F88" s="103"/>
      <c r="G88" s="103"/>
      <c r="H88" s="103"/>
      <c r="I88" s="103"/>
      <c r="J88" s="103"/>
      <c r="K88" s="103"/>
    </row>
    <row r="89" spans="2:11">
      <c r="B89" s="103"/>
      <c r="C89" s="103"/>
      <c r="D89" s="103"/>
      <c r="E89" s="103"/>
      <c r="F89" s="103"/>
      <c r="G89" s="103"/>
      <c r="H89" s="103"/>
      <c r="I89" s="103"/>
      <c r="J89" s="103"/>
      <c r="K89" s="103"/>
    </row>
    <row r="90" spans="2:11">
      <c r="B90" s="103"/>
      <c r="C90" s="103"/>
      <c r="D90" s="103"/>
      <c r="E90" s="103"/>
      <c r="F90" s="103"/>
      <c r="G90" s="103"/>
      <c r="H90" s="103"/>
      <c r="I90" s="103"/>
      <c r="J90" s="103"/>
      <c r="K90" s="103"/>
    </row>
    <row r="91" spans="2:11">
      <c r="B91" s="103"/>
      <c r="C91" s="103"/>
      <c r="D91" s="103"/>
      <c r="E91" s="103"/>
      <c r="F91" s="103"/>
      <c r="G91" s="103"/>
      <c r="H91" s="103"/>
      <c r="I91" s="103"/>
      <c r="J91" s="103"/>
      <c r="K91" s="103"/>
    </row>
    <row r="92" spans="2:11">
      <c r="B92" s="103"/>
      <c r="C92" s="103"/>
      <c r="D92" s="103"/>
      <c r="E92" s="103"/>
      <c r="F92" s="103"/>
      <c r="G92" s="103"/>
      <c r="H92" s="103"/>
      <c r="I92" s="103"/>
      <c r="J92" s="103"/>
      <c r="K92" s="103"/>
    </row>
    <row r="93" spans="2:11">
      <c r="B93" s="103"/>
      <c r="C93" s="103"/>
      <c r="D93" s="103"/>
      <c r="E93" s="103"/>
      <c r="F93" s="103"/>
      <c r="G93" s="103"/>
      <c r="H93" s="103"/>
      <c r="I93" s="103"/>
      <c r="J93" s="103"/>
      <c r="K93" s="103"/>
    </row>
    <row r="94" spans="2:11">
      <c r="B94" s="103"/>
      <c r="C94" s="103"/>
      <c r="D94" s="103"/>
      <c r="E94" s="103"/>
      <c r="F94" s="103"/>
      <c r="G94" s="103"/>
      <c r="H94" s="103"/>
      <c r="I94" s="103"/>
      <c r="J94" s="103"/>
      <c r="K94" s="103"/>
    </row>
    <row r="95" spans="2:11">
      <c r="B95" s="103"/>
      <c r="C95" s="103"/>
      <c r="D95" s="103"/>
      <c r="E95" s="103"/>
      <c r="F95" s="103"/>
      <c r="G95" s="103"/>
      <c r="H95" s="103"/>
      <c r="I95" s="103"/>
      <c r="J95" s="103"/>
      <c r="K95" s="103"/>
    </row>
    <row r="96" spans="2:11">
      <c r="B96" s="103"/>
      <c r="C96" s="103"/>
      <c r="D96" s="103"/>
      <c r="E96" s="103"/>
      <c r="F96" s="103"/>
      <c r="G96" s="103"/>
      <c r="H96" s="103"/>
      <c r="I96" s="103"/>
      <c r="J96" s="103"/>
      <c r="K96" s="103"/>
    </row>
    <row r="97" spans="2:11">
      <c r="B97" s="103"/>
      <c r="C97" s="103"/>
      <c r="D97" s="103"/>
      <c r="E97" s="103"/>
      <c r="F97" s="103"/>
      <c r="G97" s="103"/>
      <c r="H97" s="103"/>
      <c r="I97" s="103"/>
      <c r="J97" s="103"/>
      <c r="K97" s="103"/>
    </row>
    <row r="98" spans="2:11">
      <c r="B98" s="103"/>
      <c r="C98" s="103"/>
      <c r="D98" s="103"/>
      <c r="E98" s="103"/>
      <c r="F98" s="103"/>
      <c r="G98" s="103"/>
      <c r="H98" s="103"/>
      <c r="I98" s="103"/>
      <c r="J98" s="103"/>
      <c r="K98" s="103"/>
    </row>
    <row r="99" spans="2:11">
      <c r="B99" s="103"/>
      <c r="C99" s="103"/>
      <c r="D99" s="103"/>
      <c r="E99" s="103"/>
      <c r="F99" s="103"/>
      <c r="G99" s="103"/>
      <c r="H99" s="103"/>
      <c r="I99" s="103"/>
      <c r="J99" s="103"/>
      <c r="K99" s="103"/>
    </row>
    <row r="100" spans="2:11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</row>
    <row r="101" spans="2:11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</row>
    <row r="102" spans="2:11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</row>
    <row r="103" spans="2:11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</row>
    <row r="104" spans="2:11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</row>
    <row r="105" spans="2:11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</row>
    <row r="106" spans="2:11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</row>
    <row r="107" spans="2:11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</row>
    <row r="108" spans="2:11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</row>
    <row r="109" spans="2:11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</row>
    <row r="110" spans="2:11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</row>
    <row r="111" spans="2:11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</row>
    <row r="112" spans="2:11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</row>
    <row r="113" spans="2:11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</row>
    <row r="114" spans="2:11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</row>
    <row r="115" spans="2:11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</row>
    <row r="116" spans="2:11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</row>
    <row r="117" spans="2:11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</row>
    <row r="118" spans="2:11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</row>
    <row r="119" spans="2:11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</row>
    <row r="120" spans="2:11">
      <c r="B120" s="110"/>
      <c r="C120" s="128"/>
      <c r="D120" s="128"/>
      <c r="E120" s="128"/>
      <c r="F120" s="128"/>
      <c r="G120" s="128"/>
      <c r="H120" s="128"/>
      <c r="I120" s="111"/>
      <c r="J120" s="111"/>
      <c r="K120" s="128"/>
    </row>
    <row r="121" spans="2:11">
      <c r="B121" s="110"/>
      <c r="C121" s="128"/>
      <c r="D121" s="128"/>
      <c r="E121" s="128"/>
      <c r="F121" s="128"/>
      <c r="G121" s="128"/>
      <c r="H121" s="128"/>
      <c r="I121" s="111"/>
      <c r="J121" s="111"/>
      <c r="K121" s="128"/>
    </row>
    <row r="122" spans="2:11">
      <c r="B122" s="110"/>
      <c r="C122" s="128"/>
      <c r="D122" s="128"/>
      <c r="E122" s="128"/>
      <c r="F122" s="128"/>
      <c r="G122" s="128"/>
      <c r="H122" s="128"/>
      <c r="I122" s="111"/>
      <c r="J122" s="111"/>
      <c r="K122" s="128"/>
    </row>
    <row r="123" spans="2:11">
      <c r="B123" s="110"/>
      <c r="C123" s="128"/>
      <c r="D123" s="128"/>
      <c r="E123" s="128"/>
      <c r="F123" s="128"/>
      <c r="G123" s="128"/>
      <c r="H123" s="128"/>
      <c r="I123" s="111"/>
      <c r="J123" s="111"/>
      <c r="K123" s="128"/>
    </row>
    <row r="124" spans="2:11">
      <c r="B124" s="110"/>
      <c r="C124" s="128"/>
      <c r="D124" s="128"/>
      <c r="E124" s="128"/>
      <c r="F124" s="128"/>
      <c r="G124" s="128"/>
      <c r="H124" s="128"/>
      <c r="I124" s="111"/>
      <c r="J124" s="111"/>
      <c r="K124" s="128"/>
    </row>
    <row r="125" spans="2:11">
      <c r="B125" s="110"/>
      <c r="C125" s="128"/>
      <c r="D125" s="128"/>
      <c r="E125" s="128"/>
      <c r="F125" s="128"/>
      <c r="G125" s="128"/>
      <c r="H125" s="128"/>
      <c r="I125" s="111"/>
      <c r="J125" s="111"/>
      <c r="K125" s="128"/>
    </row>
    <row r="126" spans="2:11">
      <c r="B126" s="110"/>
      <c r="C126" s="128"/>
      <c r="D126" s="128"/>
      <c r="E126" s="128"/>
      <c r="F126" s="128"/>
      <c r="G126" s="128"/>
      <c r="H126" s="128"/>
      <c r="I126" s="111"/>
      <c r="J126" s="111"/>
      <c r="K126" s="128"/>
    </row>
    <row r="127" spans="2:11">
      <c r="B127" s="110"/>
      <c r="C127" s="128"/>
      <c r="D127" s="128"/>
      <c r="E127" s="128"/>
      <c r="F127" s="128"/>
      <c r="G127" s="128"/>
      <c r="H127" s="128"/>
      <c r="I127" s="111"/>
      <c r="J127" s="111"/>
      <c r="K127" s="128"/>
    </row>
    <row r="128" spans="2:11">
      <c r="B128" s="110"/>
      <c r="C128" s="128"/>
      <c r="D128" s="128"/>
      <c r="E128" s="128"/>
      <c r="F128" s="128"/>
      <c r="G128" s="128"/>
      <c r="H128" s="128"/>
      <c r="I128" s="111"/>
      <c r="J128" s="111"/>
      <c r="K128" s="128"/>
    </row>
    <row r="129" spans="2:11">
      <c r="B129" s="110"/>
      <c r="C129" s="128"/>
      <c r="D129" s="128"/>
      <c r="E129" s="128"/>
      <c r="F129" s="128"/>
      <c r="G129" s="128"/>
      <c r="H129" s="128"/>
      <c r="I129" s="111"/>
      <c r="J129" s="111"/>
      <c r="K129" s="128"/>
    </row>
    <row r="130" spans="2:11">
      <c r="B130" s="110"/>
      <c r="C130" s="128"/>
      <c r="D130" s="128"/>
      <c r="E130" s="128"/>
      <c r="F130" s="128"/>
      <c r="G130" s="128"/>
      <c r="H130" s="128"/>
      <c r="I130" s="111"/>
      <c r="J130" s="111"/>
      <c r="K130" s="128"/>
    </row>
    <row r="131" spans="2:11">
      <c r="B131" s="110"/>
      <c r="C131" s="128"/>
      <c r="D131" s="128"/>
      <c r="E131" s="128"/>
      <c r="F131" s="128"/>
      <c r="G131" s="128"/>
      <c r="H131" s="128"/>
      <c r="I131" s="111"/>
      <c r="J131" s="111"/>
      <c r="K131" s="128"/>
    </row>
    <row r="132" spans="2:11">
      <c r="B132" s="110"/>
      <c r="C132" s="128"/>
      <c r="D132" s="128"/>
      <c r="E132" s="128"/>
      <c r="F132" s="128"/>
      <c r="G132" s="128"/>
      <c r="H132" s="128"/>
      <c r="I132" s="111"/>
      <c r="J132" s="111"/>
      <c r="K132" s="128"/>
    </row>
    <row r="133" spans="2:11">
      <c r="B133" s="110"/>
      <c r="C133" s="128"/>
      <c r="D133" s="128"/>
      <c r="E133" s="128"/>
      <c r="F133" s="128"/>
      <c r="G133" s="128"/>
      <c r="H133" s="128"/>
      <c r="I133" s="111"/>
      <c r="J133" s="111"/>
      <c r="K133" s="128"/>
    </row>
    <row r="134" spans="2:11">
      <c r="B134" s="110"/>
      <c r="C134" s="128"/>
      <c r="D134" s="128"/>
      <c r="E134" s="128"/>
      <c r="F134" s="128"/>
      <c r="G134" s="128"/>
      <c r="H134" s="128"/>
      <c r="I134" s="111"/>
      <c r="J134" s="111"/>
      <c r="K134" s="128"/>
    </row>
    <row r="135" spans="2:11">
      <c r="B135" s="110"/>
      <c r="C135" s="128"/>
      <c r="D135" s="128"/>
      <c r="E135" s="128"/>
      <c r="F135" s="128"/>
      <c r="G135" s="128"/>
      <c r="H135" s="128"/>
      <c r="I135" s="111"/>
      <c r="J135" s="111"/>
      <c r="K135" s="128"/>
    </row>
    <row r="136" spans="2:11">
      <c r="B136" s="110"/>
      <c r="C136" s="128"/>
      <c r="D136" s="128"/>
      <c r="E136" s="128"/>
      <c r="F136" s="128"/>
      <c r="G136" s="128"/>
      <c r="H136" s="128"/>
      <c r="I136" s="111"/>
      <c r="J136" s="111"/>
      <c r="K136" s="128"/>
    </row>
    <row r="137" spans="2:11">
      <c r="B137" s="110"/>
      <c r="C137" s="128"/>
      <c r="D137" s="128"/>
      <c r="E137" s="128"/>
      <c r="F137" s="128"/>
      <c r="G137" s="128"/>
      <c r="H137" s="128"/>
      <c r="I137" s="111"/>
      <c r="J137" s="111"/>
      <c r="K137" s="128"/>
    </row>
    <row r="138" spans="2:11">
      <c r="B138" s="110"/>
      <c r="C138" s="128"/>
      <c r="D138" s="128"/>
      <c r="E138" s="128"/>
      <c r="F138" s="128"/>
      <c r="G138" s="128"/>
      <c r="H138" s="128"/>
      <c r="I138" s="111"/>
      <c r="J138" s="111"/>
      <c r="K138" s="128"/>
    </row>
    <row r="139" spans="2:11">
      <c r="B139" s="110"/>
      <c r="C139" s="128"/>
      <c r="D139" s="128"/>
      <c r="E139" s="128"/>
      <c r="F139" s="128"/>
      <c r="G139" s="128"/>
      <c r="H139" s="128"/>
      <c r="I139" s="111"/>
      <c r="J139" s="111"/>
      <c r="K139" s="128"/>
    </row>
    <row r="140" spans="2:11">
      <c r="B140" s="110"/>
      <c r="C140" s="128"/>
      <c r="D140" s="128"/>
      <c r="E140" s="128"/>
      <c r="F140" s="128"/>
      <c r="G140" s="128"/>
      <c r="H140" s="128"/>
      <c r="I140" s="111"/>
      <c r="J140" s="111"/>
      <c r="K140" s="128"/>
    </row>
    <row r="141" spans="2:11">
      <c r="B141" s="110"/>
      <c r="C141" s="128"/>
      <c r="D141" s="128"/>
      <c r="E141" s="128"/>
      <c r="F141" s="128"/>
      <c r="G141" s="128"/>
      <c r="H141" s="128"/>
      <c r="I141" s="111"/>
      <c r="J141" s="111"/>
      <c r="K141" s="128"/>
    </row>
    <row r="142" spans="2:11">
      <c r="B142" s="110"/>
      <c r="C142" s="128"/>
      <c r="D142" s="128"/>
      <c r="E142" s="128"/>
      <c r="F142" s="128"/>
      <c r="G142" s="128"/>
      <c r="H142" s="128"/>
      <c r="I142" s="111"/>
      <c r="J142" s="111"/>
      <c r="K142" s="128"/>
    </row>
    <row r="143" spans="2:11">
      <c r="B143" s="110"/>
      <c r="C143" s="128"/>
      <c r="D143" s="128"/>
      <c r="E143" s="128"/>
      <c r="F143" s="128"/>
      <c r="G143" s="128"/>
      <c r="H143" s="128"/>
      <c r="I143" s="111"/>
      <c r="J143" s="111"/>
      <c r="K143" s="128"/>
    </row>
    <row r="144" spans="2:11">
      <c r="B144" s="110"/>
      <c r="C144" s="128"/>
      <c r="D144" s="128"/>
      <c r="E144" s="128"/>
      <c r="F144" s="128"/>
      <c r="G144" s="128"/>
      <c r="H144" s="128"/>
      <c r="I144" s="111"/>
      <c r="J144" s="111"/>
      <c r="K144" s="128"/>
    </row>
    <row r="145" spans="2:11">
      <c r="B145" s="110"/>
      <c r="C145" s="128"/>
      <c r="D145" s="128"/>
      <c r="E145" s="128"/>
      <c r="F145" s="128"/>
      <c r="G145" s="128"/>
      <c r="H145" s="128"/>
      <c r="I145" s="111"/>
      <c r="J145" s="111"/>
      <c r="K145" s="128"/>
    </row>
    <row r="146" spans="2:11">
      <c r="B146" s="110"/>
      <c r="C146" s="128"/>
      <c r="D146" s="128"/>
      <c r="E146" s="128"/>
      <c r="F146" s="128"/>
      <c r="G146" s="128"/>
      <c r="H146" s="128"/>
      <c r="I146" s="111"/>
      <c r="J146" s="111"/>
      <c r="K146" s="128"/>
    </row>
    <row r="147" spans="2:11">
      <c r="B147" s="110"/>
      <c r="C147" s="128"/>
      <c r="D147" s="128"/>
      <c r="E147" s="128"/>
      <c r="F147" s="128"/>
      <c r="G147" s="128"/>
      <c r="H147" s="128"/>
      <c r="I147" s="111"/>
      <c r="J147" s="111"/>
      <c r="K147" s="128"/>
    </row>
    <row r="148" spans="2:11">
      <c r="B148" s="110"/>
      <c r="C148" s="128"/>
      <c r="D148" s="128"/>
      <c r="E148" s="128"/>
      <c r="F148" s="128"/>
      <c r="G148" s="128"/>
      <c r="H148" s="128"/>
      <c r="I148" s="111"/>
      <c r="J148" s="111"/>
      <c r="K148" s="128"/>
    </row>
    <row r="149" spans="2:11">
      <c r="B149" s="110"/>
      <c r="C149" s="128"/>
      <c r="D149" s="128"/>
      <c r="E149" s="128"/>
      <c r="F149" s="128"/>
      <c r="G149" s="128"/>
      <c r="H149" s="128"/>
      <c r="I149" s="111"/>
      <c r="J149" s="111"/>
      <c r="K149" s="128"/>
    </row>
    <row r="150" spans="2:11">
      <c r="B150" s="110"/>
      <c r="C150" s="128"/>
      <c r="D150" s="128"/>
      <c r="E150" s="128"/>
      <c r="F150" s="128"/>
      <c r="G150" s="128"/>
      <c r="H150" s="128"/>
      <c r="I150" s="111"/>
      <c r="J150" s="111"/>
      <c r="K150" s="128"/>
    </row>
    <row r="151" spans="2:11">
      <c r="B151" s="110"/>
      <c r="C151" s="128"/>
      <c r="D151" s="128"/>
      <c r="E151" s="128"/>
      <c r="F151" s="128"/>
      <c r="G151" s="128"/>
      <c r="H151" s="128"/>
      <c r="I151" s="111"/>
      <c r="J151" s="111"/>
      <c r="K151" s="128"/>
    </row>
    <row r="152" spans="2:11">
      <c r="B152" s="110"/>
      <c r="C152" s="128"/>
      <c r="D152" s="128"/>
      <c r="E152" s="128"/>
      <c r="F152" s="128"/>
      <c r="G152" s="128"/>
      <c r="H152" s="128"/>
      <c r="I152" s="111"/>
      <c r="J152" s="111"/>
      <c r="K152" s="128"/>
    </row>
    <row r="153" spans="2:11">
      <c r="B153" s="110"/>
      <c r="C153" s="128"/>
      <c r="D153" s="128"/>
      <c r="E153" s="128"/>
      <c r="F153" s="128"/>
      <c r="G153" s="128"/>
      <c r="H153" s="128"/>
      <c r="I153" s="111"/>
      <c r="J153" s="111"/>
      <c r="K153" s="128"/>
    </row>
    <row r="154" spans="2:11">
      <c r="B154" s="110"/>
      <c r="C154" s="128"/>
      <c r="D154" s="128"/>
      <c r="E154" s="128"/>
      <c r="F154" s="128"/>
      <c r="G154" s="128"/>
      <c r="H154" s="128"/>
      <c r="I154" s="111"/>
      <c r="J154" s="111"/>
      <c r="K154" s="128"/>
    </row>
    <row r="155" spans="2:11">
      <c r="B155" s="110"/>
      <c r="C155" s="128"/>
      <c r="D155" s="128"/>
      <c r="E155" s="128"/>
      <c r="F155" s="128"/>
      <c r="G155" s="128"/>
      <c r="H155" s="128"/>
      <c r="I155" s="111"/>
      <c r="J155" s="111"/>
      <c r="K155" s="128"/>
    </row>
    <row r="156" spans="2:11">
      <c r="B156" s="110"/>
      <c r="C156" s="128"/>
      <c r="D156" s="128"/>
      <c r="E156" s="128"/>
      <c r="F156" s="128"/>
      <c r="G156" s="128"/>
      <c r="H156" s="128"/>
      <c r="I156" s="111"/>
      <c r="J156" s="111"/>
      <c r="K156" s="128"/>
    </row>
    <row r="157" spans="2:11">
      <c r="B157" s="110"/>
      <c r="C157" s="128"/>
      <c r="D157" s="128"/>
      <c r="E157" s="128"/>
      <c r="F157" s="128"/>
      <c r="G157" s="128"/>
      <c r="H157" s="128"/>
      <c r="I157" s="111"/>
      <c r="J157" s="111"/>
      <c r="K157" s="128"/>
    </row>
    <row r="158" spans="2:11">
      <c r="B158" s="110"/>
      <c r="C158" s="128"/>
      <c r="D158" s="128"/>
      <c r="E158" s="128"/>
      <c r="F158" s="128"/>
      <c r="G158" s="128"/>
      <c r="H158" s="128"/>
      <c r="I158" s="111"/>
      <c r="J158" s="111"/>
      <c r="K158" s="128"/>
    </row>
    <row r="159" spans="2:11">
      <c r="B159" s="110"/>
      <c r="C159" s="128"/>
      <c r="D159" s="128"/>
      <c r="E159" s="128"/>
      <c r="F159" s="128"/>
      <c r="G159" s="128"/>
      <c r="H159" s="128"/>
      <c r="I159" s="111"/>
      <c r="J159" s="111"/>
      <c r="K159" s="128"/>
    </row>
    <row r="160" spans="2:11">
      <c r="B160" s="110"/>
      <c r="C160" s="128"/>
      <c r="D160" s="128"/>
      <c r="E160" s="128"/>
      <c r="F160" s="128"/>
      <c r="G160" s="128"/>
      <c r="H160" s="128"/>
      <c r="I160" s="111"/>
      <c r="J160" s="111"/>
      <c r="K160" s="128"/>
    </row>
    <row r="161" spans="2:11">
      <c r="B161" s="110"/>
      <c r="C161" s="128"/>
      <c r="D161" s="128"/>
      <c r="E161" s="128"/>
      <c r="F161" s="128"/>
      <c r="G161" s="128"/>
      <c r="H161" s="128"/>
      <c r="I161" s="111"/>
      <c r="J161" s="111"/>
      <c r="K161" s="128"/>
    </row>
    <row r="162" spans="2:11">
      <c r="B162" s="110"/>
      <c r="C162" s="128"/>
      <c r="D162" s="128"/>
      <c r="E162" s="128"/>
      <c r="F162" s="128"/>
      <c r="G162" s="128"/>
      <c r="H162" s="128"/>
      <c r="I162" s="111"/>
      <c r="J162" s="111"/>
      <c r="K162" s="128"/>
    </row>
    <row r="163" spans="2:11">
      <c r="B163" s="110"/>
      <c r="C163" s="128"/>
      <c r="D163" s="128"/>
      <c r="E163" s="128"/>
      <c r="F163" s="128"/>
      <c r="G163" s="128"/>
      <c r="H163" s="128"/>
      <c r="I163" s="111"/>
      <c r="J163" s="111"/>
      <c r="K163" s="128"/>
    </row>
    <row r="164" spans="2:11">
      <c r="B164" s="110"/>
      <c r="C164" s="128"/>
      <c r="D164" s="128"/>
      <c r="E164" s="128"/>
      <c r="F164" s="128"/>
      <c r="G164" s="128"/>
      <c r="H164" s="128"/>
      <c r="I164" s="111"/>
      <c r="J164" s="111"/>
      <c r="K164" s="128"/>
    </row>
    <row r="165" spans="2:11">
      <c r="B165" s="110"/>
      <c r="C165" s="128"/>
      <c r="D165" s="128"/>
      <c r="E165" s="128"/>
      <c r="F165" s="128"/>
      <c r="G165" s="128"/>
      <c r="H165" s="128"/>
      <c r="I165" s="111"/>
      <c r="J165" s="111"/>
      <c r="K165" s="128"/>
    </row>
    <row r="166" spans="2:11">
      <c r="B166" s="110"/>
      <c r="C166" s="128"/>
      <c r="D166" s="128"/>
      <c r="E166" s="128"/>
      <c r="F166" s="128"/>
      <c r="G166" s="128"/>
      <c r="H166" s="128"/>
      <c r="I166" s="111"/>
      <c r="J166" s="111"/>
      <c r="K166" s="128"/>
    </row>
    <row r="167" spans="2:11">
      <c r="B167" s="110"/>
      <c r="C167" s="128"/>
      <c r="D167" s="128"/>
      <c r="E167" s="128"/>
      <c r="F167" s="128"/>
      <c r="G167" s="128"/>
      <c r="H167" s="128"/>
      <c r="I167" s="111"/>
      <c r="J167" s="111"/>
      <c r="K167" s="128"/>
    </row>
    <row r="168" spans="2:11">
      <c r="B168" s="110"/>
      <c r="C168" s="128"/>
      <c r="D168" s="128"/>
      <c r="E168" s="128"/>
      <c r="F168" s="128"/>
      <c r="G168" s="128"/>
      <c r="H168" s="128"/>
      <c r="I168" s="111"/>
      <c r="J168" s="111"/>
      <c r="K168" s="128"/>
    </row>
    <row r="169" spans="2:11">
      <c r="B169" s="110"/>
      <c r="C169" s="128"/>
      <c r="D169" s="128"/>
      <c r="E169" s="128"/>
      <c r="F169" s="128"/>
      <c r="G169" s="128"/>
      <c r="H169" s="128"/>
      <c r="I169" s="111"/>
      <c r="J169" s="111"/>
      <c r="K169" s="128"/>
    </row>
    <row r="170" spans="2:11">
      <c r="B170" s="110"/>
      <c r="C170" s="128"/>
      <c r="D170" s="128"/>
      <c r="E170" s="128"/>
      <c r="F170" s="128"/>
      <c r="G170" s="128"/>
      <c r="H170" s="128"/>
      <c r="I170" s="111"/>
      <c r="J170" s="111"/>
      <c r="K170" s="128"/>
    </row>
    <row r="171" spans="2:11">
      <c r="B171" s="110"/>
      <c r="C171" s="128"/>
      <c r="D171" s="128"/>
      <c r="E171" s="128"/>
      <c r="F171" s="128"/>
      <c r="G171" s="128"/>
      <c r="H171" s="128"/>
      <c r="I171" s="111"/>
      <c r="J171" s="111"/>
      <c r="K171" s="128"/>
    </row>
    <row r="172" spans="2:11">
      <c r="B172" s="110"/>
      <c r="C172" s="128"/>
      <c r="D172" s="128"/>
      <c r="E172" s="128"/>
      <c r="F172" s="128"/>
      <c r="G172" s="128"/>
      <c r="H172" s="128"/>
      <c r="I172" s="111"/>
      <c r="J172" s="111"/>
      <c r="K172" s="128"/>
    </row>
    <row r="173" spans="2:11">
      <c r="B173" s="110"/>
      <c r="C173" s="128"/>
      <c r="D173" s="128"/>
      <c r="E173" s="128"/>
      <c r="F173" s="128"/>
      <c r="G173" s="128"/>
      <c r="H173" s="128"/>
      <c r="I173" s="111"/>
      <c r="J173" s="111"/>
      <c r="K173" s="128"/>
    </row>
    <row r="174" spans="2:11">
      <c r="B174" s="110"/>
      <c r="C174" s="128"/>
      <c r="D174" s="128"/>
      <c r="E174" s="128"/>
      <c r="F174" s="128"/>
      <c r="G174" s="128"/>
      <c r="H174" s="128"/>
      <c r="I174" s="111"/>
      <c r="J174" s="111"/>
      <c r="K174" s="128"/>
    </row>
    <row r="175" spans="2:11">
      <c r="B175" s="110"/>
      <c r="C175" s="128"/>
      <c r="D175" s="128"/>
      <c r="E175" s="128"/>
      <c r="F175" s="128"/>
      <c r="G175" s="128"/>
      <c r="H175" s="128"/>
      <c r="I175" s="111"/>
      <c r="J175" s="111"/>
      <c r="K175" s="128"/>
    </row>
    <row r="176" spans="2:11">
      <c r="B176" s="110"/>
      <c r="C176" s="128"/>
      <c r="D176" s="128"/>
      <c r="E176" s="128"/>
      <c r="F176" s="128"/>
      <c r="G176" s="128"/>
      <c r="H176" s="128"/>
      <c r="I176" s="111"/>
      <c r="J176" s="111"/>
      <c r="K176" s="128"/>
    </row>
    <row r="177" spans="2:11">
      <c r="B177" s="110"/>
      <c r="C177" s="128"/>
      <c r="D177" s="128"/>
      <c r="E177" s="128"/>
      <c r="F177" s="128"/>
      <c r="G177" s="128"/>
      <c r="H177" s="128"/>
      <c r="I177" s="111"/>
      <c r="J177" s="111"/>
      <c r="K177" s="128"/>
    </row>
    <row r="178" spans="2:11">
      <c r="B178" s="110"/>
      <c r="C178" s="128"/>
      <c r="D178" s="128"/>
      <c r="E178" s="128"/>
      <c r="F178" s="128"/>
      <c r="G178" s="128"/>
      <c r="H178" s="128"/>
      <c r="I178" s="111"/>
      <c r="J178" s="111"/>
      <c r="K178" s="128"/>
    </row>
    <row r="179" spans="2:11">
      <c r="B179" s="110"/>
      <c r="C179" s="128"/>
      <c r="D179" s="128"/>
      <c r="E179" s="128"/>
      <c r="F179" s="128"/>
      <c r="G179" s="128"/>
      <c r="H179" s="128"/>
      <c r="I179" s="111"/>
      <c r="J179" s="111"/>
      <c r="K179" s="128"/>
    </row>
    <row r="180" spans="2:11">
      <c r="B180" s="110"/>
      <c r="C180" s="128"/>
      <c r="D180" s="128"/>
      <c r="E180" s="128"/>
      <c r="F180" s="128"/>
      <c r="G180" s="128"/>
      <c r="H180" s="128"/>
      <c r="I180" s="111"/>
      <c r="J180" s="111"/>
      <c r="K180" s="128"/>
    </row>
    <row r="181" spans="2:11">
      <c r="B181" s="110"/>
      <c r="C181" s="128"/>
      <c r="D181" s="128"/>
      <c r="E181" s="128"/>
      <c r="F181" s="128"/>
      <c r="G181" s="128"/>
      <c r="H181" s="128"/>
      <c r="I181" s="111"/>
      <c r="J181" s="111"/>
      <c r="K181" s="128"/>
    </row>
    <row r="182" spans="2:11">
      <c r="B182" s="110"/>
      <c r="C182" s="128"/>
      <c r="D182" s="128"/>
      <c r="E182" s="128"/>
      <c r="F182" s="128"/>
      <c r="G182" s="128"/>
      <c r="H182" s="128"/>
      <c r="I182" s="111"/>
      <c r="J182" s="111"/>
      <c r="K182" s="128"/>
    </row>
    <row r="183" spans="2:11">
      <c r="B183" s="110"/>
      <c r="C183" s="128"/>
      <c r="D183" s="128"/>
      <c r="E183" s="128"/>
      <c r="F183" s="128"/>
      <c r="G183" s="128"/>
      <c r="H183" s="128"/>
      <c r="I183" s="111"/>
      <c r="J183" s="111"/>
      <c r="K183" s="128"/>
    </row>
    <row r="184" spans="2:11">
      <c r="B184" s="110"/>
      <c r="C184" s="128"/>
      <c r="D184" s="128"/>
      <c r="E184" s="128"/>
      <c r="F184" s="128"/>
      <c r="G184" s="128"/>
      <c r="H184" s="128"/>
      <c r="I184" s="111"/>
      <c r="J184" s="111"/>
      <c r="K184" s="128"/>
    </row>
    <row r="185" spans="2:11">
      <c r="B185" s="110"/>
      <c r="C185" s="128"/>
      <c r="D185" s="128"/>
      <c r="E185" s="128"/>
      <c r="F185" s="128"/>
      <c r="G185" s="128"/>
      <c r="H185" s="128"/>
      <c r="I185" s="111"/>
      <c r="J185" s="111"/>
      <c r="K185" s="128"/>
    </row>
    <row r="186" spans="2:11">
      <c r="B186" s="110"/>
      <c r="C186" s="128"/>
      <c r="D186" s="128"/>
      <c r="E186" s="128"/>
      <c r="F186" s="128"/>
      <c r="G186" s="128"/>
      <c r="H186" s="128"/>
      <c r="I186" s="111"/>
      <c r="J186" s="111"/>
      <c r="K186" s="128"/>
    </row>
    <row r="187" spans="2:11">
      <c r="B187" s="110"/>
      <c r="C187" s="128"/>
      <c r="D187" s="128"/>
      <c r="E187" s="128"/>
      <c r="F187" s="128"/>
      <c r="G187" s="128"/>
      <c r="H187" s="128"/>
      <c r="I187" s="111"/>
      <c r="J187" s="111"/>
      <c r="K187" s="128"/>
    </row>
    <row r="188" spans="2:11">
      <c r="B188" s="110"/>
      <c r="C188" s="128"/>
      <c r="D188" s="128"/>
      <c r="E188" s="128"/>
      <c r="F188" s="128"/>
      <c r="G188" s="128"/>
      <c r="H188" s="128"/>
      <c r="I188" s="111"/>
      <c r="J188" s="111"/>
      <c r="K188" s="128"/>
    </row>
    <row r="189" spans="2:11">
      <c r="B189" s="110"/>
      <c r="C189" s="128"/>
      <c r="D189" s="128"/>
      <c r="E189" s="128"/>
      <c r="F189" s="128"/>
      <c r="G189" s="128"/>
      <c r="H189" s="128"/>
      <c r="I189" s="111"/>
      <c r="J189" s="111"/>
      <c r="K189" s="128"/>
    </row>
    <row r="190" spans="2:11">
      <c r="B190" s="110"/>
      <c r="C190" s="128"/>
      <c r="D190" s="128"/>
      <c r="E190" s="128"/>
      <c r="F190" s="128"/>
      <c r="G190" s="128"/>
      <c r="H190" s="128"/>
      <c r="I190" s="111"/>
      <c r="J190" s="111"/>
      <c r="K190" s="128"/>
    </row>
    <row r="191" spans="2:11">
      <c r="B191" s="110"/>
      <c r="C191" s="128"/>
      <c r="D191" s="128"/>
      <c r="E191" s="128"/>
      <c r="F191" s="128"/>
      <c r="G191" s="128"/>
      <c r="H191" s="128"/>
      <c r="I191" s="111"/>
      <c r="J191" s="111"/>
      <c r="K191" s="128"/>
    </row>
    <row r="192" spans="2:11">
      <c r="B192" s="110"/>
      <c r="C192" s="128"/>
      <c r="D192" s="128"/>
      <c r="E192" s="128"/>
      <c r="F192" s="128"/>
      <c r="G192" s="128"/>
      <c r="H192" s="128"/>
      <c r="I192" s="111"/>
      <c r="J192" s="111"/>
      <c r="K192" s="128"/>
    </row>
    <row r="193" spans="2:11">
      <c r="B193" s="110"/>
      <c r="C193" s="128"/>
      <c r="D193" s="128"/>
      <c r="E193" s="128"/>
      <c r="F193" s="128"/>
      <c r="G193" s="128"/>
      <c r="H193" s="128"/>
      <c r="I193" s="111"/>
      <c r="J193" s="111"/>
      <c r="K193" s="128"/>
    </row>
    <row r="194" spans="2:11">
      <c r="B194" s="110"/>
      <c r="C194" s="128"/>
      <c r="D194" s="128"/>
      <c r="E194" s="128"/>
      <c r="F194" s="128"/>
      <c r="G194" s="128"/>
      <c r="H194" s="128"/>
      <c r="I194" s="111"/>
      <c r="J194" s="111"/>
      <c r="K194" s="128"/>
    </row>
    <row r="195" spans="2:11">
      <c r="B195" s="110"/>
      <c r="C195" s="128"/>
      <c r="D195" s="128"/>
      <c r="E195" s="128"/>
      <c r="F195" s="128"/>
      <c r="G195" s="128"/>
      <c r="H195" s="128"/>
      <c r="I195" s="111"/>
      <c r="J195" s="111"/>
      <c r="K195" s="128"/>
    </row>
    <row r="196" spans="2:11">
      <c r="B196" s="110"/>
      <c r="C196" s="128"/>
      <c r="D196" s="128"/>
      <c r="E196" s="128"/>
      <c r="F196" s="128"/>
      <c r="G196" s="128"/>
      <c r="H196" s="128"/>
      <c r="I196" s="111"/>
      <c r="J196" s="111"/>
      <c r="K196" s="128"/>
    </row>
    <row r="197" spans="2:11">
      <c r="B197" s="110"/>
      <c r="C197" s="128"/>
      <c r="D197" s="128"/>
      <c r="E197" s="128"/>
      <c r="F197" s="128"/>
      <c r="G197" s="128"/>
      <c r="H197" s="128"/>
      <c r="I197" s="111"/>
      <c r="J197" s="111"/>
      <c r="K197" s="128"/>
    </row>
    <row r="198" spans="2:11">
      <c r="B198" s="110"/>
      <c r="C198" s="128"/>
      <c r="D198" s="128"/>
      <c r="E198" s="128"/>
      <c r="F198" s="128"/>
      <c r="G198" s="128"/>
      <c r="H198" s="128"/>
      <c r="I198" s="111"/>
      <c r="J198" s="111"/>
      <c r="K198" s="128"/>
    </row>
    <row r="199" spans="2:11">
      <c r="B199" s="110"/>
      <c r="C199" s="128"/>
      <c r="D199" s="128"/>
      <c r="E199" s="128"/>
      <c r="F199" s="128"/>
      <c r="G199" s="128"/>
      <c r="H199" s="128"/>
      <c r="I199" s="111"/>
      <c r="J199" s="111"/>
      <c r="K199" s="128"/>
    </row>
    <row r="200" spans="2:11">
      <c r="B200" s="110"/>
      <c r="C200" s="128"/>
      <c r="D200" s="128"/>
      <c r="E200" s="128"/>
      <c r="F200" s="128"/>
      <c r="G200" s="128"/>
      <c r="H200" s="128"/>
      <c r="I200" s="111"/>
      <c r="J200" s="111"/>
      <c r="K200" s="128"/>
    </row>
    <row r="201" spans="2:11">
      <c r="B201" s="110"/>
      <c r="C201" s="128"/>
      <c r="D201" s="128"/>
      <c r="E201" s="128"/>
      <c r="F201" s="128"/>
      <c r="G201" s="128"/>
      <c r="H201" s="128"/>
      <c r="I201" s="111"/>
      <c r="J201" s="111"/>
      <c r="K201" s="128"/>
    </row>
    <row r="202" spans="2:11">
      <c r="B202" s="110"/>
      <c r="C202" s="128"/>
      <c r="D202" s="128"/>
      <c r="E202" s="128"/>
      <c r="F202" s="128"/>
      <c r="G202" s="128"/>
      <c r="H202" s="128"/>
      <c r="I202" s="111"/>
      <c r="J202" s="111"/>
      <c r="K202" s="128"/>
    </row>
    <row r="203" spans="2:11">
      <c r="B203" s="110"/>
      <c r="C203" s="128"/>
      <c r="D203" s="128"/>
      <c r="E203" s="128"/>
      <c r="F203" s="128"/>
      <c r="G203" s="128"/>
      <c r="H203" s="128"/>
      <c r="I203" s="111"/>
      <c r="J203" s="111"/>
      <c r="K203" s="128"/>
    </row>
    <row r="204" spans="2:11">
      <c r="B204" s="110"/>
      <c r="C204" s="128"/>
      <c r="D204" s="128"/>
      <c r="E204" s="128"/>
      <c r="F204" s="128"/>
      <c r="G204" s="128"/>
      <c r="H204" s="128"/>
      <c r="I204" s="111"/>
      <c r="J204" s="111"/>
      <c r="K204" s="128"/>
    </row>
    <row r="205" spans="2:11">
      <c r="B205" s="110"/>
      <c r="C205" s="128"/>
      <c r="D205" s="128"/>
      <c r="E205" s="128"/>
      <c r="F205" s="128"/>
      <c r="G205" s="128"/>
      <c r="H205" s="128"/>
      <c r="I205" s="111"/>
      <c r="J205" s="111"/>
      <c r="K205" s="128"/>
    </row>
    <row r="206" spans="2:11">
      <c r="B206" s="110"/>
      <c r="C206" s="128"/>
      <c r="D206" s="128"/>
      <c r="E206" s="128"/>
      <c r="F206" s="128"/>
      <c r="G206" s="128"/>
      <c r="H206" s="128"/>
      <c r="I206" s="111"/>
      <c r="J206" s="111"/>
      <c r="K206" s="128"/>
    </row>
    <row r="207" spans="2:11">
      <c r="B207" s="110"/>
      <c r="C207" s="128"/>
      <c r="D207" s="128"/>
      <c r="E207" s="128"/>
      <c r="F207" s="128"/>
      <c r="G207" s="128"/>
      <c r="H207" s="128"/>
      <c r="I207" s="111"/>
      <c r="J207" s="111"/>
      <c r="K207" s="128"/>
    </row>
    <row r="208" spans="2:11">
      <c r="B208" s="110"/>
      <c r="C208" s="128"/>
      <c r="D208" s="128"/>
      <c r="E208" s="128"/>
      <c r="F208" s="128"/>
      <c r="G208" s="128"/>
      <c r="H208" s="128"/>
      <c r="I208" s="111"/>
      <c r="J208" s="111"/>
      <c r="K208" s="128"/>
    </row>
    <row r="209" spans="2:11">
      <c r="B209" s="110"/>
      <c r="C209" s="128"/>
      <c r="D209" s="128"/>
      <c r="E209" s="128"/>
      <c r="F209" s="128"/>
      <c r="G209" s="128"/>
      <c r="H209" s="128"/>
      <c r="I209" s="111"/>
      <c r="J209" s="111"/>
      <c r="K209" s="128"/>
    </row>
    <row r="210" spans="2:11">
      <c r="B210" s="110"/>
      <c r="C210" s="128"/>
      <c r="D210" s="128"/>
      <c r="E210" s="128"/>
      <c r="F210" s="128"/>
      <c r="G210" s="128"/>
      <c r="H210" s="128"/>
      <c r="I210" s="111"/>
      <c r="J210" s="111"/>
      <c r="K210" s="128"/>
    </row>
    <row r="211" spans="2:11">
      <c r="B211" s="110"/>
      <c r="C211" s="128"/>
      <c r="D211" s="128"/>
      <c r="E211" s="128"/>
      <c r="F211" s="128"/>
      <c r="G211" s="128"/>
      <c r="H211" s="128"/>
      <c r="I211" s="111"/>
      <c r="J211" s="111"/>
      <c r="K211" s="128"/>
    </row>
    <row r="212" spans="2:11">
      <c r="B212" s="110"/>
      <c r="C212" s="128"/>
      <c r="D212" s="128"/>
      <c r="E212" s="128"/>
      <c r="F212" s="128"/>
      <c r="G212" s="128"/>
      <c r="H212" s="128"/>
      <c r="I212" s="111"/>
      <c r="J212" s="111"/>
      <c r="K212" s="128"/>
    </row>
    <row r="213" spans="2:11">
      <c r="B213" s="110"/>
      <c r="C213" s="128"/>
      <c r="D213" s="128"/>
      <c r="E213" s="128"/>
      <c r="F213" s="128"/>
      <c r="G213" s="128"/>
      <c r="H213" s="128"/>
      <c r="I213" s="111"/>
      <c r="J213" s="111"/>
      <c r="K213" s="128"/>
    </row>
    <row r="214" spans="2:11">
      <c r="B214" s="110"/>
      <c r="C214" s="128"/>
      <c r="D214" s="128"/>
      <c r="E214" s="128"/>
      <c r="F214" s="128"/>
      <c r="G214" s="128"/>
      <c r="H214" s="128"/>
      <c r="I214" s="111"/>
      <c r="J214" s="111"/>
      <c r="K214" s="128"/>
    </row>
    <row r="215" spans="2:11">
      <c r="B215" s="110"/>
      <c r="C215" s="128"/>
      <c r="D215" s="128"/>
      <c r="E215" s="128"/>
      <c r="F215" s="128"/>
      <c r="G215" s="128"/>
      <c r="H215" s="128"/>
      <c r="I215" s="111"/>
      <c r="J215" s="111"/>
      <c r="K215" s="128"/>
    </row>
    <row r="216" spans="2:11">
      <c r="B216" s="110"/>
      <c r="C216" s="128"/>
      <c r="D216" s="128"/>
      <c r="E216" s="128"/>
      <c r="F216" s="128"/>
      <c r="G216" s="128"/>
      <c r="H216" s="128"/>
      <c r="I216" s="111"/>
      <c r="J216" s="111"/>
      <c r="K216" s="128"/>
    </row>
    <row r="217" spans="2:11">
      <c r="B217" s="110"/>
      <c r="C217" s="128"/>
      <c r="D217" s="128"/>
      <c r="E217" s="128"/>
      <c r="F217" s="128"/>
      <c r="G217" s="128"/>
      <c r="H217" s="128"/>
      <c r="I217" s="111"/>
      <c r="J217" s="111"/>
      <c r="K217" s="128"/>
    </row>
    <row r="218" spans="2:11">
      <c r="B218" s="110"/>
      <c r="C218" s="128"/>
      <c r="D218" s="128"/>
      <c r="E218" s="128"/>
      <c r="F218" s="128"/>
      <c r="G218" s="128"/>
      <c r="H218" s="128"/>
      <c r="I218" s="111"/>
      <c r="J218" s="111"/>
      <c r="K218" s="128"/>
    </row>
    <row r="219" spans="2:11">
      <c r="B219" s="110"/>
      <c r="C219" s="128"/>
      <c r="D219" s="128"/>
      <c r="E219" s="128"/>
      <c r="F219" s="128"/>
      <c r="G219" s="128"/>
      <c r="H219" s="128"/>
      <c r="I219" s="111"/>
      <c r="J219" s="111"/>
      <c r="K219" s="128"/>
    </row>
    <row r="220" spans="2:11">
      <c r="B220" s="110"/>
      <c r="C220" s="128"/>
      <c r="D220" s="128"/>
      <c r="E220" s="128"/>
      <c r="F220" s="128"/>
      <c r="G220" s="128"/>
      <c r="H220" s="128"/>
      <c r="I220" s="111"/>
      <c r="J220" s="111"/>
      <c r="K220" s="128"/>
    </row>
    <row r="221" spans="2:11">
      <c r="B221" s="110"/>
      <c r="C221" s="128"/>
      <c r="D221" s="128"/>
      <c r="E221" s="128"/>
      <c r="F221" s="128"/>
      <c r="G221" s="128"/>
      <c r="H221" s="128"/>
      <c r="I221" s="111"/>
      <c r="J221" s="111"/>
      <c r="K221" s="128"/>
    </row>
    <row r="222" spans="2:11">
      <c r="B222" s="110"/>
      <c r="C222" s="128"/>
      <c r="D222" s="128"/>
      <c r="E222" s="128"/>
      <c r="F222" s="128"/>
      <c r="G222" s="128"/>
      <c r="H222" s="128"/>
      <c r="I222" s="111"/>
      <c r="J222" s="111"/>
      <c r="K222" s="128"/>
    </row>
    <row r="223" spans="2:11">
      <c r="B223" s="110"/>
      <c r="C223" s="128"/>
      <c r="D223" s="128"/>
      <c r="E223" s="128"/>
      <c r="F223" s="128"/>
      <c r="G223" s="128"/>
      <c r="H223" s="128"/>
      <c r="I223" s="111"/>
      <c r="J223" s="111"/>
      <c r="K223" s="128"/>
    </row>
    <row r="224" spans="2:11">
      <c r="B224" s="110"/>
      <c r="C224" s="128"/>
      <c r="D224" s="128"/>
      <c r="E224" s="128"/>
      <c r="F224" s="128"/>
      <c r="G224" s="128"/>
      <c r="H224" s="128"/>
      <c r="I224" s="111"/>
      <c r="J224" s="111"/>
      <c r="K224" s="128"/>
    </row>
    <row r="225" spans="2:11">
      <c r="B225" s="110"/>
      <c r="C225" s="128"/>
      <c r="D225" s="128"/>
      <c r="E225" s="128"/>
      <c r="F225" s="128"/>
      <c r="G225" s="128"/>
      <c r="H225" s="128"/>
      <c r="I225" s="111"/>
      <c r="J225" s="111"/>
      <c r="K225" s="128"/>
    </row>
    <row r="226" spans="2:11">
      <c r="B226" s="110"/>
      <c r="C226" s="128"/>
      <c r="D226" s="128"/>
      <c r="E226" s="128"/>
      <c r="F226" s="128"/>
      <c r="G226" s="128"/>
      <c r="H226" s="128"/>
      <c r="I226" s="111"/>
      <c r="J226" s="111"/>
      <c r="K226" s="128"/>
    </row>
    <row r="227" spans="2:11">
      <c r="B227" s="110"/>
      <c r="C227" s="128"/>
      <c r="D227" s="128"/>
      <c r="E227" s="128"/>
      <c r="F227" s="128"/>
      <c r="G227" s="128"/>
      <c r="H227" s="128"/>
      <c r="I227" s="111"/>
      <c r="J227" s="111"/>
      <c r="K227" s="128"/>
    </row>
    <row r="228" spans="2:11">
      <c r="B228" s="110"/>
      <c r="C228" s="128"/>
      <c r="D228" s="128"/>
      <c r="E228" s="128"/>
      <c r="F228" s="128"/>
      <c r="G228" s="128"/>
      <c r="H228" s="128"/>
      <c r="I228" s="111"/>
      <c r="J228" s="111"/>
      <c r="K228" s="128"/>
    </row>
    <row r="229" spans="2:11">
      <c r="B229" s="110"/>
      <c r="C229" s="128"/>
      <c r="D229" s="128"/>
      <c r="E229" s="128"/>
      <c r="F229" s="128"/>
      <c r="G229" s="128"/>
      <c r="H229" s="128"/>
      <c r="I229" s="111"/>
      <c r="J229" s="111"/>
      <c r="K229" s="128"/>
    </row>
    <row r="230" spans="2:11">
      <c r="B230" s="110"/>
      <c r="C230" s="128"/>
      <c r="D230" s="128"/>
      <c r="E230" s="128"/>
      <c r="F230" s="128"/>
      <c r="G230" s="128"/>
      <c r="H230" s="128"/>
      <c r="I230" s="111"/>
      <c r="J230" s="111"/>
      <c r="K230" s="128"/>
    </row>
    <row r="231" spans="2:11">
      <c r="B231" s="110"/>
      <c r="C231" s="128"/>
      <c r="D231" s="128"/>
      <c r="E231" s="128"/>
      <c r="F231" s="128"/>
      <c r="G231" s="128"/>
      <c r="H231" s="128"/>
      <c r="I231" s="111"/>
      <c r="J231" s="111"/>
      <c r="K231" s="128"/>
    </row>
    <row r="232" spans="2:11">
      <c r="B232" s="110"/>
      <c r="C232" s="128"/>
      <c r="D232" s="128"/>
      <c r="E232" s="128"/>
      <c r="F232" s="128"/>
      <c r="G232" s="128"/>
      <c r="H232" s="128"/>
      <c r="I232" s="111"/>
      <c r="J232" s="111"/>
      <c r="K232" s="128"/>
    </row>
    <row r="233" spans="2:11">
      <c r="B233" s="110"/>
      <c r="C233" s="128"/>
      <c r="D233" s="128"/>
      <c r="E233" s="128"/>
      <c r="F233" s="128"/>
      <c r="G233" s="128"/>
      <c r="H233" s="128"/>
      <c r="I233" s="111"/>
      <c r="J233" s="111"/>
      <c r="K233" s="128"/>
    </row>
    <row r="234" spans="2:11">
      <c r="B234" s="110"/>
      <c r="C234" s="128"/>
      <c r="D234" s="128"/>
      <c r="E234" s="128"/>
      <c r="F234" s="128"/>
      <c r="G234" s="128"/>
      <c r="H234" s="128"/>
      <c r="I234" s="111"/>
      <c r="J234" s="111"/>
      <c r="K234" s="128"/>
    </row>
    <row r="235" spans="2:11">
      <c r="B235" s="110"/>
      <c r="C235" s="128"/>
      <c r="D235" s="128"/>
      <c r="E235" s="128"/>
      <c r="F235" s="128"/>
      <c r="G235" s="128"/>
      <c r="H235" s="128"/>
      <c r="I235" s="111"/>
      <c r="J235" s="111"/>
      <c r="K235" s="128"/>
    </row>
    <row r="236" spans="2:11">
      <c r="B236" s="110"/>
      <c r="C236" s="128"/>
      <c r="D236" s="128"/>
      <c r="E236" s="128"/>
      <c r="F236" s="128"/>
      <c r="G236" s="128"/>
      <c r="H236" s="128"/>
      <c r="I236" s="111"/>
      <c r="J236" s="111"/>
      <c r="K236" s="128"/>
    </row>
    <row r="237" spans="2:11">
      <c r="B237" s="110"/>
      <c r="C237" s="128"/>
      <c r="D237" s="128"/>
      <c r="E237" s="128"/>
      <c r="F237" s="128"/>
      <c r="G237" s="128"/>
      <c r="H237" s="128"/>
      <c r="I237" s="111"/>
      <c r="J237" s="111"/>
      <c r="K237" s="128"/>
    </row>
    <row r="238" spans="2:11">
      <c r="B238" s="110"/>
      <c r="C238" s="128"/>
      <c r="D238" s="128"/>
      <c r="E238" s="128"/>
      <c r="F238" s="128"/>
      <c r="G238" s="128"/>
      <c r="H238" s="128"/>
      <c r="I238" s="111"/>
      <c r="J238" s="111"/>
      <c r="K238" s="128"/>
    </row>
    <row r="239" spans="2:11">
      <c r="B239" s="110"/>
      <c r="C239" s="128"/>
      <c r="D239" s="128"/>
      <c r="E239" s="128"/>
      <c r="F239" s="128"/>
      <c r="G239" s="128"/>
      <c r="H239" s="128"/>
      <c r="I239" s="111"/>
      <c r="J239" s="111"/>
      <c r="K239" s="128"/>
    </row>
    <row r="240" spans="2:11">
      <c r="B240" s="110"/>
      <c r="C240" s="128"/>
      <c r="D240" s="128"/>
      <c r="E240" s="128"/>
      <c r="F240" s="128"/>
      <c r="G240" s="128"/>
      <c r="H240" s="128"/>
      <c r="I240" s="111"/>
      <c r="J240" s="111"/>
      <c r="K240" s="128"/>
    </row>
    <row r="241" spans="2:11">
      <c r="B241" s="110"/>
      <c r="C241" s="128"/>
      <c r="D241" s="128"/>
      <c r="E241" s="128"/>
      <c r="F241" s="128"/>
      <c r="G241" s="128"/>
      <c r="H241" s="128"/>
      <c r="I241" s="111"/>
      <c r="J241" s="111"/>
      <c r="K241" s="128"/>
    </row>
    <row r="242" spans="2:11">
      <c r="B242" s="110"/>
      <c r="C242" s="128"/>
      <c r="D242" s="128"/>
      <c r="E242" s="128"/>
      <c r="F242" s="128"/>
      <c r="G242" s="128"/>
      <c r="H242" s="128"/>
      <c r="I242" s="111"/>
      <c r="J242" s="111"/>
      <c r="K242" s="128"/>
    </row>
    <row r="243" spans="2:11">
      <c r="B243" s="110"/>
      <c r="C243" s="128"/>
      <c r="D243" s="128"/>
      <c r="E243" s="128"/>
      <c r="F243" s="128"/>
      <c r="G243" s="128"/>
      <c r="H243" s="128"/>
      <c r="I243" s="111"/>
      <c r="J243" s="111"/>
      <c r="K243" s="128"/>
    </row>
    <row r="244" spans="2:11">
      <c r="B244" s="110"/>
      <c r="C244" s="128"/>
      <c r="D244" s="128"/>
      <c r="E244" s="128"/>
      <c r="F244" s="128"/>
      <c r="G244" s="128"/>
      <c r="H244" s="128"/>
      <c r="I244" s="111"/>
      <c r="J244" s="111"/>
      <c r="K244" s="128"/>
    </row>
    <row r="245" spans="2:11">
      <c r="B245" s="110"/>
      <c r="C245" s="128"/>
      <c r="D245" s="128"/>
      <c r="E245" s="128"/>
      <c r="F245" s="128"/>
      <c r="G245" s="128"/>
      <c r="H245" s="128"/>
      <c r="I245" s="111"/>
      <c r="J245" s="111"/>
      <c r="K245" s="128"/>
    </row>
    <row r="246" spans="2:11">
      <c r="B246" s="110"/>
      <c r="C246" s="128"/>
      <c r="D246" s="128"/>
      <c r="E246" s="128"/>
      <c r="F246" s="128"/>
      <c r="G246" s="128"/>
      <c r="H246" s="128"/>
      <c r="I246" s="111"/>
      <c r="J246" s="111"/>
      <c r="K246" s="128"/>
    </row>
    <row r="247" spans="2:11">
      <c r="B247" s="110"/>
      <c r="C247" s="128"/>
      <c r="D247" s="128"/>
      <c r="E247" s="128"/>
      <c r="F247" s="128"/>
      <c r="G247" s="128"/>
      <c r="H247" s="128"/>
      <c r="I247" s="111"/>
      <c r="J247" s="111"/>
      <c r="K247" s="128"/>
    </row>
    <row r="248" spans="2:11">
      <c r="B248" s="110"/>
      <c r="C248" s="128"/>
      <c r="D248" s="128"/>
      <c r="E248" s="128"/>
      <c r="F248" s="128"/>
      <c r="G248" s="128"/>
      <c r="H248" s="128"/>
      <c r="I248" s="111"/>
      <c r="J248" s="111"/>
      <c r="K248" s="128"/>
    </row>
    <row r="249" spans="2:11">
      <c r="B249" s="110"/>
      <c r="C249" s="128"/>
      <c r="D249" s="128"/>
      <c r="E249" s="128"/>
      <c r="F249" s="128"/>
      <c r="G249" s="128"/>
      <c r="H249" s="128"/>
      <c r="I249" s="111"/>
      <c r="J249" s="111"/>
      <c r="K249" s="128"/>
    </row>
    <row r="250" spans="2:11">
      <c r="B250" s="110"/>
      <c r="C250" s="128"/>
      <c r="D250" s="128"/>
      <c r="E250" s="128"/>
      <c r="F250" s="128"/>
      <c r="G250" s="128"/>
      <c r="H250" s="128"/>
      <c r="I250" s="111"/>
      <c r="J250" s="111"/>
      <c r="K250" s="128"/>
    </row>
    <row r="251" spans="2:11">
      <c r="B251" s="110"/>
      <c r="C251" s="128"/>
      <c r="D251" s="128"/>
      <c r="E251" s="128"/>
      <c r="F251" s="128"/>
      <c r="G251" s="128"/>
      <c r="H251" s="128"/>
      <c r="I251" s="111"/>
      <c r="J251" s="111"/>
      <c r="K251" s="128"/>
    </row>
    <row r="252" spans="2:11">
      <c r="B252" s="110"/>
      <c r="C252" s="128"/>
      <c r="D252" s="128"/>
      <c r="E252" s="128"/>
      <c r="F252" s="128"/>
      <c r="G252" s="128"/>
      <c r="H252" s="128"/>
      <c r="I252" s="111"/>
      <c r="J252" s="111"/>
      <c r="K252" s="128"/>
    </row>
    <row r="253" spans="2:11">
      <c r="B253" s="110"/>
      <c r="C253" s="128"/>
      <c r="D253" s="128"/>
      <c r="E253" s="128"/>
      <c r="F253" s="128"/>
      <c r="G253" s="128"/>
      <c r="H253" s="128"/>
      <c r="I253" s="111"/>
      <c r="J253" s="111"/>
      <c r="K253" s="128"/>
    </row>
    <row r="254" spans="2:11">
      <c r="B254" s="110"/>
      <c r="C254" s="128"/>
      <c r="D254" s="128"/>
      <c r="E254" s="128"/>
      <c r="F254" s="128"/>
      <c r="G254" s="128"/>
      <c r="H254" s="128"/>
      <c r="I254" s="111"/>
      <c r="J254" s="111"/>
      <c r="K254" s="128"/>
    </row>
    <row r="255" spans="2:11">
      <c r="B255" s="110"/>
      <c r="C255" s="128"/>
      <c r="D255" s="128"/>
      <c r="E255" s="128"/>
      <c r="F255" s="128"/>
      <c r="G255" s="128"/>
      <c r="H255" s="128"/>
      <c r="I255" s="111"/>
      <c r="J255" s="111"/>
      <c r="K255" s="128"/>
    </row>
    <row r="256" spans="2:11">
      <c r="B256" s="110"/>
      <c r="C256" s="128"/>
      <c r="D256" s="128"/>
      <c r="E256" s="128"/>
      <c r="F256" s="128"/>
      <c r="G256" s="128"/>
      <c r="H256" s="128"/>
      <c r="I256" s="111"/>
      <c r="J256" s="111"/>
      <c r="K256" s="128"/>
    </row>
    <row r="257" spans="2:11">
      <c r="B257" s="110"/>
      <c r="C257" s="128"/>
      <c r="D257" s="128"/>
      <c r="E257" s="128"/>
      <c r="F257" s="128"/>
      <c r="G257" s="128"/>
      <c r="H257" s="128"/>
      <c r="I257" s="111"/>
      <c r="J257" s="111"/>
      <c r="K257" s="128"/>
    </row>
    <row r="258" spans="2:11">
      <c r="B258" s="110"/>
      <c r="C258" s="128"/>
      <c r="D258" s="128"/>
      <c r="E258" s="128"/>
      <c r="F258" s="128"/>
      <c r="G258" s="128"/>
      <c r="H258" s="128"/>
      <c r="I258" s="111"/>
      <c r="J258" s="111"/>
      <c r="K258" s="128"/>
    </row>
    <row r="259" spans="2:11">
      <c r="B259" s="110"/>
      <c r="C259" s="128"/>
      <c r="D259" s="128"/>
      <c r="E259" s="128"/>
      <c r="F259" s="128"/>
      <c r="G259" s="128"/>
      <c r="H259" s="128"/>
      <c r="I259" s="111"/>
      <c r="J259" s="111"/>
      <c r="K259" s="128"/>
    </row>
    <row r="260" spans="2:11">
      <c r="B260" s="110"/>
      <c r="C260" s="128"/>
      <c r="D260" s="128"/>
      <c r="E260" s="128"/>
      <c r="F260" s="128"/>
      <c r="G260" s="128"/>
      <c r="H260" s="128"/>
      <c r="I260" s="111"/>
      <c r="J260" s="111"/>
      <c r="K260" s="128"/>
    </row>
    <row r="261" spans="2:11">
      <c r="B261" s="110"/>
      <c r="C261" s="128"/>
      <c r="D261" s="128"/>
      <c r="E261" s="128"/>
      <c r="F261" s="128"/>
      <c r="G261" s="128"/>
      <c r="H261" s="128"/>
      <c r="I261" s="111"/>
      <c r="J261" s="111"/>
      <c r="K261" s="128"/>
    </row>
    <row r="262" spans="2:11">
      <c r="B262" s="110"/>
      <c r="C262" s="128"/>
      <c r="D262" s="128"/>
      <c r="E262" s="128"/>
      <c r="F262" s="128"/>
      <c r="G262" s="128"/>
      <c r="H262" s="128"/>
      <c r="I262" s="111"/>
      <c r="J262" s="111"/>
      <c r="K262" s="128"/>
    </row>
    <row r="263" spans="2:11">
      <c r="B263" s="110"/>
      <c r="C263" s="128"/>
      <c r="D263" s="128"/>
      <c r="E263" s="128"/>
      <c r="F263" s="128"/>
      <c r="G263" s="128"/>
      <c r="H263" s="128"/>
      <c r="I263" s="111"/>
      <c r="J263" s="111"/>
      <c r="K263" s="128"/>
    </row>
    <row r="264" spans="2:11">
      <c r="B264" s="110"/>
      <c r="C264" s="128"/>
      <c r="D264" s="128"/>
      <c r="E264" s="128"/>
      <c r="F264" s="128"/>
      <c r="G264" s="128"/>
      <c r="H264" s="128"/>
      <c r="I264" s="111"/>
      <c r="J264" s="111"/>
      <c r="K264" s="128"/>
    </row>
    <row r="265" spans="2:11">
      <c r="B265" s="110"/>
      <c r="C265" s="128"/>
      <c r="D265" s="128"/>
      <c r="E265" s="128"/>
      <c r="F265" s="128"/>
      <c r="G265" s="128"/>
      <c r="H265" s="128"/>
      <c r="I265" s="111"/>
      <c r="J265" s="111"/>
      <c r="K265" s="128"/>
    </row>
    <row r="266" spans="2:11">
      <c r="B266" s="110"/>
      <c r="C266" s="128"/>
      <c r="D266" s="128"/>
      <c r="E266" s="128"/>
      <c r="F266" s="128"/>
      <c r="G266" s="128"/>
      <c r="H266" s="128"/>
      <c r="I266" s="111"/>
      <c r="J266" s="111"/>
      <c r="K266" s="128"/>
    </row>
    <row r="267" spans="2:11">
      <c r="B267" s="110"/>
      <c r="C267" s="128"/>
      <c r="D267" s="128"/>
      <c r="E267" s="128"/>
      <c r="F267" s="128"/>
      <c r="G267" s="128"/>
      <c r="H267" s="128"/>
      <c r="I267" s="111"/>
      <c r="J267" s="111"/>
      <c r="K267" s="128"/>
    </row>
    <row r="268" spans="2:11">
      <c r="B268" s="110"/>
      <c r="C268" s="128"/>
      <c r="D268" s="128"/>
      <c r="E268" s="128"/>
      <c r="F268" s="128"/>
      <c r="G268" s="128"/>
      <c r="H268" s="128"/>
      <c r="I268" s="111"/>
      <c r="J268" s="111"/>
      <c r="K268" s="128"/>
    </row>
    <row r="269" spans="2:11">
      <c r="B269" s="110"/>
      <c r="C269" s="128"/>
      <c r="D269" s="128"/>
      <c r="E269" s="128"/>
      <c r="F269" s="128"/>
      <c r="G269" s="128"/>
      <c r="H269" s="128"/>
      <c r="I269" s="111"/>
      <c r="J269" s="111"/>
      <c r="K269" s="128"/>
    </row>
    <row r="270" spans="2:11">
      <c r="B270" s="110"/>
      <c r="C270" s="128"/>
      <c r="D270" s="128"/>
      <c r="E270" s="128"/>
      <c r="F270" s="128"/>
      <c r="G270" s="128"/>
      <c r="H270" s="128"/>
      <c r="I270" s="111"/>
      <c r="J270" s="111"/>
      <c r="K270" s="128"/>
    </row>
    <row r="271" spans="2:11">
      <c r="B271" s="110"/>
      <c r="C271" s="128"/>
      <c r="D271" s="128"/>
      <c r="E271" s="128"/>
      <c r="F271" s="128"/>
      <c r="G271" s="128"/>
      <c r="H271" s="128"/>
      <c r="I271" s="111"/>
      <c r="J271" s="111"/>
      <c r="K271" s="128"/>
    </row>
    <row r="272" spans="2:11">
      <c r="B272" s="110"/>
      <c r="C272" s="128"/>
      <c r="D272" s="128"/>
      <c r="E272" s="128"/>
      <c r="F272" s="128"/>
      <c r="G272" s="128"/>
      <c r="H272" s="128"/>
      <c r="I272" s="111"/>
      <c r="J272" s="111"/>
      <c r="K272" s="128"/>
    </row>
    <row r="273" spans="2:11">
      <c r="B273" s="110"/>
      <c r="C273" s="128"/>
      <c r="D273" s="128"/>
      <c r="E273" s="128"/>
      <c r="F273" s="128"/>
      <c r="G273" s="128"/>
      <c r="H273" s="128"/>
      <c r="I273" s="111"/>
      <c r="J273" s="111"/>
      <c r="K273" s="128"/>
    </row>
    <row r="274" spans="2:11">
      <c r="B274" s="110"/>
      <c r="C274" s="128"/>
      <c r="D274" s="128"/>
      <c r="E274" s="128"/>
      <c r="F274" s="128"/>
      <c r="G274" s="128"/>
      <c r="H274" s="128"/>
      <c r="I274" s="111"/>
      <c r="J274" s="111"/>
      <c r="K274" s="128"/>
    </row>
    <row r="275" spans="2:11">
      <c r="B275" s="110"/>
      <c r="C275" s="128"/>
      <c r="D275" s="128"/>
      <c r="E275" s="128"/>
      <c r="F275" s="128"/>
      <c r="G275" s="128"/>
      <c r="H275" s="128"/>
      <c r="I275" s="111"/>
      <c r="J275" s="111"/>
      <c r="K275" s="128"/>
    </row>
    <row r="276" spans="2:11">
      <c r="B276" s="110"/>
      <c r="C276" s="128"/>
      <c r="D276" s="128"/>
      <c r="E276" s="128"/>
      <c r="F276" s="128"/>
      <c r="G276" s="128"/>
      <c r="H276" s="128"/>
      <c r="I276" s="111"/>
      <c r="J276" s="111"/>
      <c r="K276" s="128"/>
    </row>
    <row r="277" spans="2:11">
      <c r="B277" s="110"/>
      <c r="C277" s="128"/>
      <c r="D277" s="128"/>
      <c r="E277" s="128"/>
      <c r="F277" s="128"/>
      <c r="G277" s="128"/>
      <c r="H277" s="128"/>
      <c r="I277" s="111"/>
      <c r="J277" s="111"/>
      <c r="K277" s="128"/>
    </row>
    <row r="278" spans="2:11">
      <c r="B278" s="110"/>
      <c r="C278" s="128"/>
      <c r="D278" s="128"/>
      <c r="E278" s="128"/>
      <c r="F278" s="128"/>
      <c r="G278" s="128"/>
      <c r="H278" s="128"/>
      <c r="I278" s="111"/>
      <c r="J278" s="111"/>
      <c r="K278" s="128"/>
    </row>
    <row r="279" spans="2:11">
      <c r="B279" s="110"/>
      <c r="C279" s="128"/>
      <c r="D279" s="128"/>
      <c r="E279" s="128"/>
      <c r="F279" s="128"/>
      <c r="G279" s="128"/>
      <c r="H279" s="128"/>
      <c r="I279" s="111"/>
      <c r="J279" s="111"/>
      <c r="K279" s="128"/>
    </row>
    <row r="280" spans="2:11">
      <c r="B280" s="110"/>
      <c r="C280" s="128"/>
      <c r="D280" s="128"/>
      <c r="E280" s="128"/>
      <c r="F280" s="128"/>
      <c r="G280" s="128"/>
      <c r="H280" s="128"/>
      <c r="I280" s="111"/>
      <c r="J280" s="111"/>
      <c r="K280" s="128"/>
    </row>
    <row r="281" spans="2:11">
      <c r="B281" s="110"/>
      <c r="C281" s="128"/>
      <c r="D281" s="128"/>
      <c r="E281" s="128"/>
      <c r="F281" s="128"/>
      <c r="G281" s="128"/>
      <c r="H281" s="128"/>
      <c r="I281" s="111"/>
      <c r="J281" s="111"/>
      <c r="K281" s="128"/>
    </row>
    <row r="282" spans="2:11">
      <c r="B282" s="110"/>
      <c r="C282" s="128"/>
      <c r="D282" s="128"/>
      <c r="E282" s="128"/>
      <c r="F282" s="128"/>
      <c r="G282" s="128"/>
      <c r="H282" s="128"/>
      <c r="I282" s="111"/>
      <c r="J282" s="111"/>
      <c r="K282" s="128"/>
    </row>
    <row r="283" spans="2:11">
      <c r="B283" s="110"/>
      <c r="C283" s="128"/>
      <c r="D283" s="128"/>
      <c r="E283" s="128"/>
      <c r="F283" s="128"/>
      <c r="G283" s="128"/>
      <c r="H283" s="128"/>
      <c r="I283" s="111"/>
      <c r="J283" s="111"/>
      <c r="K283" s="128"/>
    </row>
    <row r="284" spans="2:11">
      <c r="B284" s="110"/>
      <c r="C284" s="128"/>
      <c r="D284" s="128"/>
      <c r="E284" s="128"/>
      <c r="F284" s="128"/>
      <c r="G284" s="128"/>
      <c r="H284" s="128"/>
      <c r="I284" s="111"/>
      <c r="J284" s="111"/>
      <c r="K284" s="128"/>
    </row>
    <row r="285" spans="2:11">
      <c r="B285" s="110"/>
      <c r="C285" s="128"/>
      <c r="D285" s="128"/>
      <c r="E285" s="128"/>
      <c r="F285" s="128"/>
      <c r="G285" s="128"/>
      <c r="H285" s="128"/>
      <c r="I285" s="111"/>
      <c r="J285" s="111"/>
      <c r="K285" s="128"/>
    </row>
    <row r="286" spans="2:11">
      <c r="B286" s="110"/>
      <c r="C286" s="128"/>
      <c r="D286" s="128"/>
      <c r="E286" s="128"/>
      <c r="F286" s="128"/>
      <c r="G286" s="128"/>
      <c r="H286" s="128"/>
      <c r="I286" s="111"/>
      <c r="J286" s="111"/>
      <c r="K286" s="128"/>
    </row>
    <row r="287" spans="2:11">
      <c r="B287" s="110"/>
      <c r="C287" s="128"/>
      <c r="D287" s="128"/>
      <c r="E287" s="128"/>
      <c r="F287" s="128"/>
      <c r="G287" s="128"/>
      <c r="H287" s="128"/>
      <c r="I287" s="111"/>
      <c r="J287" s="111"/>
      <c r="K287" s="128"/>
    </row>
    <row r="288" spans="2:11">
      <c r="B288" s="110"/>
      <c r="C288" s="128"/>
      <c r="D288" s="128"/>
      <c r="E288" s="128"/>
      <c r="F288" s="128"/>
      <c r="G288" s="128"/>
      <c r="H288" s="128"/>
      <c r="I288" s="111"/>
      <c r="J288" s="111"/>
      <c r="K288" s="128"/>
    </row>
    <row r="289" spans="2:11">
      <c r="B289" s="110"/>
      <c r="C289" s="128"/>
      <c r="D289" s="128"/>
      <c r="E289" s="128"/>
      <c r="F289" s="128"/>
      <c r="G289" s="128"/>
      <c r="H289" s="128"/>
      <c r="I289" s="111"/>
      <c r="J289" s="111"/>
      <c r="K289" s="128"/>
    </row>
    <row r="290" spans="2:11">
      <c r="B290" s="110"/>
      <c r="C290" s="128"/>
      <c r="D290" s="128"/>
      <c r="E290" s="128"/>
      <c r="F290" s="128"/>
      <c r="G290" s="128"/>
      <c r="H290" s="128"/>
      <c r="I290" s="111"/>
      <c r="J290" s="111"/>
      <c r="K290" s="128"/>
    </row>
    <row r="291" spans="2:11">
      <c r="B291" s="110"/>
      <c r="C291" s="128"/>
      <c r="D291" s="128"/>
      <c r="E291" s="128"/>
      <c r="F291" s="128"/>
      <c r="G291" s="128"/>
      <c r="H291" s="128"/>
      <c r="I291" s="111"/>
      <c r="J291" s="111"/>
      <c r="K291" s="128"/>
    </row>
    <row r="292" spans="2:11">
      <c r="B292" s="110"/>
      <c r="C292" s="128"/>
      <c r="D292" s="128"/>
      <c r="E292" s="128"/>
      <c r="F292" s="128"/>
      <c r="G292" s="128"/>
      <c r="H292" s="128"/>
      <c r="I292" s="111"/>
      <c r="J292" s="111"/>
      <c r="K292" s="128"/>
    </row>
    <row r="293" spans="2:11">
      <c r="B293" s="110"/>
      <c r="C293" s="128"/>
      <c r="D293" s="128"/>
      <c r="E293" s="128"/>
      <c r="F293" s="128"/>
      <c r="G293" s="128"/>
      <c r="H293" s="128"/>
      <c r="I293" s="111"/>
      <c r="J293" s="111"/>
      <c r="K293" s="128"/>
    </row>
    <row r="294" spans="2:11">
      <c r="B294" s="110"/>
      <c r="C294" s="128"/>
      <c r="D294" s="128"/>
      <c r="E294" s="128"/>
      <c r="F294" s="128"/>
      <c r="G294" s="128"/>
      <c r="H294" s="128"/>
      <c r="I294" s="111"/>
      <c r="J294" s="111"/>
      <c r="K294" s="128"/>
    </row>
    <row r="295" spans="2:11">
      <c r="B295" s="110"/>
      <c r="C295" s="128"/>
      <c r="D295" s="128"/>
      <c r="E295" s="128"/>
      <c r="F295" s="128"/>
      <c r="G295" s="128"/>
      <c r="H295" s="128"/>
      <c r="I295" s="111"/>
      <c r="J295" s="111"/>
      <c r="K295" s="128"/>
    </row>
    <row r="296" spans="2:11">
      <c r="B296" s="110"/>
      <c r="C296" s="128"/>
      <c r="D296" s="128"/>
      <c r="E296" s="128"/>
      <c r="F296" s="128"/>
      <c r="G296" s="128"/>
      <c r="H296" s="128"/>
      <c r="I296" s="111"/>
      <c r="J296" s="111"/>
      <c r="K296" s="128"/>
    </row>
    <row r="297" spans="2:11">
      <c r="B297" s="110"/>
      <c r="C297" s="128"/>
      <c r="D297" s="128"/>
      <c r="E297" s="128"/>
      <c r="F297" s="128"/>
      <c r="G297" s="128"/>
      <c r="H297" s="128"/>
      <c r="I297" s="111"/>
      <c r="J297" s="111"/>
      <c r="K297" s="128"/>
    </row>
    <row r="298" spans="2:11">
      <c r="B298" s="110"/>
      <c r="C298" s="128"/>
      <c r="D298" s="128"/>
      <c r="E298" s="128"/>
      <c r="F298" s="128"/>
      <c r="G298" s="128"/>
      <c r="H298" s="128"/>
      <c r="I298" s="111"/>
      <c r="J298" s="111"/>
      <c r="K298" s="128"/>
    </row>
    <row r="299" spans="2:11">
      <c r="B299" s="110"/>
      <c r="C299" s="128"/>
      <c r="D299" s="128"/>
      <c r="E299" s="128"/>
      <c r="F299" s="128"/>
      <c r="G299" s="128"/>
      <c r="H299" s="128"/>
      <c r="I299" s="111"/>
      <c r="J299" s="111"/>
      <c r="K299" s="128"/>
    </row>
    <row r="300" spans="2:11">
      <c r="B300" s="110"/>
      <c r="C300" s="128"/>
      <c r="D300" s="128"/>
      <c r="E300" s="128"/>
      <c r="F300" s="128"/>
      <c r="G300" s="128"/>
      <c r="H300" s="128"/>
      <c r="I300" s="111"/>
      <c r="J300" s="111"/>
      <c r="K300" s="128"/>
    </row>
    <row r="301" spans="2:11">
      <c r="B301" s="110"/>
      <c r="C301" s="128"/>
      <c r="D301" s="128"/>
      <c r="E301" s="128"/>
      <c r="F301" s="128"/>
      <c r="G301" s="128"/>
      <c r="H301" s="128"/>
      <c r="I301" s="111"/>
      <c r="J301" s="111"/>
      <c r="K301" s="128"/>
    </row>
    <row r="302" spans="2:11">
      <c r="B302" s="110"/>
      <c r="C302" s="128"/>
      <c r="D302" s="128"/>
      <c r="E302" s="128"/>
      <c r="F302" s="128"/>
      <c r="G302" s="128"/>
      <c r="H302" s="128"/>
      <c r="I302" s="111"/>
      <c r="J302" s="111"/>
      <c r="K302" s="128"/>
    </row>
    <row r="303" spans="2:11">
      <c r="B303" s="110"/>
      <c r="C303" s="128"/>
      <c r="D303" s="128"/>
      <c r="E303" s="128"/>
      <c r="F303" s="128"/>
      <c r="G303" s="128"/>
      <c r="H303" s="128"/>
      <c r="I303" s="111"/>
      <c r="J303" s="111"/>
      <c r="K303" s="128"/>
    </row>
    <row r="304" spans="2:11">
      <c r="B304" s="110"/>
      <c r="C304" s="128"/>
      <c r="D304" s="128"/>
      <c r="E304" s="128"/>
      <c r="F304" s="128"/>
      <c r="G304" s="128"/>
      <c r="H304" s="128"/>
      <c r="I304" s="111"/>
      <c r="J304" s="111"/>
      <c r="K304" s="128"/>
    </row>
    <row r="305" spans="2:11">
      <c r="B305" s="110"/>
      <c r="C305" s="128"/>
      <c r="D305" s="128"/>
      <c r="E305" s="128"/>
      <c r="F305" s="128"/>
      <c r="G305" s="128"/>
      <c r="H305" s="128"/>
      <c r="I305" s="111"/>
      <c r="J305" s="111"/>
      <c r="K305" s="128"/>
    </row>
    <row r="306" spans="2:11">
      <c r="B306" s="110"/>
      <c r="C306" s="128"/>
      <c r="D306" s="128"/>
      <c r="E306" s="128"/>
      <c r="F306" s="128"/>
      <c r="G306" s="128"/>
      <c r="H306" s="128"/>
      <c r="I306" s="111"/>
      <c r="J306" s="111"/>
      <c r="K306" s="128"/>
    </row>
    <row r="307" spans="2:11">
      <c r="B307" s="110"/>
      <c r="C307" s="128"/>
      <c r="D307" s="128"/>
      <c r="E307" s="128"/>
      <c r="F307" s="128"/>
      <c r="G307" s="128"/>
      <c r="H307" s="128"/>
      <c r="I307" s="111"/>
      <c r="J307" s="111"/>
      <c r="K307" s="128"/>
    </row>
    <row r="308" spans="2:11">
      <c r="B308" s="110"/>
      <c r="C308" s="128"/>
      <c r="D308" s="128"/>
      <c r="E308" s="128"/>
      <c r="F308" s="128"/>
      <c r="G308" s="128"/>
      <c r="H308" s="128"/>
      <c r="I308" s="111"/>
      <c r="J308" s="111"/>
      <c r="K308" s="128"/>
    </row>
    <row r="309" spans="2:11">
      <c r="B309" s="110"/>
      <c r="C309" s="128"/>
      <c r="D309" s="128"/>
      <c r="E309" s="128"/>
      <c r="F309" s="128"/>
      <c r="G309" s="128"/>
      <c r="H309" s="128"/>
      <c r="I309" s="111"/>
      <c r="J309" s="111"/>
      <c r="K309" s="128"/>
    </row>
    <row r="310" spans="2:11">
      <c r="B310" s="110"/>
      <c r="C310" s="128"/>
      <c r="D310" s="128"/>
      <c r="E310" s="128"/>
      <c r="F310" s="128"/>
      <c r="G310" s="128"/>
      <c r="H310" s="128"/>
      <c r="I310" s="111"/>
      <c r="J310" s="111"/>
      <c r="K310" s="128"/>
    </row>
    <row r="311" spans="2:11">
      <c r="B311" s="110"/>
      <c r="C311" s="128"/>
      <c r="D311" s="128"/>
      <c r="E311" s="128"/>
      <c r="F311" s="128"/>
      <c r="G311" s="128"/>
      <c r="H311" s="128"/>
      <c r="I311" s="111"/>
      <c r="J311" s="111"/>
      <c r="K311" s="128"/>
    </row>
    <row r="312" spans="2:11">
      <c r="B312" s="110"/>
      <c r="C312" s="128"/>
      <c r="D312" s="128"/>
      <c r="E312" s="128"/>
      <c r="F312" s="128"/>
      <c r="G312" s="128"/>
      <c r="H312" s="128"/>
      <c r="I312" s="111"/>
      <c r="J312" s="111"/>
      <c r="K312" s="128"/>
    </row>
    <row r="313" spans="2:11">
      <c r="B313" s="110"/>
      <c r="C313" s="128"/>
      <c r="D313" s="128"/>
      <c r="E313" s="128"/>
      <c r="F313" s="128"/>
      <c r="G313" s="128"/>
      <c r="H313" s="128"/>
      <c r="I313" s="111"/>
      <c r="J313" s="111"/>
      <c r="K313" s="128"/>
    </row>
    <row r="314" spans="2:11">
      <c r="B314" s="110"/>
      <c r="C314" s="128"/>
      <c r="D314" s="128"/>
      <c r="E314" s="128"/>
      <c r="F314" s="128"/>
      <c r="G314" s="128"/>
      <c r="H314" s="128"/>
      <c r="I314" s="111"/>
      <c r="J314" s="111"/>
      <c r="K314" s="128"/>
    </row>
    <row r="315" spans="2:11">
      <c r="B315" s="110"/>
      <c r="C315" s="128"/>
      <c r="D315" s="128"/>
      <c r="E315" s="128"/>
      <c r="F315" s="128"/>
      <c r="G315" s="128"/>
      <c r="H315" s="128"/>
      <c r="I315" s="111"/>
      <c r="J315" s="111"/>
      <c r="K315" s="128"/>
    </row>
    <row r="316" spans="2:11">
      <c r="B316" s="110"/>
      <c r="C316" s="128"/>
      <c r="D316" s="128"/>
      <c r="E316" s="128"/>
      <c r="F316" s="128"/>
      <c r="G316" s="128"/>
      <c r="H316" s="128"/>
      <c r="I316" s="111"/>
      <c r="J316" s="111"/>
      <c r="K316" s="128"/>
    </row>
    <row r="317" spans="2:11">
      <c r="B317" s="110"/>
      <c r="C317" s="128"/>
      <c r="D317" s="128"/>
      <c r="E317" s="128"/>
      <c r="F317" s="128"/>
      <c r="G317" s="128"/>
      <c r="H317" s="128"/>
      <c r="I317" s="111"/>
      <c r="J317" s="111"/>
      <c r="K317" s="128"/>
    </row>
    <row r="318" spans="2:11">
      <c r="B318" s="110"/>
      <c r="C318" s="128"/>
      <c r="D318" s="128"/>
      <c r="E318" s="128"/>
      <c r="F318" s="128"/>
      <c r="G318" s="128"/>
      <c r="H318" s="128"/>
      <c r="I318" s="111"/>
      <c r="J318" s="111"/>
      <c r="K318" s="128"/>
    </row>
    <row r="319" spans="2:11">
      <c r="B319" s="110"/>
      <c r="C319" s="128"/>
      <c r="D319" s="128"/>
      <c r="E319" s="128"/>
      <c r="F319" s="128"/>
      <c r="G319" s="128"/>
      <c r="H319" s="128"/>
      <c r="I319" s="111"/>
      <c r="J319" s="111"/>
      <c r="K319" s="128"/>
    </row>
    <row r="320" spans="2:11">
      <c r="B320" s="110"/>
      <c r="C320" s="128"/>
      <c r="D320" s="128"/>
      <c r="E320" s="128"/>
      <c r="F320" s="128"/>
      <c r="G320" s="128"/>
      <c r="H320" s="128"/>
      <c r="I320" s="111"/>
      <c r="J320" s="111"/>
      <c r="K320" s="128"/>
    </row>
    <row r="321" spans="2:11">
      <c r="B321" s="110"/>
      <c r="C321" s="128"/>
      <c r="D321" s="128"/>
      <c r="E321" s="128"/>
      <c r="F321" s="128"/>
      <c r="G321" s="128"/>
      <c r="H321" s="128"/>
      <c r="I321" s="111"/>
      <c r="J321" s="111"/>
      <c r="K321" s="128"/>
    </row>
    <row r="322" spans="2:11">
      <c r="B322" s="110"/>
      <c r="C322" s="128"/>
      <c r="D322" s="128"/>
      <c r="E322" s="128"/>
      <c r="F322" s="128"/>
      <c r="G322" s="128"/>
      <c r="H322" s="128"/>
      <c r="I322" s="111"/>
      <c r="J322" s="111"/>
      <c r="K322" s="128"/>
    </row>
    <row r="323" spans="2:11">
      <c r="B323" s="110"/>
      <c r="C323" s="128"/>
      <c r="D323" s="128"/>
      <c r="E323" s="128"/>
      <c r="F323" s="128"/>
      <c r="G323" s="128"/>
      <c r="H323" s="128"/>
      <c r="I323" s="111"/>
      <c r="J323" s="111"/>
      <c r="K323" s="128"/>
    </row>
    <row r="324" spans="2:11">
      <c r="B324" s="110"/>
      <c r="C324" s="128"/>
      <c r="D324" s="128"/>
      <c r="E324" s="128"/>
      <c r="F324" s="128"/>
      <c r="G324" s="128"/>
      <c r="H324" s="128"/>
      <c r="I324" s="111"/>
      <c r="J324" s="111"/>
      <c r="K324" s="128"/>
    </row>
    <row r="325" spans="2:11">
      <c r="B325" s="110"/>
      <c r="C325" s="128"/>
      <c r="D325" s="128"/>
      <c r="E325" s="128"/>
      <c r="F325" s="128"/>
      <c r="G325" s="128"/>
      <c r="H325" s="128"/>
      <c r="I325" s="111"/>
      <c r="J325" s="111"/>
      <c r="K325" s="128"/>
    </row>
    <row r="326" spans="2:11">
      <c r="B326" s="110"/>
      <c r="C326" s="128"/>
      <c r="D326" s="128"/>
      <c r="E326" s="128"/>
      <c r="F326" s="128"/>
      <c r="G326" s="128"/>
      <c r="H326" s="128"/>
      <c r="I326" s="111"/>
      <c r="J326" s="111"/>
      <c r="K326" s="128"/>
    </row>
    <row r="327" spans="2:11">
      <c r="B327" s="110"/>
      <c r="C327" s="128"/>
      <c r="D327" s="128"/>
      <c r="E327" s="128"/>
      <c r="F327" s="128"/>
      <c r="G327" s="128"/>
      <c r="H327" s="128"/>
      <c r="I327" s="111"/>
      <c r="J327" s="111"/>
      <c r="K327" s="128"/>
    </row>
    <row r="328" spans="2:11">
      <c r="B328" s="110"/>
      <c r="C328" s="128"/>
      <c r="D328" s="128"/>
      <c r="E328" s="128"/>
      <c r="F328" s="128"/>
      <c r="G328" s="128"/>
      <c r="H328" s="128"/>
      <c r="I328" s="111"/>
      <c r="J328" s="111"/>
      <c r="K328" s="128"/>
    </row>
    <row r="329" spans="2:11">
      <c r="B329" s="110"/>
      <c r="C329" s="128"/>
      <c r="D329" s="128"/>
      <c r="E329" s="128"/>
      <c r="F329" s="128"/>
      <c r="G329" s="128"/>
      <c r="H329" s="128"/>
      <c r="I329" s="111"/>
      <c r="J329" s="111"/>
      <c r="K329" s="128"/>
    </row>
    <row r="330" spans="2:11">
      <c r="B330" s="110"/>
      <c r="C330" s="128"/>
      <c r="D330" s="128"/>
      <c r="E330" s="128"/>
      <c r="F330" s="128"/>
      <c r="G330" s="128"/>
      <c r="H330" s="128"/>
      <c r="I330" s="111"/>
      <c r="J330" s="111"/>
      <c r="K330" s="128"/>
    </row>
    <row r="331" spans="2:11">
      <c r="B331" s="110"/>
      <c r="C331" s="128"/>
      <c r="D331" s="128"/>
      <c r="E331" s="128"/>
      <c r="F331" s="128"/>
      <c r="G331" s="128"/>
      <c r="H331" s="128"/>
      <c r="I331" s="111"/>
      <c r="J331" s="111"/>
      <c r="K331" s="128"/>
    </row>
    <row r="332" spans="2:11">
      <c r="B332" s="110"/>
      <c r="C332" s="128"/>
      <c r="D332" s="128"/>
      <c r="E332" s="128"/>
      <c r="F332" s="128"/>
      <c r="G332" s="128"/>
      <c r="H332" s="128"/>
      <c r="I332" s="111"/>
      <c r="J332" s="111"/>
      <c r="K332" s="128"/>
    </row>
    <row r="333" spans="2:11">
      <c r="B333" s="110"/>
      <c r="C333" s="128"/>
      <c r="D333" s="128"/>
      <c r="E333" s="128"/>
      <c r="F333" s="128"/>
      <c r="G333" s="128"/>
      <c r="H333" s="128"/>
      <c r="I333" s="111"/>
      <c r="J333" s="111"/>
      <c r="K333" s="128"/>
    </row>
    <row r="334" spans="2:11">
      <c r="B334" s="110"/>
      <c r="C334" s="128"/>
      <c r="D334" s="128"/>
      <c r="E334" s="128"/>
      <c r="F334" s="128"/>
      <c r="G334" s="128"/>
      <c r="H334" s="128"/>
      <c r="I334" s="111"/>
      <c r="J334" s="111"/>
      <c r="K334" s="128"/>
    </row>
    <row r="335" spans="2:11">
      <c r="B335" s="110"/>
      <c r="C335" s="128"/>
      <c r="D335" s="128"/>
      <c r="E335" s="128"/>
      <c r="F335" s="128"/>
      <c r="G335" s="128"/>
      <c r="H335" s="128"/>
      <c r="I335" s="111"/>
      <c r="J335" s="111"/>
      <c r="K335" s="128"/>
    </row>
    <row r="336" spans="2:11">
      <c r="B336" s="110"/>
      <c r="C336" s="128"/>
      <c r="D336" s="128"/>
      <c r="E336" s="128"/>
      <c r="F336" s="128"/>
      <c r="G336" s="128"/>
      <c r="H336" s="128"/>
      <c r="I336" s="111"/>
      <c r="J336" s="111"/>
      <c r="K336" s="128"/>
    </row>
    <row r="337" spans="2:11">
      <c r="B337" s="110"/>
      <c r="C337" s="128"/>
      <c r="D337" s="128"/>
      <c r="E337" s="128"/>
      <c r="F337" s="128"/>
      <c r="G337" s="128"/>
      <c r="H337" s="128"/>
      <c r="I337" s="111"/>
      <c r="J337" s="111"/>
      <c r="K337" s="128"/>
    </row>
    <row r="338" spans="2:11">
      <c r="B338" s="110"/>
      <c r="C338" s="128"/>
      <c r="D338" s="128"/>
      <c r="E338" s="128"/>
      <c r="F338" s="128"/>
      <c r="G338" s="128"/>
      <c r="H338" s="128"/>
      <c r="I338" s="111"/>
      <c r="J338" s="111"/>
      <c r="K338" s="128"/>
    </row>
    <row r="339" spans="2:11">
      <c r="B339" s="110"/>
      <c r="C339" s="128"/>
      <c r="D339" s="128"/>
      <c r="E339" s="128"/>
      <c r="F339" s="128"/>
      <c r="G339" s="128"/>
      <c r="H339" s="128"/>
      <c r="I339" s="111"/>
      <c r="J339" s="111"/>
      <c r="K339" s="128"/>
    </row>
    <row r="340" spans="2:11">
      <c r="B340" s="110"/>
      <c r="C340" s="128"/>
      <c r="D340" s="128"/>
      <c r="E340" s="128"/>
      <c r="F340" s="128"/>
      <c r="G340" s="128"/>
      <c r="H340" s="128"/>
      <c r="I340" s="111"/>
      <c r="J340" s="111"/>
      <c r="K340" s="128"/>
    </row>
    <row r="341" spans="2:11">
      <c r="B341" s="110"/>
      <c r="C341" s="128"/>
      <c r="D341" s="128"/>
      <c r="E341" s="128"/>
      <c r="F341" s="128"/>
      <c r="G341" s="128"/>
      <c r="H341" s="128"/>
      <c r="I341" s="111"/>
      <c r="J341" s="111"/>
      <c r="K341" s="128"/>
    </row>
    <row r="342" spans="2:11">
      <c r="B342" s="110"/>
      <c r="C342" s="128"/>
      <c r="D342" s="128"/>
      <c r="E342" s="128"/>
      <c r="F342" s="128"/>
      <c r="G342" s="128"/>
      <c r="H342" s="128"/>
      <c r="I342" s="111"/>
      <c r="J342" s="111"/>
      <c r="K342" s="128"/>
    </row>
    <row r="343" spans="2:11">
      <c r="B343" s="110"/>
      <c r="C343" s="128"/>
      <c r="D343" s="128"/>
      <c r="E343" s="128"/>
      <c r="F343" s="128"/>
      <c r="G343" s="128"/>
      <c r="H343" s="128"/>
      <c r="I343" s="111"/>
      <c r="J343" s="111"/>
      <c r="K343" s="128"/>
    </row>
    <row r="344" spans="2:11">
      <c r="B344" s="110"/>
      <c r="C344" s="128"/>
      <c r="D344" s="128"/>
      <c r="E344" s="128"/>
      <c r="F344" s="128"/>
      <c r="G344" s="128"/>
      <c r="H344" s="128"/>
      <c r="I344" s="111"/>
      <c r="J344" s="111"/>
      <c r="K344" s="128"/>
    </row>
    <row r="345" spans="2:11">
      <c r="B345" s="110"/>
      <c r="C345" s="128"/>
      <c r="D345" s="128"/>
      <c r="E345" s="128"/>
      <c r="F345" s="128"/>
      <c r="G345" s="128"/>
      <c r="H345" s="128"/>
      <c r="I345" s="111"/>
      <c r="J345" s="111"/>
      <c r="K345" s="128"/>
    </row>
    <row r="346" spans="2:11">
      <c r="B346" s="110"/>
      <c r="C346" s="128"/>
      <c r="D346" s="128"/>
      <c r="E346" s="128"/>
      <c r="F346" s="128"/>
      <c r="G346" s="128"/>
      <c r="H346" s="128"/>
      <c r="I346" s="111"/>
      <c r="J346" s="111"/>
      <c r="K346" s="128"/>
    </row>
    <row r="347" spans="2:11">
      <c r="B347" s="110"/>
      <c r="C347" s="128"/>
      <c r="D347" s="128"/>
      <c r="E347" s="128"/>
      <c r="F347" s="128"/>
      <c r="G347" s="128"/>
      <c r="H347" s="128"/>
      <c r="I347" s="111"/>
      <c r="J347" s="111"/>
      <c r="K347" s="128"/>
    </row>
    <row r="348" spans="2:11">
      <c r="B348" s="110"/>
      <c r="C348" s="128"/>
      <c r="D348" s="128"/>
      <c r="E348" s="128"/>
      <c r="F348" s="128"/>
      <c r="G348" s="128"/>
      <c r="H348" s="128"/>
      <c r="I348" s="111"/>
      <c r="J348" s="111"/>
      <c r="K348" s="128"/>
    </row>
    <row r="349" spans="2:11">
      <c r="B349" s="110"/>
      <c r="C349" s="128"/>
      <c r="D349" s="128"/>
      <c r="E349" s="128"/>
      <c r="F349" s="128"/>
      <c r="G349" s="128"/>
      <c r="H349" s="128"/>
      <c r="I349" s="111"/>
      <c r="J349" s="111"/>
      <c r="K349" s="128"/>
    </row>
    <row r="350" spans="2:11">
      <c r="B350" s="110"/>
      <c r="C350" s="128"/>
      <c r="D350" s="128"/>
      <c r="E350" s="128"/>
      <c r="F350" s="128"/>
      <c r="G350" s="128"/>
      <c r="H350" s="128"/>
      <c r="I350" s="111"/>
      <c r="J350" s="111"/>
      <c r="K350" s="128"/>
    </row>
    <row r="351" spans="2:11">
      <c r="B351" s="110"/>
      <c r="C351" s="128"/>
      <c r="D351" s="128"/>
      <c r="E351" s="128"/>
      <c r="F351" s="128"/>
      <c r="G351" s="128"/>
      <c r="H351" s="128"/>
      <c r="I351" s="111"/>
      <c r="J351" s="111"/>
      <c r="K351" s="128"/>
    </row>
    <row r="352" spans="2:11">
      <c r="B352" s="110"/>
      <c r="C352" s="128"/>
      <c r="D352" s="128"/>
      <c r="E352" s="128"/>
      <c r="F352" s="128"/>
      <c r="G352" s="128"/>
      <c r="H352" s="128"/>
      <c r="I352" s="111"/>
      <c r="J352" s="111"/>
      <c r="K352" s="128"/>
    </row>
    <row r="353" spans="2:11">
      <c r="B353" s="110"/>
      <c r="C353" s="128"/>
      <c r="D353" s="128"/>
      <c r="E353" s="128"/>
      <c r="F353" s="128"/>
      <c r="G353" s="128"/>
      <c r="H353" s="128"/>
      <c r="I353" s="111"/>
      <c r="J353" s="111"/>
      <c r="K353" s="128"/>
    </row>
    <row r="354" spans="2:11">
      <c r="B354" s="110"/>
      <c r="C354" s="128"/>
      <c r="D354" s="128"/>
      <c r="E354" s="128"/>
      <c r="F354" s="128"/>
      <c r="G354" s="128"/>
      <c r="H354" s="128"/>
      <c r="I354" s="111"/>
      <c r="J354" s="111"/>
      <c r="K354" s="128"/>
    </row>
    <row r="355" spans="2:11">
      <c r="B355" s="110"/>
      <c r="C355" s="128"/>
      <c r="D355" s="128"/>
      <c r="E355" s="128"/>
      <c r="F355" s="128"/>
      <c r="G355" s="128"/>
      <c r="H355" s="128"/>
      <c r="I355" s="111"/>
      <c r="J355" s="111"/>
      <c r="K355" s="128"/>
    </row>
    <row r="356" spans="2:11">
      <c r="B356" s="110"/>
      <c r="C356" s="128"/>
      <c r="D356" s="128"/>
      <c r="E356" s="128"/>
      <c r="F356" s="128"/>
      <c r="G356" s="128"/>
      <c r="H356" s="128"/>
      <c r="I356" s="111"/>
      <c r="J356" s="111"/>
      <c r="K356" s="128"/>
    </row>
    <row r="357" spans="2:11">
      <c r="B357" s="110"/>
      <c r="C357" s="128"/>
      <c r="D357" s="128"/>
      <c r="E357" s="128"/>
      <c r="F357" s="128"/>
      <c r="G357" s="128"/>
      <c r="H357" s="128"/>
      <c r="I357" s="111"/>
      <c r="J357" s="111"/>
      <c r="K357" s="128"/>
    </row>
    <row r="358" spans="2:11">
      <c r="B358" s="110"/>
      <c r="C358" s="128"/>
      <c r="D358" s="128"/>
      <c r="E358" s="128"/>
      <c r="F358" s="128"/>
      <c r="G358" s="128"/>
      <c r="H358" s="128"/>
      <c r="I358" s="111"/>
      <c r="J358" s="111"/>
      <c r="K358" s="128"/>
    </row>
    <row r="359" spans="2:11">
      <c r="B359" s="110"/>
      <c r="C359" s="128"/>
      <c r="D359" s="128"/>
      <c r="E359" s="128"/>
      <c r="F359" s="128"/>
      <c r="G359" s="128"/>
      <c r="H359" s="128"/>
      <c r="I359" s="111"/>
      <c r="J359" s="111"/>
      <c r="K359" s="128"/>
    </row>
    <row r="360" spans="2:11">
      <c r="B360" s="110"/>
      <c r="C360" s="128"/>
      <c r="D360" s="128"/>
      <c r="E360" s="128"/>
      <c r="F360" s="128"/>
      <c r="G360" s="128"/>
      <c r="H360" s="128"/>
      <c r="I360" s="111"/>
      <c r="J360" s="111"/>
      <c r="K360" s="128"/>
    </row>
    <row r="361" spans="2:11">
      <c r="B361" s="110"/>
      <c r="C361" s="128"/>
      <c r="D361" s="128"/>
      <c r="E361" s="128"/>
      <c r="F361" s="128"/>
      <c r="G361" s="128"/>
      <c r="H361" s="128"/>
      <c r="I361" s="111"/>
      <c r="J361" s="111"/>
      <c r="K361" s="128"/>
    </row>
    <row r="362" spans="2:11">
      <c r="B362" s="110"/>
      <c r="C362" s="128"/>
      <c r="D362" s="128"/>
      <c r="E362" s="128"/>
      <c r="F362" s="128"/>
      <c r="G362" s="128"/>
      <c r="H362" s="128"/>
      <c r="I362" s="111"/>
      <c r="J362" s="111"/>
      <c r="K362" s="128"/>
    </row>
    <row r="363" spans="2:11">
      <c r="B363" s="110"/>
      <c r="C363" s="128"/>
      <c r="D363" s="128"/>
      <c r="E363" s="128"/>
      <c r="F363" s="128"/>
      <c r="G363" s="128"/>
      <c r="H363" s="128"/>
      <c r="I363" s="111"/>
      <c r="J363" s="111"/>
      <c r="K363" s="128"/>
    </row>
    <row r="364" spans="2:11">
      <c r="B364" s="110"/>
      <c r="C364" s="128"/>
      <c r="D364" s="128"/>
      <c r="E364" s="128"/>
      <c r="F364" s="128"/>
      <c r="G364" s="128"/>
      <c r="H364" s="128"/>
      <c r="I364" s="111"/>
      <c r="J364" s="111"/>
      <c r="K364" s="128"/>
    </row>
    <row r="365" spans="2:11">
      <c r="B365" s="110"/>
      <c r="C365" s="128"/>
      <c r="D365" s="128"/>
      <c r="E365" s="128"/>
      <c r="F365" s="128"/>
      <c r="G365" s="128"/>
      <c r="H365" s="128"/>
      <c r="I365" s="111"/>
      <c r="J365" s="111"/>
      <c r="K365" s="128"/>
    </row>
    <row r="366" spans="2:11">
      <c r="B366" s="110"/>
      <c r="C366" s="128"/>
      <c r="D366" s="128"/>
      <c r="E366" s="128"/>
      <c r="F366" s="128"/>
      <c r="G366" s="128"/>
      <c r="H366" s="128"/>
      <c r="I366" s="111"/>
      <c r="J366" s="111"/>
      <c r="K366" s="128"/>
    </row>
    <row r="367" spans="2:11">
      <c r="B367" s="110"/>
      <c r="C367" s="128"/>
      <c r="D367" s="128"/>
      <c r="E367" s="128"/>
      <c r="F367" s="128"/>
      <c r="G367" s="128"/>
      <c r="H367" s="128"/>
      <c r="I367" s="111"/>
      <c r="J367" s="111"/>
      <c r="K367" s="128"/>
    </row>
    <row r="368" spans="2:11">
      <c r="B368" s="110"/>
      <c r="C368" s="128"/>
      <c r="D368" s="128"/>
      <c r="E368" s="128"/>
      <c r="F368" s="128"/>
      <c r="G368" s="128"/>
      <c r="H368" s="128"/>
      <c r="I368" s="111"/>
      <c r="J368" s="111"/>
      <c r="K368" s="128"/>
    </row>
    <row r="369" spans="2:11">
      <c r="B369" s="110"/>
      <c r="C369" s="128"/>
      <c r="D369" s="128"/>
      <c r="E369" s="128"/>
      <c r="F369" s="128"/>
      <c r="G369" s="128"/>
      <c r="H369" s="128"/>
      <c r="I369" s="111"/>
      <c r="J369" s="111"/>
      <c r="K369" s="128"/>
    </row>
    <row r="370" spans="2:11">
      <c r="B370" s="110"/>
      <c r="C370" s="128"/>
      <c r="D370" s="128"/>
      <c r="E370" s="128"/>
      <c r="F370" s="128"/>
      <c r="G370" s="128"/>
      <c r="H370" s="128"/>
      <c r="I370" s="111"/>
      <c r="J370" s="111"/>
      <c r="K370" s="128"/>
    </row>
    <row r="371" spans="2:11">
      <c r="B371" s="110"/>
      <c r="C371" s="128"/>
      <c r="D371" s="128"/>
      <c r="E371" s="128"/>
      <c r="F371" s="128"/>
      <c r="G371" s="128"/>
      <c r="H371" s="128"/>
      <c r="I371" s="111"/>
      <c r="J371" s="111"/>
      <c r="K371" s="128"/>
    </row>
    <row r="372" spans="2:11">
      <c r="B372" s="110"/>
      <c r="C372" s="128"/>
      <c r="D372" s="128"/>
      <c r="E372" s="128"/>
      <c r="F372" s="128"/>
      <c r="G372" s="128"/>
      <c r="H372" s="128"/>
      <c r="I372" s="111"/>
      <c r="J372" s="111"/>
      <c r="K372" s="128"/>
    </row>
    <row r="373" spans="2:11">
      <c r="B373" s="110"/>
      <c r="C373" s="128"/>
      <c r="D373" s="128"/>
      <c r="E373" s="128"/>
      <c r="F373" s="128"/>
      <c r="G373" s="128"/>
      <c r="H373" s="128"/>
      <c r="I373" s="111"/>
      <c r="J373" s="111"/>
      <c r="K373" s="128"/>
    </row>
    <row r="374" spans="2:11">
      <c r="B374" s="110"/>
      <c r="C374" s="128"/>
      <c r="D374" s="128"/>
      <c r="E374" s="128"/>
      <c r="F374" s="128"/>
      <c r="G374" s="128"/>
      <c r="H374" s="128"/>
      <c r="I374" s="111"/>
      <c r="J374" s="111"/>
      <c r="K374" s="128"/>
    </row>
    <row r="375" spans="2:11">
      <c r="B375" s="110"/>
      <c r="C375" s="128"/>
      <c r="D375" s="128"/>
      <c r="E375" s="128"/>
      <c r="F375" s="128"/>
      <c r="G375" s="128"/>
      <c r="H375" s="128"/>
      <c r="I375" s="111"/>
      <c r="J375" s="111"/>
      <c r="K375" s="128"/>
    </row>
    <row r="376" spans="2:11">
      <c r="B376" s="110"/>
      <c r="C376" s="128"/>
      <c r="D376" s="128"/>
      <c r="E376" s="128"/>
      <c r="F376" s="128"/>
      <c r="G376" s="128"/>
      <c r="H376" s="128"/>
      <c r="I376" s="111"/>
      <c r="J376" s="111"/>
      <c r="K376" s="128"/>
    </row>
    <row r="377" spans="2:11">
      <c r="B377" s="110"/>
      <c r="C377" s="128"/>
      <c r="D377" s="128"/>
      <c r="E377" s="128"/>
      <c r="F377" s="128"/>
      <c r="G377" s="128"/>
      <c r="H377" s="128"/>
      <c r="I377" s="111"/>
      <c r="J377" s="111"/>
      <c r="K377" s="128"/>
    </row>
    <row r="378" spans="2:11">
      <c r="B378" s="110"/>
      <c r="C378" s="128"/>
      <c r="D378" s="128"/>
      <c r="E378" s="128"/>
      <c r="F378" s="128"/>
      <c r="G378" s="128"/>
      <c r="H378" s="128"/>
      <c r="I378" s="111"/>
      <c r="J378" s="111"/>
      <c r="K378" s="128"/>
    </row>
    <row r="379" spans="2:11">
      <c r="B379" s="110"/>
      <c r="C379" s="128"/>
      <c r="D379" s="128"/>
      <c r="E379" s="128"/>
      <c r="F379" s="128"/>
      <c r="G379" s="128"/>
      <c r="H379" s="128"/>
      <c r="I379" s="111"/>
      <c r="J379" s="111"/>
      <c r="K379" s="128"/>
    </row>
    <row r="380" spans="2:11">
      <c r="B380" s="110"/>
      <c r="C380" s="128"/>
      <c r="D380" s="128"/>
      <c r="E380" s="128"/>
      <c r="F380" s="128"/>
      <c r="G380" s="128"/>
      <c r="H380" s="128"/>
      <c r="I380" s="111"/>
      <c r="J380" s="111"/>
      <c r="K380" s="128"/>
    </row>
    <row r="381" spans="2:11">
      <c r="B381" s="110"/>
      <c r="C381" s="128"/>
      <c r="D381" s="128"/>
      <c r="E381" s="128"/>
      <c r="F381" s="128"/>
      <c r="G381" s="128"/>
      <c r="H381" s="128"/>
      <c r="I381" s="111"/>
      <c r="J381" s="111"/>
      <c r="K381" s="128"/>
    </row>
    <row r="382" spans="2:11">
      <c r="B382" s="110"/>
      <c r="C382" s="128"/>
      <c r="D382" s="128"/>
      <c r="E382" s="128"/>
      <c r="F382" s="128"/>
      <c r="G382" s="128"/>
      <c r="H382" s="128"/>
      <c r="I382" s="111"/>
      <c r="J382" s="111"/>
      <c r="K382" s="128"/>
    </row>
    <row r="383" spans="2:11">
      <c r="B383" s="110"/>
      <c r="C383" s="128"/>
      <c r="D383" s="128"/>
      <c r="E383" s="128"/>
      <c r="F383" s="128"/>
      <c r="G383" s="128"/>
      <c r="H383" s="128"/>
      <c r="I383" s="111"/>
      <c r="J383" s="111"/>
      <c r="K383" s="128"/>
    </row>
    <row r="384" spans="2:11">
      <c r="B384" s="110"/>
      <c r="C384" s="128"/>
      <c r="D384" s="128"/>
      <c r="E384" s="128"/>
      <c r="F384" s="128"/>
      <c r="G384" s="128"/>
      <c r="H384" s="128"/>
      <c r="I384" s="111"/>
      <c r="J384" s="111"/>
      <c r="K384" s="128"/>
    </row>
    <row r="385" spans="2:11">
      <c r="B385" s="110"/>
      <c r="C385" s="128"/>
      <c r="D385" s="128"/>
      <c r="E385" s="128"/>
      <c r="F385" s="128"/>
      <c r="G385" s="128"/>
      <c r="H385" s="128"/>
      <c r="I385" s="111"/>
      <c r="J385" s="111"/>
      <c r="K385" s="128"/>
    </row>
    <row r="386" spans="2:11">
      <c r="B386" s="110"/>
      <c r="C386" s="128"/>
      <c r="D386" s="128"/>
      <c r="E386" s="128"/>
      <c r="F386" s="128"/>
      <c r="G386" s="128"/>
      <c r="H386" s="128"/>
      <c r="I386" s="111"/>
      <c r="J386" s="111"/>
      <c r="K386" s="128"/>
    </row>
    <row r="387" spans="2:11">
      <c r="B387" s="110"/>
      <c r="C387" s="128"/>
      <c r="D387" s="128"/>
      <c r="E387" s="128"/>
      <c r="F387" s="128"/>
      <c r="G387" s="128"/>
      <c r="H387" s="128"/>
      <c r="I387" s="111"/>
      <c r="J387" s="111"/>
      <c r="K387" s="128"/>
    </row>
    <row r="388" spans="2:11">
      <c r="B388" s="110"/>
      <c r="C388" s="128"/>
      <c r="D388" s="128"/>
      <c r="E388" s="128"/>
      <c r="F388" s="128"/>
      <c r="G388" s="128"/>
      <c r="H388" s="128"/>
      <c r="I388" s="111"/>
      <c r="J388" s="111"/>
      <c r="K388" s="128"/>
    </row>
    <row r="389" spans="2:11">
      <c r="B389" s="110"/>
      <c r="C389" s="128"/>
      <c r="D389" s="128"/>
      <c r="E389" s="128"/>
      <c r="F389" s="128"/>
      <c r="G389" s="128"/>
      <c r="H389" s="128"/>
      <c r="I389" s="111"/>
      <c r="J389" s="111"/>
      <c r="K389" s="128"/>
    </row>
    <row r="390" spans="2:11">
      <c r="B390" s="110"/>
      <c r="C390" s="128"/>
      <c r="D390" s="128"/>
      <c r="E390" s="128"/>
      <c r="F390" s="128"/>
      <c r="G390" s="128"/>
      <c r="H390" s="128"/>
      <c r="I390" s="111"/>
      <c r="J390" s="111"/>
      <c r="K390" s="128"/>
    </row>
    <row r="391" spans="2:11">
      <c r="B391" s="110"/>
      <c r="C391" s="128"/>
      <c r="D391" s="128"/>
      <c r="E391" s="128"/>
      <c r="F391" s="128"/>
      <c r="G391" s="128"/>
      <c r="H391" s="128"/>
      <c r="I391" s="111"/>
      <c r="J391" s="111"/>
      <c r="K391" s="128"/>
    </row>
    <row r="392" spans="2:11">
      <c r="B392" s="110"/>
      <c r="C392" s="128"/>
      <c r="D392" s="128"/>
      <c r="E392" s="128"/>
      <c r="F392" s="128"/>
      <c r="G392" s="128"/>
      <c r="H392" s="128"/>
      <c r="I392" s="111"/>
      <c r="J392" s="111"/>
      <c r="K392" s="128"/>
    </row>
    <row r="393" spans="2:11">
      <c r="B393" s="110"/>
      <c r="C393" s="128"/>
      <c r="D393" s="128"/>
      <c r="E393" s="128"/>
      <c r="F393" s="128"/>
      <c r="G393" s="128"/>
      <c r="H393" s="128"/>
      <c r="I393" s="111"/>
      <c r="J393" s="111"/>
      <c r="K393" s="128"/>
    </row>
    <row r="394" spans="2:11">
      <c r="B394" s="110"/>
      <c r="C394" s="128"/>
      <c r="D394" s="128"/>
      <c r="E394" s="128"/>
      <c r="F394" s="128"/>
      <c r="G394" s="128"/>
      <c r="H394" s="128"/>
      <c r="I394" s="111"/>
      <c r="J394" s="111"/>
      <c r="K394" s="128"/>
    </row>
    <row r="395" spans="2:11">
      <c r="B395" s="110"/>
      <c r="C395" s="128"/>
      <c r="D395" s="128"/>
      <c r="E395" s="128"/>
      <c r="F395" s="128"/>
      <c r="G395" s="128"/>
      <c r="H395" s="128"/>
      <c r="I395" s="111"/>
      <c r="J395" s="111"/>
      <c r="K395" s="128"/>
    </row>
    <row r="396" spans="2:11">
      <c r="B396" s="110"/>
      <c r="C396" s="128"/>
      <c r="D396" s="128"/>
      <c r="E396" s="128"/>
      <c r="F396" s="128"/>
      <c r="G396" s="128"/>
      <c r="H396" s="128"/>
      <c r="I396" s="111"/>
      <c r="J396" s="111"/>
      <c r="K396" s="128"/>
    </row>
    <row r="397" spans="2:11">
      <c r="B397" s="110"/>
      <c r="C397" s="128"/>
      <c r="D397" s="128"/>
      <c r="E397" s="128"/>
      <c r="F397" s="128"/>
      <c r="G397" s="128"/>
      <c r="H397" s="128"/>
      <c r="I397" s="111"/>
      <c r="J397" s="111"/>
      <c r="K397" s="128"/>
    </row>
    <row r="398" spans="2:11">
      <c r="B398" s="110"/>
      <c r="C398" s="128"/>
      <c r="D398" s="128"/>
      <c r="E398" s="128"/>
      <c r="F398" s="128"/>
      <c r="G398" s="128"/>
      <c r="H398" s="128"/>
      <c r="I398" s="111"/>
      <c r="J398" s="111"/>
      <c r="K398" s="128"/>
    </row>
    <row r="399" spans="2:11">
      <c r="B399" s="110"/>
      <c r="C399" s="128"/>
      <c r="D399" s="128"/>
      <c r="E399" s="128"/>
      <c r="F399" s="128"/>
      <c r="G399" s="128"/>
      <c r="H399" s="128"/>
      <c r="I399" s="111"/>
      <c r="J399" s="111"/>
      <c r="K399" s="128"/>
    </row>
    <row r="400" spans="2:11">
      <c r="B400" s="110"/>
      <c r="C400" s="128"/>
      <c r="D400" s="128"/>
      <c r="E400" s="128"/>
      <c r="F400" s="128"/>
      <c r="G400" s="128"/>
      <c r="H400" s="128"/>
      <c r="I400" s="111"/>
      <c r="J400" s="111"/>
      <c r="K400" s="128"/>
    </row>
    <row r="401" spans="2:11">
      <c r="B401" s="110"/>
      <c r="C401" s="128"/>
      <c r="D401" s="128"/>
      <c r="E401" s="128"/>
      <c r="F401" s="128"/>
      <c r="G401" s="128"/>
      <c r="H401" s="128"/>
      <c r="I401" s="111"/>
      <c r="J401" s="111"/>
      <c r="K401" s="128"/>
    </row>
    <row r="402" spans="2:11">
      <c r="B402" s="110"/>
      <c r="C402" s="128"/>
      <c r="D402" s="128"/>
      <c r="E402" s="128"/>
      <c r="F402" s="128"/>
      <c r="G402" s="128"/>
      <c r="H402" s="128"/>
      <c r="I402" s="111"/>
      <c r="J402" s="111"/>
      <c r="K402" s="128"/>
    </row>
    <row r="403" spans="2:11">
      <c r="B403" s="110"/>
      <c r="C403" s="128"/>
      <c r="D403" s="128"/>
      <c r="E403" s="128"/>
      <c r="F403" s="128"/>
      <c r="G403" s="128"/>
      <c r="H403" s="128"/>
      <c r="I403" s="111"/>
      <c r="J403" s="111"/>
      <c r="K403" s="128"/>
    </row>
    <row r="404" spans="2:11">
      <c r="B404" s="110"/>
      <c r="C404" s="128"/>
      <c r="D404" s="128"/>
      <c r="E404" s="128"/>
      <c r="F404" s="128"/>
      <c r="G404" s="128"/>
      <c r="H404" s="128"/>
      <c r="I404" s="111"/>
      <c r="J404" s="111"/>
      <c r="K404" s="128"/>
    </row>
    <row r="405" spans="2:11">
      <c r="B405" s="110"/>
      <c r="C405" s="128"/>
      <c r="D405" s="128"/>
      <c r="E405" s="128"/>
      <c r="F405" s="128"/>
      <c r="G405" s="128"/>
      <c r="H405" s="128"/>
      <c r="I405" s="111"/>
      <c r="J405" s="111"/>
      <c r="K405" s="128"/>
    </row>
    <row r="406" spans="2:11">
      <c r="B406" s="110"/>
      <c r="C406" s="128"/>
      <c r="D406" s="128"/>
      <c r="E406" s="128"/>
      <c r="F406" s="128"/>
      <c r="G406" s="128"/>
      <c r="H406" s="128"/>
      <c r="I406" s="111"/>
      <c r="J406" s="111"/>
      <c r="K406" s="128"/>
    </row>
    <row r="407" spans="2:11">
      <c r="B407" s="110"/>
      <c r="C407" s="128"/>
      <c r="D407" s="128"/>
      <c r="E407" s="128"/>
      <c r="F407" s="128"/>
      <c r="G407" s="128"/>
      <c r="H407" s="128"/>
      <c r="I407" s="111"/>
      <c r="J407" s="111"/>
      <c r="K407" s="128"/>
    </row>
    <row r="408" spans="2:11">
      <c r="B408" s="110"/>
      <c r="C408" s="128"/>
      <c r="D408" s="128"/>
      <c r="E408" s="128"/>
      <c r="F408" s="128"/>
      <c r="G408" s="128"/>
      <c r="H408" s="128"/>
      <c r="I408" s="111"/>
      <c r="J408" s="111"/>
      <c r="K408" s="128"/>
    </row>
    <row r="409" spans="2:11">
      <c r="B409" s="110"/>
      <c r="C409" s="128"/>
      <c r="D409" s="128"/>
      <c r="E409" s="128"/>
      <c r="F409" s="128"/>
      <c r="G409" s="128"/>
      <c r="H409" s="128"/>
      <c r="I409" s="111"/>
      <c r="J409" s="111"/>
      <c r="K409" s="128"/>
    </row>
    <row r="410" spans="2:11">
      <c r="B410" s="110"/>
      <c r="C410" s="128"/>
      <c r="D410" s="128"/>
      <c r="E410" s="128"/>
      <c r="F410" s="128"/>
      <c r="G410" s="128"/>
      <c r="H410" s="128"/>
      <c r="I410" s="111"/>
      <c r="J410" s="111"/>
      <c r="K410" s="128"/>
    </row>
    <row r="411" spans="2:11">
      <c r="B411" s="110"/>
      <c r="C411" s="128"/>
      <c r="D411" s="128"/>
      <c r="E411" s="128"/>
      <c r="F411" s="128"/>
      <c r="G411" s="128"/>
      <c r="H411" s="128"/>
      <c r="I411" s="111"/>
      <c r="J411" s="111"/>
      <c r="K411" s="128"/>
    </row>
    <row r="412" spans="2:11">
      <c r="B412" s="110"/>
      <c r="C412" s="128"/>
      <c r="D412" s="128"/>
      <c r="E412" s="128"/>
      <c r="F412" s="128"/>
      <c r="G412" s="128"/>
      <c r="H412" s="128"/>
      <c r="I412" s="111"/>
      <c r="J412" s="111"/>
      <c r="K412" s="128"/>
    </row>
    <row r="413" spans="2:11">
      <c r="B413" s="110"/>
      <c r="C413" s="128"/>
      <c r="D413" s="128"/>
      <c r="E413" s="128"/>
      <c r="F413" s="128"/>
      <c r="G413" s="128"/>
      <c r="H413" s="128"/>
      <c r="I413" s="111"/>
      <c r="J413" s="111"/>
      <c r="K413" s="128"/>
    </row>
    <row r="414" spans="2:11">
      <c r="B414" s="110"/>
      <c r="C414" s="128"/>
      <c r="D414" s="128"/>
      <c r="E414" s="128"/>
      <c r="F414" s="128"/>
      <c r="G414" s="128"/>
      <c r="H414" s="128"/>
      <c r="I414" s="111"/>
      <c r="J414" s="111"/>
      <c r="K414" s="128"/>
    </row>
    <row r="415" spans="2:11">
      <c r="B415" s="110"/>
      <c r="C415" s="128"/>
      <c r="D415" s="128"/>
      <c r="E415" s="128"/>
      <c r="F415" s="128"/>
      <c r="G415" s="128"/>
      <c r="H415" s="128"/>
      <c r="I415" s="111"/>
      <c r="J415" s="111"/>
      <c r="K415" s="128"/>
    </row>
    <row r="416" spans="2:11">
      <c r="B416" s="110"/>
      <c r="C416" s="128"/>
      <c r="D416" s="128"/>
      <c r="E416" s="128"/>
      <c r="F416" s="128"/>
      <c r="G416" s="128"/>
      <c r="H416" s="128"/>
      <c r="I416" s="111"/>
      <c r="J416" s="111"/>
      <c r="K416" s="128"/>
    </row>
    <row r="417" spans="2:11">
      <c r="B417" s="110"/>
      <c r="C417" s="128"/>
      <c r="D417" s="128"/>
      <c r="E417" s="128"/>
      <c r="F417" s="128"/>
      <c r="G417" s="128"/>
      <c r="H417" s="128"/>
      <c r="I417" s="111"/>
      <c r="J417" s="111"/>
      <c r="K417" s="128"/>
    </row>
    <row r="418" spans="2:11">
      <c r="B418" s="110"/>
      <c r="C418" s="128"/>
      <c r="D418" s="128"/>
      <c r="E418" s="128"/>
      <c r="F418" s="128"/>
      <c r="G418" s="128"/>
      <c r="H418" s="128"/>
      <c r="I418" s="111"/>
      <c r="J418" s="111"/>
      <c r="K418" s="128"/>
    </row>
    <row r="419" spans="2:11">
      <c r="B419" s="110"/>
      <c r="C419" s="128"/>
      <c r="D419" s="128"/>
      <c r="E419" s="128"/>
      <c r="F419" s="128"/>
      <c r="G419" s="128"/>
      <c r="H419" s="128"/>
      <c r="I419" s="111"/>
      <c r="J419" s="111"/>
      <c r="K419" s="128"/>
    </row>
    <row r="420" spans="2:11">
      <c r="B420" s="110"/>
      <c r="C420" s="128"/>
      <c r="D420" s="128"/>
      <c r="E420" s="128"/>
      <c r="F420" s="128"/>
      <c r="G420" s="128"/>
      <c r="H420" s="128"/>
      <c r="I420" s="111"/>
      <c r="J420" s="111"/>
      <c r="K420" s="128"/>
    </row>
    <row r="421" spans="2:11">
      <c r="B421" s="110"/>
      <c r="C421" s="128"/>
      <c r="D421" s="128"/>
      <c r="E421" s="128"/>
      <c r="F421" s="128"/>
      <c r="G421" s="128"/>
      <c r="H421" s="128"/>
      <c r="I421" s="111"/>
      <c r="J421" s="111"/>
      <c r="K421" s="128"/>
    </row>
    <row r="422" spans="2:11">
      <c r="B422" s="110"/>
      <c r="C422" s="128"/>
      <c r="D422" s="128"/>
      <c r="E422" s="128"/>
      <c r="F422" s="128"/>
      <c r="G422" s="128"/>
      <c r="H422" s="128"/>
      <c r="I422" s="111"/>
      <c r="J422" s="111"/>
      <c r="K422" s="128"/>
    </row>
    <row r="423" spans="2:11">
      <c r="B423" s="110"/>
      <c r="C423" s="128"/>
      <c r="D423" s="128"/>
      <c r="E423" s="128"/>
      <c r="F423" s="128"/>
      <c r="G423" s="128"/>
      <c r="H423" s="128"/>
      <c r="I423" s="111"/>
      <c r="J423" s="111"/>
      <c r="K423" s="128"/>
    </row>
    <row r="424" spans="2:11">
      <c r="B424" s="110"/>
      <c r="C424" s="128"/>
      <c r="D424" s="128"/>
      <c r="E424" s="128"/>
      <c r="F424" s="128"/>
      <c r="G424" s="128"/>
      <c r="H424" s="128"/>
      <c r="I424" s="111"/>
      <c r="J424" s="111"/>
      <c r="K424" s="128"/>
    </row>
    <row r="425" spans="2:11">
      <c r="B425" s="110"/>
      <c r="C425" s="128"/>
      <c r="D425" s="128"/>
      <c r="E425" s="128"/>
      <c r="F425" s="128"/>
      <c r="G425" s="128"/>
      <c r="H425" s="128"/>
      <c r="I425" s="111"/>
      <c r="J425" s="111"/>
      <c r="K425" s="128"/>
    </row>
    <row r="426" spans="2:11">
      <c r="B426" s="110"/>
      <c r="C426" s="128"/>
      <c r="D426" s="128"/>
      <c r="E426" s="128"/>
      <c r="F426" s="128"/>
      <c r="G426" s="128"/>
      <c r="H426" s="128"/>
      <c r="I426" s="111"/>
      <c r="J426" s="111"/>
      <c r="K426" s="128"/>
    </row>
    <row r="427" spans="2:11">
      <c r="B427" s="110"/>
      <c r="C427" s="128"/>
      <c r="D427" s="128"/>
      <c r="E427" s="128"/>
      <c r="F427" s="128"/>
      <c r="G427" s="128"/>
      <c r="H427" s="128"/>
      <c r="I427" s="111"/>
      <c r="J427" s="111"/>
      <c r="K427" s="128"/>
    </row>
    <row r="428" spans="2:11">
      <c r="B428" s="110"/>
      <c r="C428" s="128"/>
      <c r="D428" s="128"/>
      <c r="E428" s="128"/>
      <c r="F428" s="128"/>
      <c r="G428" s="128"/>
      <c r="H428" s="128"/>
      <c r="I428" s="111"/>
      <c r="J428" s="111"/>
      <c r="K428" s="128"/>
    </row>
    <row r="429" spans="2:11">
      <c r="B429" s="110"/>
      <c r="C429" s="128"/>
      <c r="D429" s="128"/>
      <c r="E429" s="128"/>
      <c r="F429" s="128"/>
      <c r="G429" s="128"/>
      <c r="H429" s="128"/>
      <c r="I429" s="111"/>
      <c r="J429" s="111"/>
      <c r="K429" s="128"/>
    </row>
    <row r="430" spans="2:11">
      <c r="B430" s="110"/>
      <c r="C430" s="128"/>
      <c r="D430" s="128"/>
      <c r="E430" s="128"/>
      <c r="F430" s="128"/>
      <c r="G430" s="128"/>
      <c r="H430" s="128"/>
      <c r="I430" s="111"/>
      <c r="J430" s="111"/>
      <c r="K430" s="128"/>
    </row>
    <row r="431" spans="2:11">
      <c r="B431" s="110"/>
      <c r="C431" s="128"/>
      <c r="D431" s="128"/>
      <c r="E431" s="128"/>
      <c r="F431" s="128"/>
      <c r="G431" s="128"/>
      <c r="H431" s="128"/>
      <c r="I431" s="111"/>
      <c r="J431" s="111"/>
      <c r="K431" s="128"/>
    </row>
    <row r="432" spans="2:11">
      <c r="B432" s="110"/>
      <c r="C432" s="128"/>
      <c r="D432" s="128"/>
      <c r="E432" s="128"/>
      <c r="F432" s="128"/>
      <c r="G432" s="128"/>
      <c r="H432" s="128"/>
      <c r="I432" s="111"/>
      <c r="J432" s="111"/>
      <c r="K432" s="128"/>
    </row>
    <row r="433" spans="2:11">
      <c r="B433" s="110"/>
      <c r="C433" s="128"/>
      <c r="D433" s="128"/>
      <c r="E433" s="128"/>
      <c r="F433" s="128"/>
      <c r="G433" s="128"/>
      <c r="H433" s="128"/>
      <c r="I433" s="111"/>
      <c r="J433" s="111"/>
      <c r="K433" s="128"/>
    </row>
    <row r="434" spans="2:11">
      <c r="B434" s="110"/>
      <c r="C434" s="128"/>
      <c r="D434" s="128"/>
      <c r="E434" s="128"/>
      <c r="F434" s="128"/>
      <c r="G434" s="128"/>
      <c r="H434" s="128"/>
      <c r="I434" s="111"/>
      <c r="J434" s="111"/>
      <c r="K434" s="128"/>
    </row>
    <row r="435" spans="2:11">
      <c r="B435" s="110"/>
      <c r="C435" s="128"/>
      <c r="D435" s="128"/>
      <c r="E435" s="128"/>
      <c r="F435" s="128"/>
      <c r="G435" s="128"/>
      <c r="H435" s="128"/>
      <c r="I435" s="111"/>
      <c r="J435" s="111"/>
      <c r="K435" s="128"/>
    </row>
    <row r="436" spans="2:11">
      <c r="B436" s="110"/>
      <c r="C436" s="128"/>
      <c r="D436" s="128"/>
      <c r="E436" s="128"/>
      <c r="F436" s="128"/>
      <c r="G436" s="128"/>
      <c r="H436" s="128"/>
      <c r="I436" s="111"/>
      <c r="J436" s="111"/>
      <c r="K436" s="128"/>
    </row>
    <row r="437" spans="2:11">
      <c r="B437" s="110"/>
      <c r="C437" s="128"/>
      <c r="D437" s="128"/>
      <c r="E437" s="128"/>
      <c r="F437" s="128"/>
      <c r="G437" s="128"/>
      <c r="H437" s="128"/>
      <c r="I437" s="111"/>
      <c r="J437" s="111"/>
      <c r="K437" s="128"/>
    </row>
    <row r="438" spans="2:11">
      <c r="B438" s="110"/>
      <c r="C438" s="128"/>
      <c r="D438" s="128"/>
      <c r="E438" s="128"/>
      <c r="F438" s="128"/>
      <c r="G438" s="128"/>
      <c r="H438" s="128"/>
      <c r="I438" s="111"/>
      <c r="J438" s="111"/>
      <c r="K438" s="128"/>
    </row>
    <row r="439" spans="2:11">
      <c r="B439" s="110"/>
      <c r="C439" s="128"/>
      <c r="D439" s="128"/>
      <c r="E439" s="128"/>
      <c r="F439" s="128"/>
      <c r="G439" s="128"/>
      <c r="H439" s="128"/>
      <c r="I439" s="111"/>
      <c r="J439" s="111"/>
      <c r="K439" s="128"/>
    </row>
    <row r="440" spans="2:11">
      <c r="B440" s="110"/>
      <c r="C440" s="128"/>
      <c r="D440" s="128"/>
      <c r="E440" s="128"/>
      <c r="F440" s="128"/>
      <c r="G440" s="128"/>
      <c r="H440" s="128"/>
      <c r="I440" s="111"/>
      <c r="J440" s="111"/>
      <c r="K440" s="128"/>
    </row>
    <row r="441" spans="2:11">
      <c r="B441" s="110"/>
      <c r="C441" s="128"/>
      <c r="D441" s="128"/>
      <c r="E441" s="128"/>
      <c r="F441" s="128"/>
      <c r="G441" s="128"/>
      <c r="H441" s="128"/>
      <c r="I441" s="111"/>
      <c r="J441" s="111"/>
      <c r="K441" s="128"/>
    </row>
    <row r="442" spans="2:11">
      <c r="B442" s="110"/>
      <c r="C442" s="128"/>
      <c r="D442" s="128"/>
      <c r="E442" s="128"/>
      <c r="F442" s="128"/>
      <c r="G442" s="128"/>
      <c r="H442" s="128"/>
      <c r="I442" s="111"/>
      <c r="J442" s="111"/>
      <c r="K442" s="128"/>
    </row>
    <row r="443" spans="2:11">
      <c r="B443" s="110"/>
      <c r="C443" s="128"/>
      <c r="D443" s="128"/>
      <c r="E443" s="128"/>
      <c r="F443" s="128"/>
      <c r="G443" s="128"/>
      <c r="H443" s="128"/>
      <c r="I443" s="111"/>
      <c r="J443" s="111"/>
      <c r="K443" s="128"/>
    </row>
    <row r="444" spans="2:11">
      <c r="B444" s="110"/>
      <c r="C444" s="128"/>
      <c r="D444" s="128"/>
      <c r="E444" s="128"/>
      <c r="F444" s="128"/>
      <c r="G444" s="128"/>
      <c r="H444" s="128"/>
      <c r="I444" s="111"/>
      <c r="J444" s="111"/>
      <c r="K444" s="128"/>
    </row>
    <row r="445" spans="2:11">
      <c r="B445" s="110"/>
      <c r="C445" s="128"/>
      <c r="D445" s="128"/>
      <c r="E445" s="128"/>
      <c r="F445" s="128"/>
      <c r="G445" s="128"/>
      <c r="H445" s="128"/>
      <c r="I445" s="111"/>
      <c r="J445" s="111"/>
      <c r="K445" s="128"/>
    </row>
    <row r="446" spans="2:11">
      <c r="B446" s="110"/>
      <c r="C446" s="128"/>
      <c r="D446" s="128"/>
      <c r="E446" s="128"/>
      <c r="F446" s="128"/>
      <c r="G446" s="128"/>
      <c r="H446" s="128"/>
      <c r="I446" s="111"/>
      <c r="J446" s="111"/>
      <c r="K446" s="128"/>
    </row>
    <row r="447" spans="2:11">
      <c r="B447" s="110"/>
      <c r="C447" s="128"/>
      <c r="D447" s="128"/>
      <c r="E447" s="128"/>
      <c r="F447" s="128"/>
      <c r="G447" s="128"/>
      <c r="H447" s="128"/>
      <c r="I447" s="111"/>
      <c r="J447" s="111"/>
      <c r="K447" s="128"/>
    </row>
    <row r="448" spans="2:11">
      <c r="B448" s="110"/>
      <c r="C448" s="128"/>
      <c r="D448" s="128"/>
      <c r="E448" s="128"/>
      <c r="F448" s="128"/>
      <c r="G448" s="128"/>
      <c r="H448" s="128"/>
      <c r="I448" s="111"/>
      <c r="J448" s="111"/>
      <c r="K448" s="128"/>
    </row>
    <row r="449" spans="2:11">
      <c r="B449" s="110"/>
      <c r="C449" s="128"/>
      <c r="D449" s="128"/>
      <c r="E449" s="128"/>
      <c r="F449" s="128"/>
      <c r="G449" s="128"/>
      <c r="H449" s="128"/>
      <c r="I449" s="111"/>
      <c r="J449" s="111"/>
      <c r="K449" s="128"/>
    </row>
    <row r="450" spans="2:11">
      <c r="B450" s="110"/>
      <c r="C450" s="128"/>
      <c r="D450" s="128"/>
      <c r="E450" s="128"/>
      <c r="F450" s="128"/>
      <c r="G450" s="128"/>
      <c r="H450" s="128"/>
      <c r="I450" s="111"/>
      <c r="J450" s="111"/>
      <c r="K450" s="128"/>
    </row>
    <row r="451" spans="2:11">
      <c r="B451" s="110"/>
      <c r="C451" s="128"/>
      <c r="D451" s="128"/>
      <c r="E451" s="128"/>
      <c r="F451" s="128"/>
      <c r="G451" s="128"/>
      <c r="H451" s="128"/>
      <c r="I451" s="111"/>
      <c r="J451" s="111"/>
      <c r="K451" s="128"/>
    </row>
    <row r="452" spans="2:11">
      <c r="B452" s="110"/>
      <c r="C452" s="128"/>
      <c r="D452" s="128"/>
      <c r="E452" s="128"/>
      <c r="F452" s="128"/>
      <c r="G452" s="128"/>
      <c r="H452" s="128"/>
      <c r="I452" s="111"/>
      <c r="J452" s="111"/>
      <c r="K452" s="128"/>
    </row>
    <row r="453" spans="2:11">
      <c r="B453" s="110"/>
      <c r="C453" s="128"/>
      <c r="D453" s="128"/>
      <c r="E453" s="128"/>
      <c r="F453" s="128"/>
      <c r="G453" s="128"/>
      <c r="H453" s="128"/>
      <c r="I453" s="111"/>
      <c r="J453" s="111"/>
      <c r="K453" s="128"/>
    </row>
    <row r="454" spans="2:11">
      <c r="B454" s="110"/>
      <c r="C454" s="128"/>
      <c r="D454" s="128"/>
      <c r="E454" s="128"/>
      <c r="F454" s="128"/>
      <c r="G454" s="128"/>
      <c r="H454" s="128"/>
      <c r="I454" s="111"/>
      <c r="J454" s="111"/>
      <c r="K454" s="128"/>
    </row>
    <row r="455" spans="2:11">
      <c r="B455" s="110"/>
      <c r="C455" s="128"/>
      <c r="D455" s="128"/>
      <c r="E455" s="128"/>
      <c r="F455" s="128"/>
      <c r="G455" s="128"/>
      <c r="H455" s="128"/>
      <c r="I455" s="111"/>
      <c r="J455" s="111"/>
      <c r="K455" s="128"/>
    </row>
    <row r="456" spans="2:11">
      <c r="B456" s="110"/>
      <c r="C456" s="128"/>
      <c r="D456" s="128"/>
      <c r="E456" s="128"/>
      <c r="F456" s="128"/>
      <c r="G456" s="128"/>
      <c r="H456" s="128"/>
      <c r="I456" s="111"/>
      <c r="J456" s="111"/>
      <c r="K456" s="128"/>
    </row>
    <row r="457" spans="2:11">
      <c r="B457" s="110"/>
      <c r="C457" s="128"/>
      <c r="D457" s="128"/>
      <c r="E457" s="128"/>
      <c r="F457" s="128"/>
      <c r="G457" s="128"/>
      <c r="H457" s="128"/>
      <c r="I457" s="111"/>
      <c r="J457" s="111"/>
      <c r="K457" s="128"/>
    </row>
    <row r="458" spans="2:11">
      <c r="B458" s="110"/>
      <c r="C458" s="128"/>
      <c r="D458" s="128"/>
      <c r="E458" s="128"/>
      <c r="F458" s="128"/>
      <c r="G458" s="128"/>
      <c r="H458" s="128"/>
      <c r="I458" s="111"/>
      <c r="J458" s="111"/>
      <c r="K458" s="128"/>
    </row>
    <row r="459" spans="2:11">
      <c r="B459" s="110"/>
      <c r="C459" s="128"/>
      <c r="D459" s="128"/>
      <c r="E459" s="128"/>
      <c r="F459" s="128"/>
      <c r="G459" s="128"/>
      <c r="H459" s="128"/>
      <c r="I459" s="111"/>
      <c r="J459" s="111"/>
      <c r="K459" s="128"/>
    </row>
    <row r="460" spans="2:11">
      <c r="B460" s="110"/>
      <c r="C460" s="128"/>
      <c r="D460" s="128"/>
      <c r="E460" s="128"/>
      <c r="F460" s="128"/>
      <c r="G460" s="128"/>
      <c r="H460" s="128"/>
      <c r="I460" s="111"/>
      <c r="J460" s="111"/>
      <c r="K460" s="128"/>
    </row>
    <row r="461" spans="2:11">
      <c r="B461" s="110"/>
      <c r="C461" s="128"/>
      <c r="D461" s="128"/>
      <c r="E461" s="128"/>
      <c r="F461" s="128"/>
      <c r="G461" s="128"/>
      <c r="H461" s="128"/>
      <c r="I461" s="111"/>
      <c r="J461" s="111"/>
      <c r="K461" s="128"/>
    </row>
    <row r="462" spans="2:11">
      <c r="B462" s="110"/>
      <c r="C462" s="128"/>
      <c r="D462" s="128"/>
      <c r="E462" s="128"/>
      <c r="F462" s="128"/>
      <c r="G462" s="128"/>
      <c r="H462" s="128"/>
      <c r="I462" s="111"/>
      <c r="J462" s="111"/>
      <c r="K462" s="128"/>
    </row>
    <row r="463" spans="2:11">
      <c r="B463" s="110"/>
      <c r="C463" s="128"/>
      <c r="D463" s="128"/>
      <c r="E463" s="128"/>
      <c r="F463" s="128"/>
      <c r="G463" s="128"/>
      <c r="H463" s="128"/>
      <c r="I463" s="111"/>
      <c r="J463" s="111"/>
      <c r="K463" s="128"/>
    </row>
    <row r="464" spans="2:11">
      <c r="B464" s="110"/>
      <c r="C464" s="128"/>
      <c r="D464" s="128"/>
      <c r="E464" s="128"/>
      <c r="F464" s="128"/>
      <c r="G464" s="128"/>
      <c r="H464" s="128"/>
      <c r="I464" s="111"/>
      <c r="J464" s="111"/>
      <c r="K464" s="128"/>
    </row>
    <row r="465" spans="2:11">
      <c r="B465" s="110"/>
      <c r="C465" s="128"/>
      <c r="D465" s="128"/>
      <c r="E465" s="128"/>
      <c r="F465" s="128"/>
      <c r="G465" s="128"/>
      <c r="H465" s="128"/>
      <c r="I465" s="111"/>
      <c r="J465" s="111"/>
      <c r="K465" s="128"/>
    </row>
    <row r="466" spans="2:11">
      <c r="B466" s="110"/>
      <c r="C466" s="128"/>
      <c r="D466" s="128"/>
      <c r="E466" s="128"/>
      <c r="F466" s="128"/>
      <c r="G466" s="128"/>
      <c r="H466" s="128"/>
      <c r="I466" s="111"/>
      <c r="J466" s="111"/>
      <c r="K466" s="128"/>
    </row>
    <row r="467" spans="2:11">
      <c r="B467" s="110"/>
      <c r="C467" s="128"/>
      <c r="D467" s="128"/>
      <c r="E467" s="128"/>
      <c r="F467" s="128"/>
      <c r="G467" s="128"/>
      <c r="H467" s="128"/>
      <c r="I467" s="111"/>
      <c r="J467" s="111"/>
      <c r="K467" s="128"/>
    </row>
    <row r="468" spans="2:11">
      <c r="B468" s="110"/>
      <c r="C468" s="128"/>
      <c r="D468" s="128"/>
      <c r="E468" s="128"/>
      <c r="F468" s="128"/>
      <c r="G468" s="128"/>
      <c r="H468" s="128"/>
      <c r="I468" s="111"/>
      <c r="J468" s="111"/>
      <c r="K468" s="128"/>
    </row>
    <row r="469" spans="2:11">
      <c r="B469" s="110"/>
      <c r="C469" s="128"/>
      <c r="D469" s="128"/>
      <c r="E469" s="128"/>
      <c r="F469" s="128"/>
      <c r="G469" s="128"/>
      <c r="H469" s="128"/>
      <c r="I469" s="111"/>
      <c r="J469" s="111"/>
      <c r="K469" s="128"/>
    </row>
    <row r="470" spans="2:11">
      <c r="B470" s="110"/>
      <c r="C470" s="128"/>
      <c r="D470" s="128"/>
      <c r="E470" s="128"/>
      <c r="F470" s="128"/>
      <c r="G470" s="128"/>
      <c r="H470" s="128"/>
      <c r="I470" s="111"/>
      <c r="J470" s="111"/>
      <c r="K470" s="128"/>
    </row>
    <row r="471" spans="2:11">
      <c r="B471" s="110"/>
      <c r="C471" s="128"/>
      <c r="D471" s="128"/>
      <c r="E471" s="128"/>
      <c r="F471" s="128"/>
      <c r="G471" s="128"/>
      <c r="H471" s="128"/>
      <c r="I471" s="111"/>
      <c r="J471" s="111"/>
      <c r="K471" s="128"/>
    </row>
    <row r="472" spans="2:11">
      <c r="B472" s="110"/>
      <c r="C472" s="128"/>
      <c r="D472" s="128"/>
      <c r="E472" s="128"/>
      <c r="F472" s="128"/>
      <c r="G472" s="128"/>
      <c r="H472" s="128"/>
      <c r="I472" s="111"/>
      <c r="J472" s="111"/>
      <c r="K472" s="128"/>
    </row>
    <row r="473" spans="2:11">
      <c r="B473" s="110"/>
      <c r="C473" s="128"/>
      <c r="D473" s="128"/>
      <c r="E473" s="128"/>
      <c r="F473" s="128"/>
      <c r="G473" s="128"/>
      <c r="H473" s="128"/>
      <c r="I473" s="111"/>
      <c r="J473" s="111"/>
      <c r="K473" s="128"/>
    </row>
    <row r="474" spans="2:11">
      <c r="B474" s="110"/>
      <c r="C474" s="128"/>
      <c r="D474" s="128"/>
      <c r="E474" s="128"/>
      <c r="F474" s="128"/>
      <c r="G474" s="128"/>
      <c r="H474" s="128"/>
      <c r="I474" s="111"/>
      <c r="J474" s="111"/>
      <c r="K474" s="128"/>
    </row>
    <row r="475" spans="2:11">
      <c r="B475" s="110"/>
      <c r="C475" s="128"/>
      <c r="D475" s="128"/>
      <c r="E475" s="128"/>
      <c r="F475" s="128"/>
      <c r="G475" s="128"/>
      <c r="H475" s="128"/>
      <c r="I475" s="111"/>
      <c r="J475" s="111"/>
      <c r="K475" s="128"/>
    </row>
    <row r="476" spans="2:11">
      <c r="B476" s="110"/>
      <c r="C476" s="128"/>
      <c r="D476" s="128"/>
      <c r="E476" s="128"/>
      <c r="F476" s="128"/>
      <c r="G476" s="128"/>
      <c r="H476" s="128"/>
      <c r="I476" s="111"/>
      <c r="J476" s="111"/>
      <c r="K476" s="128"/>
    </row>
    <row r="477" spans="2:11">
      <c r="B477" s="110"/>
      <c r="C477" s="128"/>
      <c r="D477" s="128"/>
      <c r="E477" s="128"/>
      <c r="F477" s="128"/>
      <c r="G477" s="128"/>
      <c r="H477" s="128"/>
      <c r="I477" s="111"/>
      <c r="J477" s="111"/>
      <c r="K477" s="128"/>
    </row>
    <row r="478" spans="2:11">
      <c r="B478" s="110"/>
      <c r="C478" s="128"/>
      <c r="D478" s="128"/>
      <c r="E478" s="128"/>
      <c r="F478" s="128"/>
      <c r="G478" s="128"/>
      <c r="H478" s="128"/>
      <c r="I478" s="111"/>
      <c r="J478" s="111"/>
      <c r="K478" s="128"/>
    </row>
    <row r="479" spans="2:11">
      <c r="B479" s="110"/>
      <c r="C479" s="128"/>
      <c r="D479" s="128"/>
      <c r="E479" s="128"/>
      <c r="F479" s="128"/>
      <c r="G479" s="128"/>
      <c r="H479" s="128"/>
      <c r="I479" s="111"/>
      <c r="J479" s="111"/>
      <c r="K479" s="128"/>
    </row>
    <row r="480" spans="2:11">
      <c r="B480" s="110"/>
      <c r="C480" s="128"/>
      <c r="D480" s="128"/>
      <c r="E480" s="128"/>
      <c r="F480" s="128"/>
      <c r="G480" s="128"/>
      <c r="H480" s="128"/>
      <c r="I480" s="111"/>
      <c r="J480" s="111"/>
      <c r="K480" s="128"/>
    </row>
    <row r="481" spans="2:11">
      <c r="B481" s="110"/>
      <c r="C481" s="128"/>
      <c r="D481" s="128"/>
      <c r="E481" s="128"/>
      <c r="F481" s="128"/>
      <c r="G481" s="128"/>
      <c r="H481" s="128"/>
      <c r="I481" s="111"/>
      <c r="J481" s="111"/>
      <c r="K481" s="128"/>
    </row>
    <row r="482" spans="2:11">
      <c r="B482" s="110"/>
      <c r="C482" s="128"/>
      <c r="D482" s="128"/>
      <c r="E482" s="128"/>
      <c r="F482" s="128"/>
      <c r="G482" s="128"/>
      <c r="H482" s="128"/>
      <c r="I482" s="111"/>
      <c r="J482" s="111"/>
      <c r="K482" s="128"/>
    </row>
    <row r="483" spans="2:11">
      <c r="B483" s="110"/>
      <c r="C483" s="128"/>
      <c r="D483" s="128"/>
      <c r="E483" s="128"/>
      <c r="F483" s="128"/>
      <c r="G483" s="128"/>
      <c r="H483" s="128"/>
      <c r="I483" s="111"/>
      <c r="J483" s="111"/>
      <c r="K483" s="128"/>
    </row>
    <row r="484" spans="2:11">
      <c r="B484" s="110"/>
      <c r="C484" s="128"/>
      <c r="D484" s="128"/>
      <c r="E484" s="128"/>
      <c r="F484" s="128"/>
      <c r="G484" s="128"/>
      <c r="H484" s="128"/>
      <c r="I484" s="111"/>
      <c r="J484" s="111"/>
      <c r="K484" s="128"/>
    </row>
    <row r="485" spans="2:11">
      <c r="B485" s="110"/>
      <c r="C485" s="128"/>
      <c r="D485" s="128"/>
      <c r="E485" s="128"/>
      <c r="F485" s="128"/>
      <c r="G485" s="128"/>
      <c r="H485" s="128"/>
      <c r="I485" s="111"/>
      <c r="J485" s="111"/>
      <c r="K485" s="128"/>
    </row>
    <row r="486" spans="2:11">
      <c r="B486" s="110"/>
      <c r="C486" s="128"/>
      <c r="D486" s="128"/>
      <c r="E486" s="128"/>
      <c r="F486" s="128"/>
      <c r="G486" s="128"/>
      <c r="H486" s="128"/>
      <c r="I486" s="111"/>
      <c r="J486" s="111"/>
      <c r="K486" s="128"/>
    </row>
    <row r="487" spans="2:11">
      <c r="B487" s="110"/>
      <c r="C487" s="128"/>
      <c r="D487" s="128"/>
      <c r="E487" s="128"/>
      <c r="F487" s="128"/>
      <c r="G487" s="128"/>
      <c r="H487" s="128"/>
      <c r="I487" s="111"/>
      <c r="J487" s="111"/>
      <c r="K487" s="128"/>
    </row>
    <row r="488" spans="2:11">
      <c r="B488" s="110"/>
      <c r="C488" s="128"/>
      <c r="D488" s="128"/>
      <c r="E488" s="128"/>
      <c r="F488" s="128"/>
      <c r="G488" s="128"/>
      <c r="H488" s="128"/>
      <c r="I488" s="111"/>
      <c r="J488" s="111"/>
      <c r="K488" s="128"/>
    </row>
    <row r="489" spans="2:11">
      <c r="B489" s="110"/>
      <c r="C489" s="128"/>
      <c r="D489" s="128"/>
      <c r="E489" s="128"/>
      <c r="F489" s="128"/>
      <c r="G489" s="128"/>
      <c r="H489" s="128"/>
      <c r="I489" s="111"/>
      <c r="J489" s="111"/>
      <c r="K489" s="128"/>
    </row>
    <row r="490" spans="2:11">
      <c r="B490" s="110"/>
      <c r="C490" s="128"/>
      <c r="D490" s="128"/>
      <c r="E490" s="128"/>
      <c r="F490" s="128"/>
      <c r="G490" s="128"/>
      <c r="H490" s="128"/>
      <c r="I490" s="111"/>
      <c r="J490" s="111"/>
      <c r="K490" s="128"/>
    </row>
    <row r="491" spans="2:11">
      <c r="B491" s="110"/>
      <c r="C491" s="128"/>
      <c r="D491" s="128"/>
      <c r="E491" s="128"/>
      <c r="F491" s="128"/>
      <c r="G491" s="128"/>
      <c r="H491" s="128"/>
      <c r="I491" s="111"/>
      <c r="J491" s="111"/>
      <c r="K491" s="128"/>
    </row>
    <row r="492" spans="2:11">
      <c r="B492" s="110"/>
      <c r="C492" s="128"/>
      <c r="D492" s="128"/>
      <c r="E492" s="128"/>
      <c r="F492" s="128"/>
      <c r="G492" s="128"/>
      <c r="H492" s="128"/>
      <c r="I492" s="111"/>
      <c r="J492" s="111"/>
      <c r="K492" s="128"/>
    </row>
    <row r="493" spans="2:11">
      <c r="B493" s="110"/>
      <c r="C493" s="128"/>
      <c r="D493" s="128"/>
      <c r="E493" s="128"/>
      <c r="F493" s="128"/>
      <c r="G493" s="128"/>
      <c r="H493" s="128"/>
      <c r="I493" s="111"/>
      <c r="J493" s="111"/>
      <c r="K493" s="128"/>
    </row>
    <row r="494" spans="2:11">
      <c r="B494" s="110"/>
      <c r="C494" s="128"/>
      <c r="D494" s="128"/>
      <c r="E494" s="128"/>
      <c r="F494" s="128"/>
      <c r="G494" s="128"/>
      <c r="H494" s="128"/>
      <c r="I494" s="111"/>
      <c r="J494" s="111"/>
      <c r="K494" s="128"/>
    </row>
    <row r="495" spans="2:11">
      <c r="B495" s="110"/>
      <c r="C495" s="128"/>
      <c r="D495" s="128"/>
      <c r="E495" s="128"/>
      <c r="F495" s="128"/>
      <c r="G495" s="128"/>
      <c r="H495" s="128"/>
      <c r="I495" s="111"/>
      <c r="J495" s="111"/>
      <c r="K495" s="128"/>
    </row>
    <row r="496" spans="2:11">
      <c r="B496" s="110"/>
      <c r="C496" s="128"/>
      <c r="D496" s="128"/>
      <c r="E496" s="128"/>
      <c r="F496" s="128"/>
      <c r="G496" s="128"/>
      <c r="H496" s="128"/>
      <c r="I496" s="111"/>
      <c r="J496" s="111"/>
      <c r="K496" s="128"/>
    </row>
    <row r="497" spans="2:11">
      <c r="B497" s="110"/>
      <c r="C497" s="128"/>
      <c r="D497" s="128"/>
      <c r="E497" s="128"/>
      <c r="F497" s="128"/>
      <c r="G497" s="128"/>
      <c r="H497" s="128"/>
      <c r="I497" s="111"/>
      <c r="J497" s="111"/>
      <c r="K497" s="128"/>
    </row>
    <row r="498" spans="2:11">
      <c r="B498" s="110"/>
      <c r="C498" s="128"/>
      <c r="D498" s="128"/>
      <c r="E498" s="128"/>
      <c r="F498" s="128"/>
      <c r="G498" s="128"/>
      <c r="H498" s="128"/>
      <c r="I498" s="111"/>
      <c r="J498" s="111"/>
      <c r="K498" s="128"/>
    </row>
    <row r="499" spans="2:11">
      <c r="B499" s="110"/>
      <c r="C499" s="128"/>
      <c r="D499" s="128"/>
      <c r="E499" s="128"/>
      <c r="F499" s="128"/>
      <c r="G499" s="128"/>
      <c r="H499" s="128"/>
      <c r="I499" s="111"/>
      <c r="J499" s="111"/>
      <c r="K499" s="128"/>
    </row>
    <row r="500" spans="2:11">
      <c r="B500" s="110"/>
      <c r="C500" s="128"/>
      <c r="D500" s="128"/>
      <c r="E500" s="128"/>
      <c r="F500" s="128"/>
      <c r="G500" s="128"/>
      <c r="H500" s="128"/>
      <c r="I500" s="111"/>
      <c r="J500" s="111"/>
      <c r="K500" s="128"/>
    </row>
    <row r="501" spans="2:11">
      <c r="B501" s="110"/>
      <c r="C501" s="128"/>
      <c r="D501" s="128"/>
      <c r="E501" s="128"/>
      <c r="F501" s="128"/>
      <c r="G501" s="128"/>
      <c r="H501" s="128"/>
      <c r="I501" s="111"/>
      <c r="J501" s="111"/>
      <c r="K501" s="128"/>
    </row>
    <row r="502" spans="2:11">
      <c r="B502" s="110"/>
      <c r="C502" s="128"/>
      <c r="D502" s="128"/>
      <c r="E502" s="128"/>
      <c r="F502" s="128"/>
      <c r="G502" s="128"/>
      <c r="H502" s="128"/>
      <c r="I502" s="111"/>
      <c r="J502" s="111"/>
      <c r="K502" s="128"/>
    </row>
    <row r="503" spans="2:11">
      <c r="B503" s="110"/>
      <c r="C503" s="128"/>
      <c r="D503" s="128"/>
      <c r="E503" s="128"/>
      <c r="F503" s="128"/>
      <c r="G503" s="128"/>
      <c r="H503" s="128"/>
      <c r="I503" s="111"/>
      <c r="J503" s="111"/>
      <c r="K503" s="128"/>
    </row>
    <row r="504" spans="2:11">
      <c r="B504" s="110"/>
      <c r="C504" s="128"/>
      <c r="D504" s="128"/>
      <c r="E504" s="128"/>
      <c r="F504" s="128"/>
      <c r="G504" s="128"/>
      <c r="H504" s="128"/>
      <c r="I504" s="111"/>
      <c r="J504" s="111"/>
      <c r="K504" s="128"/>
    </row>
    <row r="505" spans="2:11">
      <c r="B505" s="110"/>
      <c r="C505" s="128"/>
      <c r="D505" s="128"/>
      <c r="E505" s="128"/>
      <c r="F505" s="128"/>
      <c r="G505" s="128"/>
      <c r="H505" s="128"/>
      <c r="I505" s="111"/>
      <c r="J505" s="111"/>
      <c r="K505" s="128"/>
    </row>
    <row r="506" spans="2:11">
      <c r="B506" s="110"/>
      <c r="C506" s="128"/>
      <c r="D506" s="128"/>
      <c r="E506" s="128"/>
      <c r="F506" s="128"/>
      <c r="G506" s="128"/>
      <c r="H506" s="128"/>
      <c r="I506" s="111"/>
      <c r="J506" s="111"/>
      <c r="K506" s="128"/>
    </row>
    <row r="507" spans="2:11">
      <c r="B507" s="110"/>
      <c r="C507" s="128"/>
      <c r="D507" s="128"/>
      <c r="E507" s="128"/>
      <c r="F507" s="128"/>
      <c r="G507" s="128"/>
      <c r="H507" s="128"/>
      <c r="I507" s="111"/>
      <c r="J507" s="111"/>
      <c r="K507" s="128"/>
    </row>
    <row r="508" spans="2:11">
      <c r="B508" s="110"/>
      <c r="C508" s="128"/>
      <c r="D508" s="128"/>
      <c r="E508" s="128"/>
      <c r="F508" s="128"/>
      <c r="G508" s="128"/>
      <c r="H508" s="128"/>
      <c r="I508" s="111"/>
      <c r="J508" s="111"/>
      <c r="K508" s="128"/>
    </row>
    <row r="509" spans="2:11">
      <c r="B509" s="110"/>
      <c r="C509" s="128"/>
      <c r="D509" s="128"/>
      <c r="E509" s="128"/>
      <c r="F509" s="128"/>
      <c r="G509" s="128"/>
      <c r="H509" s="128"/>
      <c r="I509" s="111"/>
      <c r="J509" s="111"/>
      <c r="K509" s="128"/>
    </row>
    <row r="510" spans="2:11">
      <c r="B510" s="110"/>
      <c r="C510" s="128"/>
      <c r="D510" s="128"/>
      <c r="E510" s="128"/>
      <c r="F510" s="128"/>
      <c r="G510" s="128"/>
      <c r="H510" s="128"/>
      <c r="I510" s="111"/>
      <c r="J510" s="111"/>
      <c r="K510" s="128"/>
    </row>
    <row r="511" spans="2:11">
      <c r="B511" s="110"/>
      <c r="C511" s="128"/>
      <c r="D511" s="128"/>
      <c r="E511" s="128"/>
      <c r="F511" s="128"/>
      <c r="G511" s="128"/>
      <c r="H511" s="128"/>
      <c r="I511" s="111"/>
      <c r="J511" s="111"/>
      <c r="K511" s="128"/>
    </row>
    <row r="512" spans="2:11">
      <c r="B512" s="110"/>
      <c r="C512" s="128"/>
      <c r="D512" s="128"/>
      <c r="E512" s="128"/>
      <c r="F512" s="128"/>
      <c r="G512" s="128"/>
      <c r="H512" s="128"/>
      <c r="I512" s="111"/>
      <c r="J512" s="111"/>
      <c r="K512" s="128"/>
    </row>
    <row r="513" spans="2:11">
      <c r="B513" s="110"/>
      <c r="C513" s="128"/>
      <c r="D513" s="128"/>
      <c r="E513" s="128"/>
      <c r="F513" s="128"/>
      <c r="G513" s="128"/>
      <c r="H513" s="128"/>
      <c r="I513" s="111"/>
      <c r="J513" s="111"/>
      <c r="K513" s="128"/>
    </row>
    <row r="514" spans="2:11">
      <c r="B514" s="110"/>
      <c r="C514" s="128"/>
      <c r="D514" s="128"/>
      <c r="E514" s="128"/>
      <c r="F514" s="128"/>
      <c r="G514" s="128"/>
      <c r="H514" s="128"/>
      <c r="I514" s="111"/>
      <c r="J514" s="111"/>
      <c r="K514" s="128"/>
    </row>
    <row r="515" spans="2:11">
      <c r="B515" s="110"/>
      <c r="C515" s="128"/>
      <c r="D515" s="128"/>
      <c r="E515" s="128"/>
      <c r="F515" s="128"/>
      <c r="G515" s="128"/>
      <c r="H515" s="128"/>
      <c r="I515" s="111"/>
      <c r="J515" s="111"/>
      <c r="K515" s="128"/>
    </row>
    <row r="516" spans="2:11">
      <c r="B516" s="110"/>
      <c r="C516" s="128"/>
      <c r="D516" s="128"/>
      <c r="E516" s="128"/>
      <c r="F516" s="128"/>
      <c r="G516" s="128"/>
      <c r="H516" s="128"/>
      <c r="I516" s="111"/>
      <c r="J516" s="111"/>
      <c r="K516" s="128"/>
    </row>
    <row r="517" spans="2:11">
      <c r="B517" s="110"/>
      <c r="C517" s="128"/>
      <c r="D517" s="128"/>
      <c r="E517" s="128"/>
      <c r="F517" s="128"/>
      <c r="G517" s="128"/>
      <c r="H517" s="128"/>
      <c r="I517" s="111"/>
      <c r="J517" s="111"/>
      <c r="K517" s="128"/>
    </row>
    <row r="518" spans="2:11">
      <c r="B518" s="110"/>
      <c r="C518" s="128"/>
      <c r="D518" s="128"/>
      <c r="E518" s="128"/>
      <c r="F518" s="128"/>
      <c r="G518" s="128"/>
      <c r="H518" s="128"/>
      <c r="I518" s="111"/>
      <c r="J518" s="111"/>
      <c r="K518" s="128"/>
    </row>
    <row r="519" spans="2:11">
      <c r="B519" s="110"/>
      <c r="C519" s="128"/>
      <c r="D519" s="128"/>
      <c r="E519" s="128"/>
      <c r="F519" s="128"/>
      <c r="G519" s="128"/>
      <c r="H519" s="128"/>
      <c r="I519" s="111"/>
      <c r="J519" s="111"/>
      <c r="K519" s="128"/>
    </row>
    <row r="520" spans="2:11">
      <c r="B520" s="110"/>
      <c r="C520" s="128"/>
      <c r="D520" s="128"/>
      <c r="E520" s="128"/>
      <c r="F520" s="128"/>
      <c r="G520" s="128"/>
      <c r="H520" s="128"/>
      <c r="I520" s="111"/>
      <c r="J520" s="111"/>
      <c r="K520" s="128"/>
    </row>
    <row r="521" spans="2:11">
      <c r="B521" s="110"/>
      <c r="C521" s="128"/>
      <c r="D521" s="128"/>
      <c r="E521" s="128"/>
      <c r="F521" s="128"/>
      <c r="G521" s="128"/>
      <c r="H521" s="128"/>
      <c r="I521" s="111"/>
      <c r="J521" s="111"/>
      <c r="K521" s="128"/>
    </row>
    <row r="522" spans="2:11">
      <c r="B522" s="110"/>
      <c r="C522" s="128"/>
      <c r="D522" s="128"/>
      <c r="E522" s="128"/>
      <c r="F522" s="128"/>
      <c r="G522" s="128"/>
      <c r="H522" s="128"/>
      <c r="I522" s="111"/>
      <c r="J522" s="111"/>
      <c r="K522" s="128"/>
    </row>
    <row r="523" spans="2:11">
      <c r="B523" s="110"/>
      <c r="C523" s="128"/>
      <c r="D523" s="128"/>
      <c r="E523" s="128"/>
      <c r="F523" s="128"/>
      <c r="G523" s="128"/>
      <c r="H523" s="128"/>
      <c r="I523" s="111"/>
      <c r="J523" s="111"/>
      <c r="K523" s="128"/>
    </row>
    <row r="524" spans="2:11">
      <c r="B524" s="110"/>
      <c r="C524" s="128"/>
      <c r="D524" s="128"/>
      <c r="E524" s="128"/>
      <c r="F524" s="128"/>
      <c r="G524" s="128"/>
      <c r="H524" s="128"/>
      <c r="I524" s="111"/>
      <c r="J524" s="111"/>
      <c r="K524" s="128"/>
    </row>
    <row r="525" spans="2:11">
      <c r="B525" s="110"/>
      <c r="C525" s="128"/>
      <c r="D525" s="128"/>
      <c r="E525" s="128"/>
      <c r="F525" s="128"/>
      <c r="G525" s="128"/>
      <c r="H525" s="128"/>
      <c r="I525" s="111"/>
      <c r="J525" s="111"/>
      <c r="K525" s="128"/>
    </row>
    <row r="526" spans="2:11">
      <c r="B526" s="110"/>
      <c r="C526" s="128"/>
      <c r="D526" s="128"/>
      <c r="E526" s="128"/>
      <c r="F526" s="128"/>
      <c r="G526" s="128"/>
      <c r="H526" s="128"/>
      <c r="I526" s="111"/>
      <c r="J526" s="111"/>
      <c r="K526" s="128"/>
    </row>
    <row r="527" spans="2:11">
      <c r="B527" s="110"/>
      <c r="C527" s="128"/>
      <c r="D527" s="128"/>
      <c r="E527" s="128"/>
      <c r="F527" s="128"/>
      <c r="G527" s="128"/>
      <c r="H527" s="128"/>
      <c r="I527" s="111"/>
      <c r="J527" s="111"/>
      <c r="K527" s="128"/>
    </row>
    <row r="528" spans="2:11">
      <c r="B528" s="110"/>
      <c r="C528" s="128"/>
      <c r="D528" s="128"/>
      <c r="E528" s="128"/>
      <c r="F528" s="128"/>
      <c r="G528" s="128"/>
      <c r="H528" s="128"/>
      <c r="I528" s="111"/>
      <c r="J528" s="111"/>
      <c r="K528" s="128"/>
    </row>
    <row r="529" spans="2:11">
      <c r="B529" s="110"/>
      <c r="C529" s="128"/>
      <c r="D529" s="128"/>
      <c r="E529" s="128"/>
      <c r="F529" s="128"/>
      <c r="G529" s="128"/>
      <c r="H529" s="128"/>
      <c r="I529" s="111"/>
      <c r="J529" s="111"/>
      <c r="K529" s="128"/>
    </row>
    <row r="530" spans="2:11">
      <c r="B530" s="110"/>
      <c r="C530" s="128"/>
      <c r="D530" s="128"/>
      <c r="E530" s="128"/>
      <c r="F530" s="128"/>
      <c r="G530" s="128"/>
      <c r="H530" s="128"/>
      <c r="I530" s="111"/>
      <c r="J530" s="111"/>
      <c r="K530" s="128"/>
    </row>
    <row r="531" spans="2:11">
      <c r="B531" s="110"/>
      <c r="C531" s="128"/>
      <c r="D531" s="128"/>
      <c r="E531" s="128"/>
      <c r="F531" s="128"/>
      <c r="G531" s="128"/>
      <c r="H531" s="128"/>
      <c r="I531" s="111"/>
      <c r="J531" s="111"/>
      <c r="K531" s="128"/>
    </row>
    <row r="532" spans="2:11">
      <c r="B532" s="110"/>
      <c r="C532" s="128"/>
      <c r="D532" s="128"/>
      <c r="E532" s="128"/>
      <c r="F532" s="128"/>
      <c r="G532" s="128"/>
      <c r="H532" s="128"/>
      <c r="I532" s="111"/>
      <c r="J532" s="111"/>
      <c r="K532" s="128"/>
    </row>
    <row r="533" spans="2:11">
      <c r="B533" s="110"/>
      <c r="C533" s="128"/>
      <c r="D533" s="128"/>
      <c r="E533" s="128"/>
      <c r="F533" s="128"/>
      <c r="G533" s="128"/>
      <c r="H533" s="128"/>
      <c r="I533" s="111"/>
      <c r="J533" s="111"/>
      <c r="K533" s="128"/>
    </row>
    <row r="534" spans="2:11">
      <c r="B534" s="110"/>
      <c r="C534" s="128"/>
      <c r="D534" s="128"/>
      <c r="E534" s="128"/>
      <c r="F534" s="128"/>
      <c r="G534" s="128"/>
      <c r="H534" s="128"/>
      <c r="I534" s="111"/>
      <c r="J534" s="111"/>
      <c r="K534" s="128"/>
    </row>
    <row r="535" spans="2:11">
      <c r="B535" s="110"/>
      <c r="C535" s="128"/>
      <c r="D535" s="128"/>
      <c r="E535" s="128"/>
      <c r="F535" s="128"/>
      <c r="G535" s="128"/>
      <c r="H535" s="128"/>
      <c r="I535" s="111"/>
      <c r="J535" s="111"/>
      <c r="K535" s="128"/>
    </row>
    <row r="536" spans="2:11">
      <c r="B536" s="110"/>
      <c r="C536" s="128"/>
      <c r="D536" s="128"/>
      <c r="E536" s="128"/>
      <c r="F536" s="128"/>
      <c r="G536" s="128"/>
      <c r="H536" s="128"/>
      <c r="I536" s="111"/>
      <c r="J536" s="111"/>
      <c r="K536" s="128"/>
    </row>
    <row r="537" spans="2:11">
      <c r="B537" s="110"/>
      <c r="C537" s="128"/>
      <c r="D537" s="128"/>
      <c r="E537" s="128"/>
      <c r="F537" s="128"/>
      <c r="G537" s="128"/>
      <c r="H537" s="128"/>
      <c r="I537" s="111"/>
      <c r="J537" s="111"/>
      <c r="K537" s="128"/>
    </row>
    <row r="538" spans="2:11">
      <c r="B538" s="110"/>
      <c r="C538" s="128"/>
      <c r="D538" s="128"/>
      <c r="E538" s="128"/>
      <c r="F538" s="128"/>
      <c r="G538" s="128"/>
      <c r="H538" s="128"/>
      <c r="I538" s="111"/>
      <c r="J538" s="111"/>
      <c r="K538" s="128"/>
    </row>
    <row r="539" spans="2:11">
      <c r="B539" s="110"/>
      <c r="C539" s="128"/>
      <c r="D539" s="128"/>
      <c r="E539" s="128"/>
      <c r="F539" s="128"/>
      <c r="G539" s="128"/>
      <c r="H539" s="128"/>
      <c r="I539" s="111"/>
      <c r="J539" s="111"/>
      <c r="K539" s="128"/>
    </row>
    <row r="540" spans="2:11">
      <c r="B540" s="110"/>
      <c r="C540" s="128"/>
      <c r="D540" s="128"/>
      <c r="E540" s="128"/>
      <c r="F540" s="128"/>
      <c r="G540" s="128"/>
      <c r="H540" s="128"/>
      <c r="I540" s="111"/>
      <c r="J540" s="111"/>
      <c r="K540" s="128"/>
    </row>
    <row r="541" spans="2:11">
      <c r="B541" s="110"/>
      <c r="C541" s="128"/>
      <c r="D541" s="128"/>
      <c r="E541" s="128"/>
      <c r="F541" s="128"/>
      <c r="G541" s="128"/>
      <c r="H541" s="128"/>
      <c r="I541" s="111"/>
      <c r="J541" s="111"/>
      <c r="K541" s="128"/>
    </row>
    <row r="542" spans="2:11">
      <c r="B542" s="110"/>
      <c r="C542" s="128"/>
      <c r="D542" s="128"/>
      <c r="E542" s="128"/>
      <c r="F542" s="128"/>
      <c r="G542" s="128"/>
      <c r="H542" s="128"/>
      <c r="I542" s="111"/>
      <c r="J542" s="111"/>
      <c r="K542" s="128"/>
    </row>
    <row r="543" spans="2:11">
      <c r="B543" s="110"/>
      <c r="C543" s="128"/>
      <c r="D543" s="128"/>
      <c r="E543" s="128"/>
      <c r="F543" s="128"/>
      <c r="G543" s="128"/>
      <c r="H543" s="128"/>
      <c r="I543" s="111"/>
      <c r="J543" s="111"/>
      <c r="K543" s="128"/>
    </row>
    <row r="544" spans="2:11">
      <c r="B544" s="110"/>
      <c r="C544" s="128"/>
      <c r="D544" s="128"/>
      <c r="E544" s="128"/>
      <c r="F544" s="128"/>
      <c r="G544" s="128"/>
      <c r="H544" s="128"/>
      <c r="I544" s="111"/>
      <c r="J544" s="111"/>
      <c r="K544" s="128"/>
    </row>
    <row r="545" spans="2:11">
      <c r="B545" s="110"/>
      <c r="C545" s="128"/>
      <c r="D545" s="128"/>
      <c r="E545" s="128"/>
      <c r="F545" s="128"/>
      <c r="G545" s="128"/>
      <c r="H545" s="128"/>
      <c r="I545" s="111"/>
      <c r="J545" s="111"/>
      <c r="K545" s="128"/>
    </row>
    <row r="546" spans="2:11">
      <c r="B546" s="110"/>
      <c r="C546" s="128"/>
      <c r="D546" s="128"/>
      <c r="E546" s="128"/>
      <c r="F546" s="128"/>
      <c r="G546" s="128"/>
      <c r="H546" s="128"/>
      <c r="I546" s="111"/>
      <c r="J546" s="111"/>
      <c r="K546" s="128"/>
    </row>
    <row r="547" spans="2:11">
      <c r="B547" s="110"/>
      <c r="C547" s="128"/>
      <c r="D547" s="128"/>
      <c r="E547" s="128"/>
      <c r="F547" s="128"/>
      <c r="G547" s="128"/>
      <c r="H547" s="128"/>
      <c r="I547" s="111"/>
      <c r="J547" s="111"/>
      <c r="K547" s="128"/>
    </row>
    <row r="548" spans="2:11">
      <c r="B548" s="110"/>
      <c r="C548" s="128"/>
      <c r="D548" s="128"/>
      <c r="E548" s="128"/>
      <c r="F548" s="128"/>
      <c r="G548" s="128"/>
      <c r="H548" s="128"/>
      <c r="I548" s="111"/>
      <c r="J548" s="111"/>
      <c r="K548" s="128"/>
    </row>
    <row r="549" spans="2:11">
      <c r="B549" s="110"/>
      <c r="C549" s="128"/>
      <c r="D549" s="128"/>
      <c r="E549" s="128"/>
      <c r="F549" s="128"/>
      <c r="G549" s="128"/>
      <c r="H549" s="128"/>
      <c r="I549" s="111"/>
      <c r="J549" s="111"/>
      <c r="K549" s="128"/>
    </row>
    <row r="550" spans="2:11">
      <c r="B550" s="110"/>
      <c r="C550" s="128"/>
      <c r="D550" s="128"/>
      <c r="E550" s="128"/>
      <c r="F550" s="128"/>
      <c r="G550" s="128"/>
      <c r="H550" s="128"/>
      <c r="I550" s="111"/>
      <c r="J550" s="111"/>
      <c r="K550" s="128"/>
    </row>
    <row r="551" spans="2:11">
      <c r="B551" s="110"/>
      <c r="C551" s="128"/>
      <c r="D551" s="128"/>
      <c r="E551" s="128"/>
      <c r="F551" s="128"/>
      <c r="G551" s="128"/>
      <c r="H551" s="128"/>
      <c r="I551" s="111"/>
      <c r="J551" s="111"/>
      <c r="K551" s="128"/>
    </row>
    <row r="552" spans="2:11">
      <c r="B552" s="110"/>
      <c r="C552" s="128"/>
      <c r="D552" s="128"/>
      <c r="E552" s="128"/>
      <c r="F552" s="128"/>
      <c r="G552" s="128"/>
      <c r="H552" s="128"/>
      <c r="I552" s="111"/>
      <c r="J552" s="111"/>
      <c r="K552" s="128"/>
    </row>
    <row r="553" spans="2:11">
      <c r="B553" s="110"/>
      <c r="C553" s="128"/>
      <c r="D553" s="128"/>
      <c r="E553" s="128"/>
      <c r="F553" s="128"/>
      <c r="G553" s="128"/>
      <c r="H553" s="128"/>
      <c r="I553" s="111"/>
      <c r="J553" s="111"/>
      <c r="K553" s="128"/>
    </row>
    <row r="554" spans="2:11">
      <c r="B554" s="110"/>
      <c r="C554" s="128"/>
      <c r="D554" s="128"/>
      <c r="E554" s="128"/>
      <c r="F554" s="128"/>
      <c r="G554" s="128"/>
      <c r="H554" s="128"/>
      <c r="I554" s="111"/>
      <c r="J554" s="111"/>
      <c r="K554" s="128"/>
    </row>
    <row r="555" spans="2:11">
      <c r="B555" s="110"/>
      <c r="C555" s="128"/>
      <c r="D555" s="128"/>
      <c r="E555" s="128"/>
      <c r="F555" s="128"/>
      <c r="G555" s="128"/>
      <c r="H555" s="128"/>
      <c r="I555" s="111"/>
      <c r="J555" s="111"/>
      <c r="K555" s="128"/>
    </row>
    <row r="556" spans="2:11">
      <c r="B556" s="110"/>
      <c r="C556" s="128"/>
      <c r="D556" s="128"/>
      <c r="E556" s="128"/>
      <c r="F556" s="128"/>
      <c r="G556" s="128"/>
      <c r="H556" s="128"/>
      <c r="I556" s="111"/>
      <c r="J556" s="111"/>
      <c r="K556" s="128"/>
    </row>
    <row r="557" spans="2:11">
      <c r="B557" s="110"/>
      <c r="C557" s="128"/>
      <c r="D557" s="128"/>
      <c r="E557" s="128"/>
      <c r="F557" s="128"/>
      <c r="G557" s="128"/>
      <c r="H557" s="128"/>
      <c r="I557" s="111"/>
      <c r="J557" s="111"/>
      <c r="K557" s="128"/>
    </row>
    <row r="558" spans="2:11">
      <c r="B558" s="110"/>
      <c r="C558" s="128"/>
      <c r="D558" s="128"/>
      <c r="E558" s="128"/>
      <c r="F558" s="128"/>
      <c r="G558" s="128"/>
      <c r="H558" s="128"/>
      <c r="I558" s="111"/>
      <c r="J558" s="111"/>
      <c r="K558" s="128"/>
    </row>
    <row r="559" spans="2:11">
      <c r="B559" s="110"/>
      <c r="C559" s="128"/>
      <c r="D559" s="128"/>
      <c r="E559" s="128"/>
      <c r="F559" s="128"/>
      <c r="G559" s="128"/>
      <c r="H559" s="128"/>
      <c r="I559" s="111"/>
      <c r="J559" s="111"/>
      <c r="K559" s="128"/>
    </row>
    <row r="560" spans="2:11">
      <c r="B560" s="110"/>
      <c r="C560" s="128"/>
      <c r="D560" s="128"/>
      <c r="E560" s="128"/>
      <c r="F560" s="128"/>
      <c r="G560" s="128"/>
      <c r="H560" s="128"/>
      <c r="I560" s="111"/>
      <c r="J560" s="111"/>
      <c r="K560" s="128"/>
    </row>
    <row r="561" spans="2:11">
      <c r="B561" s="110"/>
      <c r="C561" s="128"/>
      <c r="D561" s="128"/>
      <c r="E561" s="128"/>
      <c r="F561" s="128"/>
      <c r="G561" s="128"/>
      <c r="H561" s="128"/>
      <c r="I561" s="111"/>
      <c r="J561" s="111"/>
      <c r="K561" s="128"/>
    </row>
    <row r="562" spans="2:11">
      <c r="B562" s="110"/>
      <c r="C562" s="128"/>
      <c r="D562" s="128"/>
      <c r="E562" s="128"/>
      <c r="F562" s="128"/>
      <c r="G562" s="128"/>
      <c r="H562" s="128"/>
      <c r="I562" s="111"/>
      <c r="J562" s="111"/>
      <c r="K562" s="128"/>
    </row>
    <row r="563" spans="2:11">
      <c r="B563" s="110"/>
      <c r="C563" s="128"/>
      <c r="D563" s="128"/>
      <c r="E563" s="128"/>
      <c r="F563" s="128"/>
      <c r="G563" s="128"/>
      <c r="H563" s="128"/>
      <c r="I563" s="111"/>
      <c r="J563" s="111"/>
      <c r="K563" s="128"/>
    </row>
    <row r="564" spans="2:11">
      <c r="B564" s="110"/>
      <c r="C564" s="128"/>
      <c r="D564" s="128"/>
      <c r="E564" s="128"/>
      <c r="F564" s="128"/>
      <c r="G564" s="128"/>
      <c r="H564" s="128"/>
      <c r="I564" s="111"/>
      <c r="J564" s="111"/>
      <c r="K564" s="128"/>
    </row>
    <row r="565" spans="2:11">
      <c r="C565" s="3"/>
      <c r="D565" s="3"/>
      <c r="E565" s="3"/>
      <c r="F565" s="3"/>
      <c r="G565" s="3"/>
      <c r="H565" s="3"/>
    </row>
    <row r="566" spans="2:11">
      <c r="C566" s="3"/>
      <c r="D566" s="3"/>
      <c r="E566" s="3"/>
      <c r="F566" s="3"/>
      <c r="G566" s="3"/>
      <c r="H566" s="3"/>
    </row>
    <row r="567" spans="2:11">
      <c r="C567" s="3"/>
      <c r="D567" s="3"/>
      <c r="E567" s="3"/>
      <c r="F567" s="3"/>
      <c r="G567" s="3"/>
      <c r="H567" s="3"/>
    </row>
    <row r="568" spans="2:11">
      <c r="C568" s="3"/>
      <c r="D568" s="3"/>
      <c r="E568" s="3"/>
      <c r="F568" s="3"/>
      <c r="G568" s="3"/>
      <c r="H568" s="3"/>
    </row>
    <row r="569" spans="2:11">
      <c r="C569" s="3"/>
      <c r="D569" s="3"/>
      <c r="E569" s="3"/>
      <c r="F569" s="3"/>
      <c r="G569" s="3"/>
      <c r="H569" s="3"/>
    </row>
    <row r="570" spans="2:11">
      <c r="C570" s="3"/>
      <c r="D570" s="3"/>
      <c r="E570" s="3"/>
      <c r="F570" s="3"/>
      <c r="G570" s="3"/>
      <c r="H570" s="3"/>
    </row>
    <row r="571" spans="2:11">
      <c r="C571" s="3"/>
      <c r="D571" s="3"/>
      <c r="E571" s="3"/>
      <c r="F571" s="3"/>
      <c r="G571" s="3"/>
      <c r="H571" s="3"/>
    </row>
    <row r="572" spans="2:11">
      <c r="C572" s="3"/>
      <c r="D572" s="3"/>
      <c r="E572" s="3"/>
      <c r="F572" s="3"/>
      <c r="G572" s="3"/>
      <c r="H572" s="3"/>
    </row>
    <row r="573" spans="2:11">
      <c r="C573" s="3"/>
      <c r="D573" s="3"/>
      <c r="E573" s="3"/>
      <c r="F573" s="3"/>
      <c r="G573" s="3"/>
      <c r="H573" s="3"/>
    </row>
    <row r="574" spans="2:11">
      <c r="C574" s="3"/>
      <c r="D574" s="3"/>
      <c r="E574" s="3"/>
      <c r="F574" s="3"/>
      <c r="G574" s="3"/>
      <c r="H574" s="3"/>
    </row>
    <row r="575" spans="2:11">
      <c r="C575" s="3"/>
      <c r="D575" s="3"/>
      <c r="E575" s="3"/>
      <c r="F575" s="3"/>
      <c r="G575" s="3"/>
      <c r="H575" s="3"/>
    </row>
    <row r="576" spans="2:11">
      <c r="C576" s="3"/>
      <c r="D576" s="3"/>
      <c r="E576" s="3"/>
      <c r="F576" s="3"/>
      <c r="G576" s="3"/>
      <c r="H576" s="3"/>
    </row>
    <row r="577" spans="3:8">
      <c r="C577" s="3"/>
      <c r="D577" s="3"/>
      <c r="E577" s="3"/>
      <c r="F577" s="3"/>
      <c r="G577" s="3"/>
      <c r="H577" s="3"/>
    </row>
    <row r="578" spans="3:8">
      <c r="C578" s="3"/>
      <c r="D578" s="3"/>
      <c r="E578" s="3"/>
      <c r="F578" s="3"/>
      <c r="G578" s="3"/>
      <c r="H578" s="3"/>
    </row>
    <row r="579" spans="3:8">
      <c r="C579" s="3"/>
      <c r="D579" s="3"/>
      <c r="E579" s="3"/>
      <c r="F579" s="3"/>
      <c r="G579" s="3"/>
      <c r="H579" s="3"/>
    </row>
    <row r="580" spans="3:8">
      <c r="C580" s="3"/>
      <c r="D580" s="3"/>
      <c r="E580" s="3"/>
      <c r="F580" s="3"/>
      <c r="G580" s="3"/>
      <c r="H580" s="3"/>
    </row>
  </sheetData>
  <sheetProtection sheet="1" objects="1" scenarios="1"/>
  <mergeCells count="2">
    <mergeCell ref="B6:K6"/>
    <mergeCell ref="B7:K7"/>
  </mergeCells>
  <phoneticPr fontId="4" type="noConversion"/>
  <dataValidations count="1">
    <dataValidation allowBlank="1" showInputMessage="1" showErrorMessage="1" sqref="A1:B1048576 C5:C1048576 D1:XFD1048576" xr:uid="{00000000-0002-0000-0A00-000000000000}"/>
  </dataValidations>
  <pageMargins left="0" right="0" top="0.5" bottom="0.5" header="0" footer="0.25"/>
  <pageSetup paperSize="9" scale="29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>
    <tabColor indexed="44"/>
    <pageSetUpPr fitToPage="1"/>
  </sheetPr>
  <dimension ref="B1:AI176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7" style="2" bestFit="1" customWidth="1"/>
    <col min="5" max="6" width="5.42578125" style="1" bestFit="1" customWidth="1"/>
    <col min="7" max="7" width="7.140625" style="1" bestFit="1" customWidth="1"/>
    <col min="8" max="9" width="6" style="1" bestFit="1" customWidth="1"/>
    <col min="10" max="10" width="6.7109375" style="1" bestFit="1" customWidth="1"/>
    <col min="11" max="11" width="7.5703125" style="1" bestFit="1" customWidth="1"/>
    <col min="12" max="12" width="8.140625" style="1" bestFit="1" customWidth="1"/>
    <col min="13" max="13" width="7.42578125" style="1" bestFit="1" customWidth="1"/>
    <col min="14" max="14" width="7.85546875" style="1" bestFit="1" customWidth="1"/>
    <col min="15" max="15" width="11.28515625" style="1" bestFit="1" customWidth="1"/>
    <col min="16" max="16" width="8.85546875" style="1" bestFit="1" customWidth="1"/>
    <col min="17" max="17" width="10.42578125" style="1" bestFit="1" customWidth="1"/>
    <col min="18" max="16384" width="9.140625" style="1"/>
  </cols>
  <sheetData>
    <row r="1" spans="2:35">
      <c r="B1" s="46" t="s">
        <v>152</v>
      </c>
      <c r="C1" s="46" t="s" vm="1">
        <v>241</v>
      </c>
    </row>
    <row r="2" spans="2:35">
      <c r="B2" s="46" t="s">
        <v>151</v>
      </c>
      <c r="C2" s="46" t="s">
        <v>242</v>
      </c>
    </row>
    <row r="3" spans="2:35">
      <c r="B3" s="46" t="s">
        <v>153</v>
      </c>
      <c r="C3" s="46" t="s">
        <v>243</v>
      </c>
      <c r="E3" s="2"/>
    </row>
    <row r="4" spans="2:35">
      <c r="B4" s="46" t="s">
        <v>154</v>
      </c>
      <c r="C4" s="46" t="s">
        <v>244</v>
      </c>
    </row>
    <row r="6" spans="2:35" ht="26.25" customHeight="1">
      <c r="B6" s="168" t="s">
        <v>180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70"/>
    </row>
    <row r="7" spans="2:35" ht="26.25" customHeight="1">
      <c r="B7" s="168" t="s">
        <v>103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70"/>
    </row>
    <row r="8" spans="2:35" s="3" customFormat="1" ht="63">
      <c r="B8" s="21" t="s">
        <v>122</v>
      </c>
      <c r="C8" s="29" t="s">
        <v>49</v>
      </c>
      <c r="D8" s="12" t="s">
        <v>56</v>
      </c>
      <c r="E8" s="29" t="s">
        <v>14</v>
      </c>
      <c r="F8" s="29" t="s">
        <v>72</v>
      </c>
      <c r="G8" s="29" t="s">
        <v>110</v>
      </c>
      <c r="H8" s="29" t="s">
        <v>17</v>
      </c>
      <c r="I8" s="29" t="s">
        <v>109</v>
      </c>
      <c r="J8" s="29" t="s">
        <v>16</v>
      </c>
      <c r="K8" s="29" t="s">
        <v>18</v>
      </c>
      <c r="L8" s="29" t="s">
        <v>216</v>
      </c>
      <c r="M8" s="29" t="s">
        <v>215</v>
      </c>
      <c r="N8" s="29" t="s">
        <v>66</v>
      </c>
      <c r="O8" s="29" t="s">
        <v>63</v>
      </c>
      <c r="P8" s="29" t="s">
        <v>155</v>
      </c>
      <c r="Q8" s="30" t="s">
        <v>157</v>
      </c>
    </row>
    <row r="9" spans="2:35" s="3" customFormat="1" ht="18" customHeight="1">
      <c r="B9" s="14"/>
      <c r="C9" s="15"/>
      <c r="D9" s="15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223</v>
      </c>
      <c r="M9" s="31"/>
      <c r="N9" s="31" t="s">
        <v>219</v>
      </c>
      <c r="O9" s="31" t="s">
        <v>19</v>
      </c>
      <c r="P9" s="31" t="s">
        <v>19</v>
      </c>
      <c r="Q9" s="32" t="s">
        <v>19</v>
      </c>
    </row>
    <row r="10" spans="2:3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119</v>
      </c>
    </row>
    <row r="11" spans="2:35" s="4" customFormat="1" ht="18" customHeight="1">
      <c r="B11" s="130" t="s">
        <v>4828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31">
        <v>0</v>
      </c>
      <c r="O11" s="103"/>
      <c r="P11" s="132">
        <v>0</v>
      </c>
      <c r="Q11" s="132">
        <v>0</v>
      </c>
      <c r="AI11" s="1"/>
    </row>
    <row r="12" spans="2:35" ht="21.75" customHeight="1">
      <c r="B12" s="124" t="s">
        <v>231</v>
      </c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</row>
    <row r="13" spans="2:35">
      <c r="B13" s="124" t="s">
        <v>118</v>
      </c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2:35">
      <c r="B14" s="124" t="s">
        <v>214</v>
      </c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</row>
    <row r="15" spans="2:35">
      <c r="B15" s="124" t="s">
        <v>222</v>
      </c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</row>
    <row r="16" spans="2:35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</row>
    <row r="17" spans="2:17"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</row>
    <row r="18" spans="2:17"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</row>
    <row r="19" spans="2:17"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</row>
    <row r="20" spans="2:17"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</row>
    <row r="21" spans="2:17"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</row>
    <row r="22" spans="2:17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</row>
    <row r="23" spans="2:17"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</row>
    <row r="24" spans="2:17"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</row>
    <row r="25" spans="2:17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</row>
    <row r="26" spans="2:17"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</row>
    <row r="27" spans="2:17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</row>
    <row r="28" spans="2:17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</row>
    <row r="29" spans="2:17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</row>
    <row r="30" spans="2:17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</row>
    <row r="31" spans="2:17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</row>
    <row r="32" spans="2:17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</row>
    <row r="33" spans="2:17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</row>
    <row r="34" spans="2:17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</row>
    <row r="35" spans="2:17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</row>
    <row r="36" spans="2:17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</row>
    <row r="37" spans="2:17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</row>
    <row r="38" spans="2:17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</row>
    <row r="39" spans="2:17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</row>
    <row r="40" spans="2:17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</row>
    <row r="41" spans="2:17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</row>
    <row r="42" spans="2:17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</row>
    <row r="43" spans="2:17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</row>
    <row r="44" spans="2:17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</row>
    <row r="45" spans="2:17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</row>
    <row r="46" spans="2:17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</row>
    <row r="47" spans="2:17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</row>
    <row r="48" spans="2:17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</row>
    <row r="49" spans="2:17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</row>
    <row r="50" spans="2:17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</row>
    <row r="51" spans="2:17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</row>
    <row r="52" spans="2:17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</row>
    <row r="53" spans="2:17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</row>
    <row r="54" spans="2:17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</row>
    <row r="55" spans="2:17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</row>
    <row r="56" spans="2:17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</row>
    <row r="57" spans="2:17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</row>
    <row r="58" spans="2:17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</row>
    <row r="59" spans="2:17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</row>
    <row r="60" spans="2:17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</row>
    <row r="61" spans="2:17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</row>
    <row r="62" spans="2:17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</row>
    <row r="63" spans="2:17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</row>
    <row r="64" spans="2:17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</row>
    <row r="65" spans="2:17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</row>
    <row r="66" spans="2:17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</row>
    <row r="67" spans="2:17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</row>
    <row r="68" spans="2:17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</row>
    <row r="69" spans="2:17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</row>
    <row r="70" spans="2:17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</row>
    <row r="71" spans="2:17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</row>
    <row r="72" spans="2:17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</row>
    <row r="73" spans="2:17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</row>
    <row r="74" spans="2:17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</row>
    <row r="75" spans="2:17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</row>
    <row r="76" spans="2:17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</row>
    <row r="77" spans="2:17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</row>
    <row r="78" spans="2:17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</row>
    <row r="79" spans="2:17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</row>
    <row r="80" spans="2:17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</row>
    <row r="81" spans="2:17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</row>
    <row r="82" spans="2:17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</row>
    <row r="83" spans="2:17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</row>
    <row r="84" spans="2:17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</row>
    <row r="85" spans="2:17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</row>
    <row r="86" spans="2:17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</row>
    <row r="87" spans="2:17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</row>
    <row r="88" spans="2:17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</row>
    <row r="89" spans="2:17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</row>
    <row r="90" spans="2:17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</row>
    <row r="91" spans="2:17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</row>
    <row r="92" spans="2:17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</row>
    <row r="93" spans="2:17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</row>
    <row r="94" spans="2:17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</row>
    <row r="95" spans="2:17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</row>
    <row r="96" spans="2:17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</row>
    <row r="97" spans="2:17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</row>
    <row r="98" spans="2:17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</row>
    <row r="99" spans="2:17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</row>
    <row r="100" spans="2:17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</row>
    <row r="101" spans="2:17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</row>
    <row r="102" spans="2:17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</row>
    <row r="103" spans="2:17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</row>
    <row r="104" spans="2:17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</row>
    <row r="105" spans="2:17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</row>
    <row r="106" spans="2:17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</row>
    <row r="107" spans="2:17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</row>
    <row r="108" spans="2:17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</row>
    <row r="109" spans="2:17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</row>
    <row r="110" spans="2:17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</row>
    <row r="111" spans="2:17">
      <c r="B111" s="110"/>
      <c r="C111" s="110"/>
      <c r="D111" s="110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</row>
    <row r="112" spans="2:17">
      <c r="B112" s="110"/>
      <c r="C112" s="110"/>
      <c r="D112" s="110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</row>
    <row r="113" spans="2:17">
      <c r="B113" s="110"/>
      <c r="C113" s="110"/>
      <c r="D113" s="110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</row>
    <row r="114" spans="2:17">
      <c r="B114" s="110"/>
      <c r="C114" s="110"/>
      <c r="D114" s="110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</row>
    <row r="115" spans="2:17">
      <c r="B115" s="110"/>
      <c r="C115" s="110"/>
      <c r="D115" s="110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</row>
    <row r="116" spans="2:17">
      <c r="B116" s="110"/>
      <c r="C116" s="110"/>
      <c r="D116" s="110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</row>
    <row r="117" spans="2:17">
      <c r="B117" s="110"/>
      <c r="C117" s="110"/>
      <c r="D117" s="110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</row>
    <row r="118" spans="2:17">
      <c r="B118" s="110"/>
      <c r="C118" s="110"/>
      <c r="D118" s="110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</row>
    <row r="119" spans="2:17">
      <c r="B119" s="110"/>
      <c r="C119" s="110"/>
      <c r="D119" s="110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</row>
    <row r="120" spans="2:17">
      <c r="B120" s="110"/>
      <c r="C120" s="110"/>
      <c r="D120" s="110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</row>
    <row r="121" spans="2:17">
      <c r="B121" s="110"/>
      <c r="C121" s="110"/>
      <c r="D121" s="110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</row>
    <row r="122" spans="2:17">
      <c r="B122" s="110"/>
      <c r="C122" s="110"/>
      <c r="D122" s="110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</row>
    <row r="123" spans="2:17">
      <c r="B123" s="110"/>
      <c r="C123" s="110"/>
      <c r="D123" s="110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</row>
    <row r="124" spans="2:17">
      <c r="B124" s="110"/>
      <c r="C124" s="110"/>
      <c r="D124" s="110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</row>
    <row r="125" spans="2:17">
      <c r="B125" s="110"/>
      <c r="C125" s="110"/>
      <c r="D125" s="110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</row>
    <row r="126" spans="2:17">
      <c r="B126" s="110"/>
      <c r="C126" s="110"/>
      <c r="D126" s="110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</row>
    <row r="127" spans="2:17">
      <c r="B127" s="110"/>
      <c r="C127" s="110"/>
      <c r="D127" s="110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</row>
    <row r="128" spans="2:17">
      <c r="B128" s="110"/>
      <c r="C128" s="110"/>
      <c r="D128" s="110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</row>
    <row r="129" spans="2:17">
      <c r="B129" s="110"/>
      <c r="C129" s="110"/>
      <c r="D129" s="110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</row>
    <row r="130" spans="2:17">
      <c r="B130" s="110"/>
      <c r="C130" s="110"/>
      <c r="D130" s="110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</row>
    <row r="131" spans="2:17">
      <c r="B131" s="110"/>
      <c r="C131" s="110"/>
      <c r="D131" s="110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</row>
    <row r="132" spans="2:17">
      <c r="B132" s="110"/>
      <c r="C132" s="110"/>
      <c r="D132" s="110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</row>
    <row r="133" spans="2:17">
      <c r="B133" s="110"/>
      <c r="C133" s="110"/>
      <c r="D133" s="110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</row>
    <row r="134" spans="2:17">
      <c r="B134" s="110"/>
      <c r="C134" s="110"/>
      <c r="D134" s="110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</row>
    <row r="135" spans="2:17">
      <c r="B135" s="110"/>
      <c r="C135" s="110"/>
      <c r="D135" s="110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</row>
    <row r="136" spans="2:17">
      <c r="B136" s="110"/>
      <c r="C136" s="110"/>
      <c r="D136" s="110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</row>
    <row r="137" spans="2:17">
      <c r="B137" s="110"/>
      <c r="C137" s="110"/>
      <c r="D137" s="110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</row>
    <row r="138" spans="2:17">
      <c r="B138" s="110"/>
      <c r="C138" s="110"/>
      <c r="D138" s="110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</row>
    <row r="139" spans="2:17">
      <c r="B139" s="110"/>
      <c r="C139" s="110"/>
      <c r="D139" s="110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</row>
    <row r="140" spans="2:17">
      <c r="B140" s="110"/>
      <c r="C140" s="110"/>
      <c r="D140" s="110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</row>
    <row r="141" spans="2:17">
      <c r="B141" s="110"/>
      <c r="C141" s="110"/>
      <c r="D141" s="110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</row>
    <row r="142" spans="2:17">
      <c r="B142" s="110"/>
      <c r="C142" s="110"/>
      <c r="D142" s="110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</row>
    <row r="143" spans="2:17">
      <c r="B143" s="110"/>
      <c r="C143" s="110"/>
      <c r="D143" s="110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</row>
    <row r="144" spans="2:17">
      <c r="B144" s="110"/>
      <c r="C144" s="110"/>
      <c r="D144" s="110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</row>
    <row r="145" spans="2:17">
      <c r="B145" s="110"/>
      <c r="C145" s="110"/>
      <c r="D145" s="110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</row>
    <row r="146" spans="2:17">
      <c r="B146" s="110"/>
      <c r="C146" s="110"/>
      <c r="D146" s="110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</row>
    <row r="147" spans="2:17">
      <c r="B147" s="110"/>
      <c r="C147" s="110"/>
      <c r="D147" s="110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</row>
    <row r="148" spans="2:17">
      <c r="B148" s="110"/>
      <c r="C148" s="110"/>
      <c r="D148" s="110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</row>
    <row r="149" spans="2:17">
      <c r="B149" s="110"/>
      <c r="C149" s="110"/>
      <c r="D149" s="110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</row>
    <row r="150" spans="2:17">
      <c r="B150" s="110"/>
      <c r="C150" s="110"/>
      <c r="D150" s="110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</row>
    <row r="151" spans="2:17">
      <c r="B151" s="110"/>
      <c r="C151" s="110"/>
      <c r="D151" s="110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</row>
    <row r="152" spans="2:17">
      <c r="B152" s="110"/>
      <c r="C152" s="110"/>
      <c r="D152" s="110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</row>
    <row r="153" spans="2:17">
      <c r="B153" s="110"/>
      <c r="C153" s="110"/>
      <c r="D153" s="110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</row>
    <row r="154" spans="2:17">
      <c r="B154" s="110"/>
      <c r="C154" s="110"/>
      <c r="D154" s="110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</row>
    <row r="155" spans="2:17">
      <c r="B155" s="110"/>
      <c r="C155" s="110"/>
      <c r="D155" s="110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</row>
    <row r="156" spans="2:17">
      <c r="B156" s="110"/>
      <c r="C156" s="110"/>
      <c r="D156" s="110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</row>
    <row r="157" spans="2:17">
      <c r="B157" s="110"/>
      <c r="C157" s="110"/>
      <c r="D157" s="110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</row>
    <row r="158" spans="2:17">
      <c r="B158" s="110"/>
      <c r="C158" s="110"/>
      <c r="D158" s="110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</row>
    <row r="159" spans="2:17">
      <c r="B159" s="110"/>
      <c r="C159" s="110"/>
      <c r="D159" s="110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</row>
    <row r="160" spans="2:17">
      <c r="B160" s="110"/>
      <c r="C160" s="110"/>
      <c r="D160" s="110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</row>
    <row r="161" spans="2:17">
      <c r="B161" s="110"/>
      <c r="C161" s="110"/>
      <c r="D161" s="110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</row>
    <row r="162" spans="2:17">
      <c r="B162" s="110"/>
      <c r="C162" s="110"/>
      <c r="D162" s="110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</row>
    <row r="163" spans="2:17">
      <c r="B163" s="110"/>
      <c r="C163" s="110"/>
      <c r="D163" s="110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</row>
    <row r="164" spans="2:17">
      <c r="B164" s="110"/>
      <c r="C164" s="110"/>
      <c r="D164" s="110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</row>
    <row r="165" spans="2:17">
      <c r="B165" s="110"/>
      <c r="C165" s="110"/>
      <c r="D165" s="110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</row>
    <row r="166" spans="2:17">
      <c r="B166" s="110"/>
      <c r="C166" s="110"/>
      <c r="D166" s="110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</row>
    <row r="167" spans="2:17">
      <c r="B167" s="110"/>
      <c r="C167" s="110"/>
      <c r="D167" s="110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</row>
    <row r="168" spans="2:17">
      <c r="B168" s="110"/>
      <c r="C168" s="110"/>
      <c r="D168" s="110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</row>
    <row r="169" spans="2:17">
      <c r="B169" s="110"/>
      <c r="C169" s="110"/>
      <c r="D169" s="110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</row>
    <row r="170" spans="2:17">
      <c r="B170" s="110"/>
      <c r="C170" s="110"/>
      <c r="D170" s="110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</row>
    <row r="171" spans="2:17">
      <c r="B171" s="110"/>
      <c r="C171" s="110"/>
      <c r="D171" s="110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</row>
    <row r="172" spans="2:17">
      <c r="B172" s="110"/>
      <c r="C172" s="110"/>
      <c r="D172" s="110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</row>
    <row r="173" spans="2:17">
      <c r="B173" s="110"/>
      <c r="C173" s="110"/>
      <c r="D173" s="110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</row>
    <row r="174" spans="2:17">
      <c r="B174" s="110"/>
      <c r="C174" s="110"/>
      <c r="D174" s="110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</row>
    <row r="175" spans="2:17">
      <c r="B175" s="110"/>
      <c r="C175" s="110"/>
      <c r="D175" s="110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</row>
    <row r="176" spans="2:17">
      <c r="B176" s="110"/>
      <c r="C176" s="110"/>
      <c r="D176" s="110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</row>
  </sheetData>
  <sheetProtection sheet="1" objects="1" scenarios="1"/>
  <mergeCells count="2">
    <mergeCell ref="B6:Q6"/>
    <mergeCell ref="B7:Q7"/>
  </mergeCells>
  <phoneticPr fontId="4" type="noConversion"/>
  <dataValidations count="1">
    <dataValidation allowBlank="1" showInputMessage="1" showErrorMessage="1" sqref="C5:C1048576 A1:B1048576 D1:XFD1048576" xr:uid="{00000000-0002-0000-0B00-000000000000}"/>
  </dataValidations>
  <pageMargins left="0" right="0" top="0.5" bottom="0.5" header="0" footer="0.25"/>
  <pageSetup paperSize="9" scale="57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>
    <tabColor rgb="FFFFFF00"/>
    <pageSetUpPr fitToPage="1"/>
  </sheetPr>
  <dimension ref="B1:P452"/>
  <sheetViews>
    <sheetView rightToLeft="1" workbookViewId="0"/>
  </sheetViews>
  <sheetFormatPr defaultColWidth="9.140625" defaultRowHeight="18"/>
  <cols>
    <col min="1" max="1" width="3" style="1" customWidth="1"/>
    <col min="2" max="2" width="35.42578125" style="2" bestFit="1" customWidth="1"/>
    <col min="3" max="3" width="41.7109375" style="2" bestFit="1" customWidth="1"/>
    <col min="4" max="5" width="5.42578125" style="1" bestFit="1" customWidth="1"/>
    <col min="6" max="6" width="11.28515625" style="1" bestFit="1" customWidth="1"/>
    <col min="7" max="7" width="6.140625" style="1" bestFit="1" customWidth="1"/>
    <col min="8" max="8" width="9" style="1" bestFit="1" customWidth="1"/>
    <col min="9" max="9" width="6.85546875" style="1" bestFit="1" customWidth="1"/>
    <col min="10" max="10" width="7.5703125" style="1" bestFit="1" customWidth="1"/>
    <col min="11" max="11" width="17.28515625" style="1" bestFit="1" customWidth="1"/>
    <col min="12" max="12" width="7.28515625" style="1" bestFit="1" customWidth="1"/>
    <col min="13" max="13" width="14.28515625" style="1" bestFit="1" customWidth="1"/>
    <col min="14" max="14" width="6.28515625" style="1" bestFit="1" customWidth="1"/>
    <col min="15" max="15" width="9.140625" style="1" customWidth="1"/>
    <col min="16" max="16" width="9.28515625" style="1" bestFit="1" customWidth="1"/>
    <col min="17" max="16384" width="9.140625" style="1"/>
  </cols>
  <sheetData>
    <row r="1" spans="2:16">
      <c r="B1" s="46" t="s">
        <v>152</v>
      </c>
      <c r="C1" s="46" t="s" vm="1">
        <v>241</v>
      </c>
    </row>
    <row r="2" spans="2:16">
      <c r="B2" s="46" t="s">
        <v>151</v>
      </c>
      <c r="C2" s="46" t="s">
        <v>242</v>
      </c>
    </row>
    <row r="3" spans="2:16">
      <c r="B3" s="46" t="s">
        <v>153</v>
      </c>
      <c r="C3" s="46" t="s">
        <v>243</v>
      </c>
    </row>
    <row r="4" spans="2:16">
      <c r="B4" s="46" t="s">
        <v>154</v>
      </c>
      <c r="C4" s="46" t="s">
        <v>244</v>
      </c>
    </row>
    <row r="6" spans="2:16" ht="26.25" customHeight="1">
      <c r="B6" s="168" t="s">
        <v>181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70"/>
    </row>
    <row r="7" spans="2:16" ht="26.25" customHeight="1">
      <c r="B7" s="168" t="s">
        <v>95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70"/>
    </row>
    <row r="8" spans="2:16" s="3" customFormat="1" ht="63">
      <c r="B8" s="21" t="s">
        <v>122</v>
      </c>
      <c r="C8" s="29" t="s">
        <v>49</v>
      </c>
      <c r="D8" s="29" t="s">
        <v>14</v>
      </c>
      <c r="E8" s="29" t="s">
        <v>72</v>
      </c>
      <c r="F8" s="29" t="s">
        <v>110</v>
      </c>
      <c r="G8" s="29" t="s">
        <v>17</v>
      </c>
      <c r="H8" s="29" t="s">
        <v>109</v>
      </c>
      <c r="I8" s="29" t="s">
        <v>16</v>
      </c>
      <c r="J8" s="29" t="s">
        <v>18</v>
      </c>
      <c r="K8" s="29" t="s">
        <v>216</v>
      </c>
      <c r="L8" s="29" t="s">
        <v>215</v>
      </c>
      <c r="M8" s="29" t="s">
        <v>117</v>
      </c>
      <c r="N8" s="29" t="s">
        <v>63</v>
      </c>
      <c r="O8" s="29" t="s">
        <v>155</v>
      </c>
      <c r="P8" s="30" t="s">
        <v>157</v>
      </c>
    </row>
    <row r="9" spans="2:16" s="3" customFormat="1" ht="25.5" customHeight="1">
      <c r="B9" s="14"/>
      <c r="C9" s="31"/>
      <c r="D9" s="31"/>
      <c r="E9" s="31"/>
      <c r="F9" s="31" t="s">
        <v>21</v>
      </c>
      <c r="G9" s="31" t="s">
        <v>20</v>
      </c>
      <c r="H9" s="31"/>
      <c r="I9" s="31" t="s">
        <v>19</v>
      </c>
      <c r="J9" s="31" t="s">
        <v>19</v>
      </c>
      <c r="K9" s="31" t="s">
        <v>223</v>
      </c>
      <c r="L9" s="31"/>
      <c r="M9" s="31" t="s">
        <v>219</v>
      </c>
      <c r="N9" s="31" t="s">
        <v>19</v>
      </c>
      <c r="O9" s="31" t="s">
        <v>19</v>
      </c>
      <c r="P9" s="32" t="s">
        <v>19</v>
      </c>
    </row>
    <row r="10" spans="2:16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9" t="s">
        <v>13</v>
      </c>
    </row>
    <row r="11" spans="2:16" s="4" customFormat="1" ht="18" customHeight="1">
      <c r="B11" s="90" t="s">
        <v>28</v>
      </c>
      <c r="C11" s="90"/>
      <c r="D11" s="90"/>
      <c r="E11" s="90"/>
      <c r="F11" s="113"/>
      <c r="G11" s="93">
        <v>6.2414783719707527</v>
      </c>
      <c r="H11" s="91"/>
      <c r="I11" s="92"/>
      <c r="J11" s="92">
        <v>4.7995646489341889E-2</v>
      </c>
      <c r="K11" s="93"/>
      <c r="L11" s="114"/>
      <c r="M11" s="93">
        <f>M12</f>
        <v>34283282.517009027</v>
      </c>
      <c r="N11" s="94"/>
      <c r="O11" s="94">
        <f>IFERROR(M11/$M$11,0)</f>
        <v>1</v>
      </c>
      <c r="P11" s="94">
        <f>M11/'סכום נכסי הקרן'!$C$42</f>
        <v>0.29745931122507491</v>
      </c>
    </row>
    <row r="12" spans="2:16" ht="21.75" customHeight="1">
      <c r="B12" s="95" t="s">
        <v>208</v>
      </c>
      <c r="C12" s="96"/>
      <c r="D12" s="96"/>
      <c r="E12" s="96"/>
      <c r="F12" s="115"/>
      <c r="G12" s="99">
        <v>6.2414783719707527</v>
      </c>
      <c r="H12" s="97"/>
      <c r="I12" s="98"/>
      <c r="J12" s="98">
        <v>4.799564648934191E-2</v>
      </c>
      <c r="K12" s="99"/>
      <c r="L12" s="116"/>
      <c r="M12" s="99">
        <f>M13+M22</f>
        <v>34283282.517009027</v>
      </c>
      <c r="N12" s="100"/>
      <c r="O12" s="100">
        <f t="shared" ref="O12:O77" si="0">IFERROR(M12/$M$11,0)</f>
        <v>1</v>
      </c>
      <c r="P12" s="100">
        <f>M12/'סכום נכסי הקרן'!$C$42</f>
        <v>0.29745931122507491</v>
      </c>
    </row>
    <row r="13" spans="2:16">
      <c r="B13" s="133" t="s">
        <v>4837</v>
      </c>
      <c r="C13" s="96"/>
      <c r="D13" s="96"/>
      <c r="E13" s="96"/>
      <c r="F13" s="115"/>
      <c r="G13" s="99">
        <f>AVERAGE(G14:G20)</f>
        <v>4.6500000000000083</v>
      </c>
      <c r="H13" s="97"/>
      <c r="I13" s="98"/>
      <c r="J13" s="105">
        <v>5.1399999999999453E-2</v>
      </c>
      <c r="K13" s="99"/>
      <c r="L13" s="116"/>
      <c r="M13" s="99">
        <f>SUM(M14:M20)</f>
        <v>2825236.467779527</v>
      </c>
      <c r="N13" s="100"/>
      <c r="O13" s="100">
        <f t="shared" si="0"/>
        <v>8.2408575269239087E-2</v>
      </c>
      <c r="P13" s="100">
        <f>M13/'סכום נכסי הקרן'!$C$42</f>
        <v>2.4513198038627601E-2</v>
      </c>
    </row>
    <row r="14" spans="2:16">
      <c r="B14" s="102" t="s">
        <v>1952</v>
      </c>
      <c r="C14" s="103">
        <v>9444</v>
      </c>
      <c r="D14" s="103" t="s">
        <v>247</v>
      </c>
      <c r="E14" s="103"/>
      <c r="F14" s="117">
        <v>44958</v>
      </c>
      <c r="G14" s="106">
        <v>4.339999999999959</v>
      </c>
      <c r="H14" s="104" t="s">
        <v>139</v>
      </c>
      <c r="I14" s="105">
        <v>5.1500000000000004E-2</v>
      </c>
      <c r="J14" s="105">
        <v>5.1399999999999453E-2</v>
      </c>
      <c r="K14" s="106">
        <v>110048999.77990203</v>
      </c>
      <c r="L14" s="118">
        <v>106.44252954593034</v>
      </c>
      <c r="M14" s="106">
        <v>117138.93910572302</v>
      </c>
      <c r="N14" s="107"/>
      <c r="O14" s="107">
        <f t="shared" si="0"/>
        <v>3.4167947321732295E-3</v>
      </c>
      <c r="P14" s="107">
        <f>M14/'סכום נכסי הקרן'!$C$42</f>
        <v>1.0163574076297133E-3</v>
      </c>
    </row>
    <row r="15" spans="2:16">
      <c r="B15" s="102" t="s">
        <v>1953</v>
      </c>
      <c r="C15" s="103">
        <v>9499</v>
      </c>
      <c r="D15" s="103" t="s">
        <v>247</v>
      </c>
      <c r="E15" s="103"/>
      <c r="F15" s="117">
        <v>44986</v>
      </c>
      <c r="G15" s="106">
        <v>4.4200000000001447</v>
      </c>
      <c r="H15" s="104" t="s">
        <v>139</v>
      </c>
      <c r="I15" s="105">
        <v>5.1500000000000004E-2</v>
      </c>
      <c r="J15" s="105">
        <v>5.1400000000000813E-2</v>
      </c>
      <c r="K15" s="106">
        <v>9185999.9816280026</v>
      </c>
      <c r="L15" s="118">
        <v>105.7032772697562</v>
      </c>
      <c r="M15" s="106">
        <v>9709.9030305800006</v>
      </c>
      <c r="N15" s="107"/>
      <c r="O15" s="107">
        <f t="shared" si="0"/>
        <v>2.8322559328333301E-4</v>
      </c>
      <c r="P15" s="107">
        <f>M15/'סכום נכסי הקרן'!$C$42</f>
        <v>8.4248089899373451E-5</v>
      </c>
    </row>
    <row r="16" spans="2:16">
      <c r="B16" s="102" t="s">
        <v>1954</v>
      </c>
      <c r="C16" s="103">
        <v>9528</v>
      </c>
      <c r="D16" s="103" t="s">
        <v>247</v>
      </c>
      <c r="E16" s="103"/>
      <c r="F16" s="117">
        <v>45047</v>
      </c>
      <c r="G16" s="106">
        <v>4.590000000000007</v>
      </c>
      <c r="H16" s="104" t="s">
        <v>139</v>
      </c>
      <c r="I16" s="105">
        <v>5.1500000000000004E-2</v>
      </c>
      <c r="J16" s="105">
        <v>5.1400000000000091E-2</v>
      </c>
      <c r="K16" s="106">
        <v>614707998.77058423</v>
      </c>
      <c r="L16" s="118">
        <v>103.90682105650141</v>
      </c>
      <c r="M16" s="106">
        <v>638723.54030255193</v>
      </c>
      <c r="N16" s="107"/>
      <c r="O16" s="107">
        <f t="shared" si="0"/>
        <v>1.8630758008240923E-2</v>
      </c>
      <c r="P16" s="107">
        <f>M16/'סכום נכסי הקרן'!$C$42</f>
        <v>5.5418924447323938E-3</v>
      </c>
    </row>
    <row r="17" spans="2:16">
      <c r="B17" s="102" t="s">
        <v>1955</v>
      </c>
      <c r="C17" s="103">
        <v>9586</v>
      </c>
      <c r="D17" s="103" t="s">
        <v>247</v>
      </c>
      <c r="E17" s="103"/>
      <c r="F17" s="117">
        <v>45078</v>
      </c>
      <c r="G17" s="106">
        <v>4.6700000000000115</v>
      </c>
      <c r="H17" s="104" t="s">
        <v>139</v>
      </c>
      <c r="I17" s="105">
        <v>5.1500000000000004E-2</v>
      </c>
      <c r="J17" s="105">
        <v>5.1400000000000078E-2</v>
      </c>
      <c r="K17" s="106">
        <v>343917999.31216407</v>
      </c>
      <c r="L17" s="118">
        <v>102.66576532487366</v>
      </c>
      <c r="M17" s="106">
        <v>353086.04608382698</v>
      </c>
      <c r="N17" s="107"/>
      <c r="O17" s="107">
        <f t="shared" si="0"/>
        <v>1.0299073488912555E-2</v>
      </c>
      <c r="P17" s="107">
        <f>M17/'סכום נכסי הקרן'!$C$42</f>
        <v>3.0635553062683578E-3</v>
      </c>
    </row>
    <row r="18" spans="2:16">
      <c r="B18" s="102" t="s">
        <v>1956</v>
      </c>
      <c r="C18" s="103">
        <v>9636</v>
      </c>
      <c r="D18" s="103" t="s">
        <v>247</v>
      </c>
      <c r="E18" s="103"/>
      <c r="F18" s="117">
        <v>45108</v>
      </c>
      <c r="G18" s="106">
        <v>4.7600000000000087</v>
      </c>
      <c r="H18" s="104" t="s">
        <v>139</v>
      </c>
      <c r="I18" s="105">
        <v>5.1500000000000004E-2</v>
      </c>
      <c r="J18" s="105">
        <v>5.1400000000000078E-2</v>
      </c>
      <c r="K18" s="106">
        <v>484718669.03056204</v>
      </c>
      <c r="L18" s="118">
        <v>102.04083356021745</v>
      </c>
      <c r="M18" s="106">
        <v>494610.97030077706</v>
      </c>
      <c r="N18" s="107"/>
      <c r="O18" s="107">
        <f t="shared" si="0"/>
        <v>1.4427176570836961E-2</v>
      </c>
      <c r="P18" s="107">
        <f>M18/'סכום נכסי הקרן'!$C$42</f>
        <v>4.2914980056837013E-3</v>
      </c>
    </row>
    <row r="19" spans="2:16">
      <c r="B19" s="102" t="s">
        <v>1957</v>
      </c>
      <c r="C19" s="103">
        <v>9689</v>
      </c>
      <c r="D19" s="103" t="s">
        <v>247</v>
      </c>
      <c r="E19" s="103"/>
      <c r="F19" s="117">
        <v>45139</v>
      </c>
      <c r="G19" s="106">
        <v>4.8399999999999981</v>
      </c>
      <c r="H19" s="104" t="s">
        <v>139</v>
      </c>
      <c r="I19" s="105">
        <v>5.1500000000000004E-2</v>
      </c>
      <c r="J19" s="105">
        <v>5.1399999999999994E-2</v>
      </c>
      <c r="K19" s="106">
        <v>1023528997.9529424</v>
      </c>
      <c r="L19" s="118">
        <v>101.61470435034079</v>
      </c>
      <c r="M19" s="106">
        <v>1040055.9652098881</v>
      </c>
      <c r="N19" s="107"/>
      <c r="O19" s="107">
        <f t="shared" si="0"/>
        <v>3.0337117360156023E-2</v>
      </c>
      <c r="P19" s="107">
        <f>M19/'סכום נכסי הקרן'!$C$42</f>
        <v>9.0240580345062743E-3</v>
      </c>
    </row>
    <row r="20" spans="2:16">
      <c r="B20" s="102" t="s">
        <v>1958</v>
      </c>
      <c r="C20" s="103">
        <v>9731</v>
      </c>
      <c r="D20" s="103" t="s">
        <v>247</v>
      </c>
      <c r="E20" s="103"/>
      <c r="F20" s="117">
        <v>45170</v>
      </c>
      <c r="G20" s="106">
        <v>4.9299999999999278</v>
      </c>
      <c r="H20" s="104" t="s">
        <v>139</v>
      </c>
      <c r="I20" s="105">
        <v>5.1500000000000004E-2</v>
      </c>
      <c r="J20" s="105">
        <v>5.1399999999999474E-2</v>
      </c>
      <c r="K20" s="106">
        <v>170377999.65924403</v>
      </c>
      <c r="L20" s="118">
        <v>100.89982514761424</v>
      </c>
      <c r="M20" s="106">
        <v>171911.10374618002</v>
      </c>
      <c r="N20" s="107"/>
      <c r="O20" s="107">
        <f t="shared" si="0"/>
        <v>5.0144295156360668E-3</v>
      </c>
      <c r="P20" s="107">
        <f>M20/'סכום נכסי הקרן'!$C$42</f>
        <v>1.4915887499077905E-3</v>
      </c>
    </row>
    <row r="21" spans="2:16">
      <c r="B21" s="102"/>
      <c r="C21" s="103"/>
      <c r="D21" s="103"/>
      <c r="E21" s="103"/>
      <c r="F21" s="117"/>
      <c r="G21" s="106"/>
      <c r="H21" s="104"/>
      <c r="I21" s="105"/>
      <c r="J21" s="105"/>
      <c r="K21" s="106"/>
      <c r="L21" s="118"/>
      <c r="M21" s="106"/>
      <c r="N21" s="107"/>
      <c r="O21" s="107"/>
      <c r="P21" s="107"/>
    </row>
    <row r="22" spans="2:16">
      <c r="B22" s="101" t="s">
        <v>73</v>
      </c>
      <c r="C22" s="103"/>
      <c r="D22" s="103"/>
      <c r="E22" s="103"/>
      <c r="F22" s="117"/>
      <c r="G22" s="99">
        <f>AVERAGE(G23:G162)</f>
        <v>5.6238648342558415</v>
      </c>
      <c r="H22" s="104"/>
      <c r="I22" s="105"/>
      <c r="J22" s="98">
        <f>AVERAGE(J23:J162)</f>
        <v>4.6286292224249688E-2</v>
      </c>
      <c r="K22" s="106"/>
      <c r="L22" s="118"/>
      <c r="M22" s="106">
        <f>SUM(M23:M162)</f>
        <v>31458046.049229499</v>
      </c>
      <c r="N22" s="107"/>
      <c r="O22" s="100">
        <f t="shared" ref="O22" si="1">IFERROR(M22/$M$11,0)</f>
        <v>0.91759142473076083</v>
      </c>
      <c r="P22" s="100">
        <f>M22/'סכום נכסי הקרן'!$C$42</f>
        <v>0.27294611318644729</v>
      </c>
    </row>
    <row r="23" spans="2:16">
      <c r="B23" s="102" t="s">
        <v>1959</v>
      </c>
      <c r="C23" s="103" t="s">
        <v>1960</v>
      </c>
      <c r="D23" s="103" t="s">
        <v>247</v>
      </c>
      <c r="E23" s="103"/>
      <c r="F23" s="117">
        <v>39845</v>
      </c>
      <c r="G23" s="106">
        <v>0.34000000000014197</v>
      </c>
      <c r="H23" s="104" t="s">
        <v>139</v>
      </c>
      <c r="I23" s="105">
        <v>4.8000000000000001E-2</v>
      </c>
      <c r="J23" s="105">
        <v>3.6280705988827336E-2</v>
      </c>
      <c r="K23" s="106">
        <v>5113999.9940700009</v>
      </c>
      <c r="L23" s="118">
        <v>126.74654282417029</v>
      </c>
      <c r="M23" s="106">
        <v>6481.8181925119998</v>
      </c>
      <c r="N23" s="107"/>
      <c r="O23" s="107">
        <f t="shared" si="0"/>
        <v>1.8906644045231559E-4</v>
      </c>
      <c r="P23" s="107">
        <f>M23/'סכום נכסי הקרן'!$C$42</f>
        <v>5.6239573152722441E-5</v>
      </c>
    </row>
    <row r="24" spans="2:16">
      <c r="B24" s="102" t="s">
        <v>1961</v>
      </c>
      <c r="C24" s="103" t="s">
        <v>1962</v>
      </c>
      <c r="D24" s="103" t="s">
        <v>247</v>
      </c>
      <c r="E24" s="103"/>
      <c r="F24" s="117">
        <v>39873</v>
      </c>
      <c r="G24" s="106">
        <v>0.41999999999999643</v>
      </c>
      <c r="H24" s="104" t="s">
        <v>139</v>
      </c>
      <c r="I24" s="105">
        <v>4.8000000000000001E-2</v>
      </c>
      <c r="J24" s="105">
        <v>4.8100000000000441E-2</v>
      </c>
      <c r="K24" s="106">
        <v>108984999.78203002</v>
      </c>
      <c r="L24" s="118">
        <v>126.4505163279343</v>
      </c>
      <c r="M24" s="106">
        <v>137812.09494437501</v>
      </c>
      <c r="N24" s="107"/>
      <c r="O24" s="107">
        <f t="shared" si="0"/>
        <v>4.0198045468954743E-3</v>
      </c>
      <c r="P24" s="107">
        <f>M24/'סכום נכסי הקרן'!$C$42</f>
        <v>1.1957282917789522E-3</v>
      </c>
    </row>
    <row r="25" spans="2:16">
      <c r="B25" s="102" t="s">
        <v>1963</v>
      </c>
      <c r="C25" s="103" t="s">
        <v>1964</v>
      </c>
      <c r="D25" s="103" t="s">
        <v>247</v>
      </c>
      <c r="E25" s="103"/>
      <c r="F25" s="117">
        <v>39934</v>
      </c>
      <c r="G25" s="106">
        <v>0.5699999999999964</v>
      </c>
      <c r="H25" s="104" t="s">
        <v>139</v>
      </c>
      <c r="I25" s="105">
        <v>4.8000000000000001E-2</v>
      </c>
      <c r="J25" s="105">
        <v>4.8299999999999815E-2</v>
      </c>
      <c r="K25" s="106">
        <v>118929999.76213998</v>
      </c>
      <c r="L25" s="118">
        <v>127.95663322122319</v>
      </c>
      <c r="M25" s="106">
        <v>152178.82358564305</v>
      </c>
      <c r="N25" s="107"/>
      <c r="O25" s="107">
        <f t="shared" si="0"/>
        <v>4.4388638547123455E-3</v>
      </c>
      <c r="P25" s="107">
        <f>M25/'סכום נכסי הקרן'!$C$42</f>
        <v>1.3203813848446154E-3</v>
      </c>
    </row>
    <row r="26" spans="2:16">
      <c r="B26" s="102" t="s">
        <v>1965</v>
      </c>
      <c r="C26" s="103" t="s">
        <v>1966</v>
      </c>
      <c r="D26" s="103" t="s">
        <v>247</v>
      </c>
      <c r="E26" s="103"/>
      <c r="F26" s="117">
        <v>40148</v>
      </c>
      <c r="G26" s="106">
        <v>1.1400000000000037</v>
      </c>
      <c r="H26" s="104" t="s">
        <v>139</v>
      </c>
      <c r="I26" s="105">
        <v>4.8000000000000001E-2</v>
      </c>
      <c r="J26" s="105">
        <v>4.8299999999999753E-2</v>
      </c>
      <c r="K26" s="106">
        <v>158476999.68304598</v>
      </c>
      <c r="L26" s="118">
        <v>122.83420370779419</v>
      </c>
      <c r="M26" s="106">
        <v>194663.96062067305</v>
      </c>
      <c r="N26" s="107"/>
      <c r="O26" s="107">
        <f t="shared" si="0"/>
        <v>5.6781015798033361E-3</v>
      </c>
      <c r="P26" s="107">
        <f>M26/'סכום נכסי הקרן'!$C$42</f>
        <v>1.68900418499431E-3</v>
      </c>
    </row>
    <row r="27" spans="2:16">
      <c r="B27" s="102" t="s">
        <v>1967</v>
      </c>
      <c r="C27" s="103" t="s">
        <v>1968</v>
      </c>
      <c r="D27" s="103" t="s">
        <v>247</v>
      </c>
      <c r="E27" s="103"/>
      <c r="F27" s="117">
        <v>40269</v>
      </c>
      <c r="G27" s="106">
        <v>1.4400000000000102</v>
      </c>
      <c r="H27" s="104" t="s">
        <v>139</v>
      </c>
      <c r="I27" s="105">
        <v>4.8000000000000001E-2</v>
      </c>
      <c r="J27" s="105">
        <v>4.8500000000000369E-2</v>
      </c>
      <c r="K27" s="106">
        <v>179681999.64063606</v>
      </c>
      <c r="L27" s="118">
        <v>124.63975147760952</v>
      </c>
      <c r="M27" s="106">
        <v>223955.19780208802</v>
      </c>
      <c r="N27" s="107"/>
      <c r="O27" s="107">
        <f t="shared" si="0"/>
        <v>6.532489929777778E-3</v>
      </c>
      <c r="P27" s="107">
        <f>M27/'סכום נכסי הקרן'!$C$42</f>
        <v>1.9431499550964359E-3</v>
      </c>
    </row>
    <row r="28" spans="2:16">
      <c r="B28" s="102" t="s">
        <v>1969</v>
      </c>
      <c r="C28" s="103" t="s">
        <v>1970</v>
      </c>
      <c r="D28" s="103" t="s">
        <v>247</v>
      </c>
      <c r="E28" s="103"/>
      <c r="F28" s="117">
        <v>40391</v>
      </c>
      <c r="G28" s="106">
        <v>1.7700000000000102</v>
      </c>
      <c r="H28" s="104" t="s">
        <v>139</v>
      </c>
      <c r="I28" s="105">
        <v>4.8000000000000001E-2</v>
      </c>
      <c r="J28" s="105">
        <v>4.8400000000000276E-2</v>
      </c>
      <c r="K28" s="106">
        <v>121053999.757892</v>
      </c>
      <c r="L28" s="118">
        <v>120.71565867298834</v>
      </c>
      <c r="M28" s="106">
        <v>146131.13315773703</v>
      </c>
      <c r="N28" s="107"/>
      <c r="O28" s="107">
        <f t="shared" si="0"/>
        <v>4.2624603722014286E-3</v>
      </c>
      <c r="P28" s="107">
        <f>M28/'סכום נכסי הקרן'!$C$42</f>
        <v>1.2679085264392135E-3</v>
      </c>
    </row>
    <row r="29" spans="2:16">
      <c r="B29" s="102" t="s">
        <v>1971</v>
      </c>
      <c r="C29" s="103" t="s">
        <v>1972</v>
      </c>
      <c r="D29" s="103" t="s">
        <v>247</v>
      </c>
      <c r="E29" s="103"/>
      <c r="F29" s="117">
        <v>40452</v>
      </c>
      <c r="G29" s="106">
        <v>1.889999999999995</v>
      </c>
      <c r="H29" s="104" t="s">
        <v>139</v>
      </c>
      <c r="I29" s="105">
        <v>4.8000000000000001E-2</v>
      </c>
      <c r="J29" s="105">
        <v>4.8499999999999766E-2</v>
      </c>
      <c r="K29" s="106">
        <v>160465999.67906803</v>
      </c>
      <c r="L29" s="118">
        <v>121.47897117769548</v>
      </c>
      <c r="M29" s="106">
        <v>194932.44550013597</v>
      </c>
      <c r="N29" s="107"/>
      <c r="O29" s="107">
        <f t="shared" si="0"/>
        <v>5.6859329442396243E-3</v>
      </c>
      <c r="P29" s="107">
        <f>M29/'סכום נכסי הקרן'!$C$42</f>
        <v>1.691333697265481E-3</v>
      </c>
    </row>
    <row r="30" spans="2:16">
      <c r="B30" s="102" t="s">
        <v>1973</v>
      </c>
      <c r="C30" s="103" t="s">
        <v>1974</v>
      </c>
      <c r="D30" s="103" t="s">
        <v>247</v>
      </c>
      <c r="E30" s="103"/>
      <c r="F30" s="117">
        <v>40909</v>
      </c>
      <c r="G30" s="106">
        <v>3.0199999999999561</v>
      </c>
      <c r="H30" s="104" t="s">
        <v>139</v>
      </c>
      <c r="I30" s="105">
        <v>4.8000000000000001E-2</v>
      </c>
      <c r="J30" s="105">
        <v>4.8499999999999183E-2</v>
      </c>
      <c r="K30" s="106">
        <v>114112999.77177401</v>
      </c>
      <c r="L30" s="118">
        <v>116.3143792556516</v>
      </c>
      <c r="M30" s="106">
        <v>132729.82733454206</v>
      </c>
      <c r="N30" s="107"/>
      <c r="O30" s="107">
        <f t="shared" si="0"/>
        <v>3.8715612272159344E-3</v>
      </c>
      <c r="P30" s="107">
        <f>M30/'סכום נכסי הקרן'!$C$42</f>
        <v>1.1516319360133577E-3</v>
      </c>
    </row>
    <row r="31" spans="2:16">
      <c r="B31" s="102" t="s">
        <v>1975</v>
      </c>
      <c r="C31" s="103">
        <v>8790</v>
      </c>
      <c r="D31" s="103" t="s">
        <v>247</v>
      </c>
      <c r="E31" s="103"/>
      <c r="F31" s="117">
        <v>41030</v>
      </c>
      <c r="G31" s="106">
        <v>3.2700178525403341</v>
      </c>
      <c r="H31" s="104" t="s">
        <v>139</v>
      </c>
      <c r="I31" s="105">
        <v>4.8000000000000001E-2</v>
      </c>
      <c r="J31" s="105">
        <v>4.8570632571111626E-2</v>
      </c>
      <c r="K31" s="106">
        <v>157964999.68432403</v>
      </c>
      <c r="L31" s="118">
        <v>116.77302948123595</v>
      </c>
      <c r="M31" s="106">
        <v>184460.51565140998</v>
      </c>
      <c r="N31" s="107"/>
      <c r="O31" s="107">
        <f t="shared" si="0"/>
        <v>5.3804799922496701E-3</v>
      </c>
      <c r="P31" s="107">
        <f>M31/'סכום נכסי הקרן'!$C$42</f>
        <v>1.6004738725548832E-3</v>
      </c>
    </row>
    <row r="32" spans="2:16">
      <c r="B32" s="102" t="s">
        <v>1976</v>
      </c>
      <c r="C32" s="103" t="s">
        <v>1977</v>
      </c>
      <c r="D32" s="103" t="s">
        <v>247</v>
      </c>
      <c r="E32" s="103"/>
      <c r="F32" s="117">
        <v>41091</v>
      </c>
      <c r="G32" s="106">
        <v>3.4400000000000617</v>
      </c>
      <c r="H32" s="104" t="s">
        <v>139</v>
      </c>
      <c r="I32" s="105">
        <v>4.8000000000000001E-2</v>
      </c>
      <c r="J32" s="105">
        <v>4.8600000000001448E-2</v>
      </c>
      <c r="K32" s="106">
        <v>23452999.953094002</v>
      </c>
      <c r="L32" s="118">
        <v>114.85022504583485</v>
      </c>
      <c r="M32" s="106">
        <v>26935.823226128003</v>
      </c>
      <c r="N32" s="107"/>
      <c r="O32" s="107">
        <f t="shared" si="0"/>
        <v>7.8568390330664175E-4</v>
      </c>
      <c r="P32" s="107">
        <f>M32/'סכום נכסי הקרן'!$C$42</f>
        <v>2.3370899271822203E-4</v>
      </c>
    </row>
    <row r="33" spans="2:16">
      <c r="B33" s="102" t="s">
        <v>1978</v>
      </c>
      <c r="C33" s="103" t="s">
        <v>1979</v>
      </c>
      <c r="D33" s="103" t="s">
        <v>247</v>
      </c>
      <c r="E33" s="103"/>
      <c r="F33" s="117">
        <v>41122</v>
      </c>
      <c r="G33" s="106">
        <v>3.519999999999917</v>
      </c>
      <c r="H33" s="104" t="s">
        <v>139</v>
      </c>
      <c r="I33" s="105">
        <v>4.8000000000000001E-2</v>
      </c>
      <c r="J33" s="105">
        <v>4.849999999999912E-2</v>
      </c>
      <c r="K33" s="106">
        <v>75335999.849328041</v>
      </c>
      <c r="L33" s="118">
        <v>114.74717629022224</v>
      </c>
      <c r="M33" s="106">
        <v>86445.93255711002</v>
      </c>
      <c r="N33" s="107"/>
      <c r="O33" s="107">
        <f t="shared" si="0"/>
        <v>2.5215185422872342E-3</v>
      </c>
      <c r="P33" s="107">
        <f>M33/'סכום נכסי הקרן'!$C$42</f>
        <v>7.5004916883001564E-4</v>
      </c>
    </row>
    <row r="34" spans="2:16">
      <c r="B34" s="102" t="s">
        <v>1980</v>
      </c>
      <c r="C34" s="103" t="s">
        <v>1981</v>
      </c>
      <c r="D34" s="103" t="s">
        <v>247</v>
      </c>
      <c r="E34" s="103"/>
      <c r="F34" s="117">
        <v>41154</v>
      </c>
      <c r="G34" s="106">
        <v>3.6100000000000545</v>
      </c>
      <c r="H34" s="104" t="s">
        <v>139</v>
      </c>
      <c r="I34" s="105">
        <v>4.8000000000000001E-2</v>
      </c>
      <c r="J34" s="105">
        <v>4.8500000000000598E-2</v>
      </c>
      <c r="K34" s="106">
        <v>131433999.73713201</v>
      </c>
      <c r="L34" s="118">
        <v>114.18062185583511</v>
      </c>
      <c r="M34" s="106">
        <v>150072.15822985402</v>
      </c>
      <c r="N34" s="107"/>
      <c r="O34" s="107">
        <f t="shared" si="0"/>
        <v>4.3774150901506716E-3</v>
      </c>
      <c r="P34" s="107">
        <f>M34/'סכום נכסי הקרן'!$C$42</f>
        <v>1.302102877662468E-3</v>
      </c>
    </row>
    <row r="35" spans="2:16">
      <c r="B35" s="102" t="s">
        <v>1982</v>
      </c>
      <c r="C35" s="103" t="s">
        <v>1983</v>
      </c>
      <c r="D35" s="103" t="s">
        <v>247</v>
      </c>
      <c r="E35" s="103"/>
      <c r="F35" s="117">
        <v>41184</v>
      </c>
      <c r="G35" s="106">
        <v>3.6178080670778456</v>
      </c>
      <c r="H35" s="104" t="s">
        <v>139</v>
      </c>
      <c r="I35" s="105">
        <v>4.8000000000000001E-2</v>
      </c>
      <c r="J35" s="105">
        <v>3.9911126214353991E-2</v>
      </c>
      <c r="K35" s="106">
        <v>193773999.70490405</v>
      </c>
      <c r="L35" s="118">
        <v>118.63141144321915</v>
      </c>
      <c r="M35" s="106">
        <v>229876.830859907</v>
      </c>
      <c r="N35" s="107"/>
      <c r="O35" s="107">
        <f t="shared" si="0"/>
        <v>6.7052164782021029E-3</v>
      </c>
      <c r="P35" s="107">
        <f>M35/'סכום נכסי הקרן'!$C$42</f>
        <v>1.99452907522102E-3</v>
      </c>
    </row>
    <row r="36" spans="2:16">
      <c r="B36" s="102" t="s">
        <v>1984</v>
      </c>
      <c r="C36" s="103" t="s">
        <v>1985</v>
      </c>
      <c r="D36" s="103" t="s">
        <v>247</v>
      </c>
      <c r="E36" s="103"/>
      <c r="F36" s="117">
        <v>41214</v>
      </c>
      <c r="G36" s="106">
        <v>3.6918867897952641</v>
      </c>
      <c r="H36" s="104" t="s">
        <v>139</v>
      </c>
      <c r="I36" s="105">
        <v>4.8000000000000001E-2</v>
      </c>
      <c r="J36" s="105">
        <v>4.6418241925902597E-2</v>
      </c>
      <c r="K36" s="106">
        <v>164556999.68939805</v>
      </c>
      <c r="L36" s="118">
        <v>115.61836216783719</v>
      </c>
      <c r="M36" s="106">
        <v>190258.10787341496</v>
      </c>
      <c r="N36" s="107"/>
      <c r="O36" s="107">
        <f t="shared" si="0"/>
        <v>5.5495884263422517E-3</v>
      </c>
      <c r="P36" s="107">
        <f>M36/'סכום נכסי הקרן'!$C$42</f>
        <v>1.6507767508824136E-3</v>
      </c>
    </row>
    <row r="37" spans="2:16">
      <c r="B37" s="102" t="s">
        <v>1986</v>
      </c>
      <c r="C37" s="103" t="s">
        <v>1987</v>
      </c>
      <c r="D37" s="103" t="s">
        <v>247</v>
      </c>
      <c r="E37" s="103"/>
      <c r="F37" s="117">
        <v>41245</v>
      </c>
      <c r="G37" s="106">
        <v>3.7714848971373898</v>
      </c>
      <c r="H37" s="104" t="s">
        <v>139</v>
      </c>
      <c r="I37" s="105">
        <v>4.8000000000000001E-2</v>
      </c>
      <c r="J37" s="105">
        <v>4.6861663491740042E-2</v>
      </c>
      <c r="K37" s="106">
        <v>169684999.67558804</v>
      </c>
      <c r="L37" s="118">
        <v>115.20548995027225</v>
      </c>
      <c r="M37" s="106">
        <v>195486.4352483791</v>
      </c>
      <c r="N37" s="107"/>
      <c r="O37" s="107">
        <f t="shared" si="0"/>
        <v>5.7020921246789032E-3</v>
      </c>
      <c r="P37" s="107">
        <f>M37/'סכום נכסי הקרן'!$C$42</f>
        <v>1.6961403959489107E-3</v>
      </c>
    </row>
    <row r="38" spans="2:16">
      <c r="B38" s="102" t="s">
        <v>1988</v>
      </c>
      <c r="C38" s="103" t="s">
        <v>1989</v>
      </c>
      <c r="D38" s="103" t="s">
        <v>247</v>
      </c>
      <c r="E38" s="103"/>
      <c r="F38" s="117">
        <v>41275</v>
      </c>
      <c r="G38" s="106">
        <v>3.8605598037497537</v>
      </c>
      <c r="H38" s="104" t="s">
        <v>139</v>
      </c>
      <c r="I38" s="105">
        <v>4.8000000000000001E-2</v>
      </c>
      <c r="J38" s="105">
        <v>4.7882349862745421E-2</v>
      </c>
      <c r="K38" s="106">
        <v>161565999.68220398</v>
      </c>
      <c r="L38" s="118">
        <v>114.89674081848797</v>
      </c>
      <c r="M38" s="106">
        <v>185634.06790566101</v>
      </c>
      <c r="N38" s="107"/>
      <c r="O38" s="107">
        <f t="shared" si="0"/>
        <v>5.414711027555837E-3</v>
      </c>
      <c r="P38" s="107">
        <f>M38/'סכום נכסי הקרן'!$C$42</f>
        <v>1.6106562127395768E-3</v>
      </c>
    </row>
    <row r="39" spans="2:16">
      <c r="B39" s="102" t="s">
        <v>1990</v>
      </c>
      <c r="C39" s="103" t="s">
        <v>1991</v>
      </c>
      <c r="D39" s="103" t="s">
        <v>247</v>
      </c>
      <c r="E39" s="103"/>
      <c r="F39" s="117">
        <v>41306</v>
      </c>
      <c r="G39" s="106">
        <v>3.9411491132778975</v>
      </c>
      <c r="H39" s="104" t="s">
        <v>139</v>
      </c>
      <c r="I39" s="105">
        <v>4.8000000000000001E-2</v>
      </c>
      <c r="J39" s="105">
        <v>4.722831463909196E-2</v>
      </c>
      <c r="K39" s="106">
        <v>193014999.62705004</v>
      </c>
      <c r="L39" s="118">
        <v>114.5020631774502</v>
      </c>
      <c r="M39" s="106">
        <v>221006.15681492008</v>
      </c>
      <c r="N39" s="107"/>
      <c r="O39" s="107">
        <f t="shared" si="0"/>
        <v>6.4464701332281084E-3</v>
      </c>
      <c r="P39" s="107">
        <f>M39/'סכום נכסי הקרן'!$C$42</f>
        <v>1.9175625656630501E-3</v>
      </c>
    </row>
    <row r="40" spans="2:16">
      <c r="B40" s="102" t="s">
        <v>1992</v>
      </c>
      <c r="C40" s="103" t="s">
        <v>1993</v>
      </c>
      <c r="D40" s="103" t="s">
        <v>247</v>
      </c>
      <c r="E40" s="103"/>
      <c r="F40" s="117">
        <v>41334</v>
      </c>
      <c r="G40" s="106">
        <v>4.0217167313522895</v>
      </c>
      <c r="H40" s="104" t="s">
        <v>139</v>
      </c>
      <c r="I40" s="105">
        <v>4.8000000000000001E-2</v>
      </c>
      <c r="J40" s="105">
        <v>4.6600150636844917E-2</v>
      </c>
      <c r="K40" s="106">
        <v>147574999.71978402</v>
      </c>
      <c r="L40" s="118">
        <v>114.52617413670177</v>
      </c>
      <c r="M40" s="106">
        <v>169012.00116131699</v>
      </c>
      <c r="N40" s="107"/>
      <c r="O40" s="107">
        <f t="shared" si="0"/>
        <v>4.9298663591347989E-3</v>
      </c>
      <c r="P40" s="107">
        <f>M40/'סכום נכסי הקרן'!$C$42</f>
        <v>1.4664346516199051E-3</v>
      </c>
    </row>
    <row r="41" spans="2:16">
      <c r="B41" s="102" t="s">
        <v>1994</v>
      </c>
      <c r="C41" s="103" t="s">
        <v>1995</v>
      </c>
      <c r="D41" s="103" t="s">
        <v>247</v>
      </c>
      <c r="E41" s="103"/>
      <c r="F41" s="117">
        <v>41366</v>
      </c>
      <c r="G41" s="106">
        <v>4.0112574163797703</v>
      </c>
      <c r="H41" s="104" t="s">
        <v>139</v>
      </c>
      <c r="I41" s="105">
        <v>4.8000000000000001E-2</v>
      </c>
      <c r="J41" s="105">
        <v>4.7456344404800406E-2</v>
      </c>
      <c r="K41" s="106">
        <v>199710999.61164606</v>
      </c>
      <c r="L41" s="118">
        <v>116.43630998879981</v>
      </c>
      <c r="M41" s="106">
        <v>232536.118589547</v>
      </c>
      <c r="N41" s="107"/>
      <c r="O41" s="107">
        <f t="shared" si="0"/>
        <v>6.782784538621074E-3</v>
      </c>
      <c r="P41" s="107">
        <f>M41/'סכום נכסי הקרן'!$C$42</f>
        <v>2.0176024170463123E-3</v>
      </c>
    </row>
    <row r="42" spans="2:16">
      <c r="B42" s="102" t="s">
        <v>1996</v>
      </c>
      <c r="C42" s="103">
        <v>2704</v>
      </c>
      <c r="D42" s="103" t="s">
        <v>247</v>
      </c>
      <c r="E42" s="103"/>
      <c r="F42" s="117">
        <v>41395</v>
      </c>
      <c r="G42" s="106">
        <v>4.0938687295379941</v>
      </c>
      <c r="H42" s="104" t="s">
        <v>139</v>
      </c>
      <c r="I42" s="105">
        <v>4.8000000000000001E-2</v>
      </c>
      <c r="J42" s="105">
        <v>4.5279282659608011E-2</v>
      </c>
      <c r="K42" s="106">
        <v>145430999.73407206</v>
      </c>
      <c r="L42" s="118">
        <v>116.7123253389798</v>
      </c>
      <c r="M42" s="106">
        <v>169735.90155336104</v>
      </c>
      <c r="N42" s="107"/>
      <c r="O42" s="107">
        <f t="shared" si="0"/>
        <v>4.950981618202681E-3</v>
      </c>
      <c r="P42" s="107">
        <f>M42/'סכום נכסי הקרן'!$C$42</f>
        <v>1.4727155820385763E-3</v>
      </c>
    </row>
    <row r="43" spans="2:16">
      <c r="B43" s="102" t="s">
        <v>1997</v>
      </c>
      <c r="C43" s="103" t="s">
        <v>1998</v>
      </c>
      <c r="D43" s="103" t="s">
        <v>247</v>
      </c>
      <c r="E43" s="103"/>
      <c r="F43" s="117">
        <v>41427</v>
      </c>
      <c r="G43" s="106">
        <v>4.1809933173791087</v>
      </c>
      <c r="H43" s="104" t="s">
        <v>139</v>
      </c>
      <c r="I43" s="105">
        <v>4.8000000000000001E-2</v>
      </c>
      <c r="J43" s="105">
        <v>4.7673063281895266E-2</v>
      </c>
      <c r="K43" s="106">
        <v>268704999.47428006</v>
      </c>
      <c r="L43" s="118">
        <v>114.75415124463613</v>
      </c>
      <c r="M43" s="106">
        <v>308350.14149861404</v>
      </c>
      <c r="N43" s="107"/>
      <c r="O43" s="107">
        <f t="shared" si="0"/>
        <v>8.9941837204658495E-3</v>
      </c>
      <c r="P43" s="107">
        <f>M43/'סכום נכסי הקרן'!$C$42</f>
        <v>2.6754036945215534E-3</v>
      </c>
    </row>
    <row r="44" spans="2:16">
      <c r="B44" s="102" t="s">
        <v>1999</v>
      </c>
      <c r="C44" s="103">
        <v>8805</v>
      </c>
      <c r="D44" s="103" t="s">
        <v>247</v>
      </c>
      <c r="E44" s="103"/>
      <c r="F44" s="117">
        <v>41487</v>
      </c>
      <c r="G44" s="106">
        <v>4.342205844919425</v>
      </c>
      <c r="H44" s="104" t="s">
        <v>139</v>
      </c>
      <c r="I44" s="105">
        <v>4.8000000000000001E-2</v>
      </c>
      <c r="J44" s="105">
        <v>4.7030907283677606E-2</v>
      </c>
      <c r="K44" s="106">
        <v>144103999.72289807</v>
      </c>
      <c r="L44" s="118">
        <v>113.15143860116297</v>
      </c>
      <c r="M44" s="106">
        <v>163055.74876827505</v>
      </c>
      <c r="N44" s="107"/>
      <c r="O44" s="107">
        <f t="shared" si="0"/>
        <v>4.7561300084779778E-3</v>
      </c>
      <c r="P44" s="107">
        <f>M44/'סכום נכסי הקרן'!$C$42</f>
        <v>1.414755156418769E-3</v>
      </c>
    </row>
    <row r="45" spans="2:16">
      <c r="B45" s="102" t="s">
        <v>2000</v>
      </c>
      <c r="C45" s="103" t="s">
        <v>2001</v>
      </c>
      <c r="D45" s="103" t="s">
        <v>247</v>
      </c>
      <c r="E45" s="103"/>
      <c r="F45" s="117">
        <v>41518</v>
      </c>
      <c r="G45" s="106">
        <v>4.430000000000053</v>
      </c>
      <c r="H45" s="104" t="s">
        <v>139</v>
      </c>
      <c r="I45" s="105">
        <v>4.8000000000000001E-2</v>
      </c>
      <c r="J45" s="105">
        <v>4.8500000000000397E-2</v>
      </c>
      <c r="K45" s="106">
        <v>15040999.969918001</v>
      </c>
      <c r="L45" s="118">
        <v>111.72451133568224</v>
      </c>
      <c r="M45" s="106">
        <v>16804.483716391002</v>
      </c>
      <c r="N45" s="107"/>
      <c r="O45" s="107">
        <f t="shared" si="0"/>
        <v>4.901655408303964E-4</v>
      </c>
      <c r="P45" s="107">
        <f>M45/'סכום נכסי הקרן'!$C$42</f>
        <v>1.4580430416167605E-4</v>
      </c>
    </row>
    <row r="46" spans="2:16">
      <c r="B46" s="102" t="s">
        <v>2002</v>
      </c>
      <c r="C46" s="103" t="s">
        <v>2003</v>
      </c>
      <c r="D46" s="103" t="s">
        <v>247</v>
      </c>
      <c r="E46" s="103"/>
      <c r="F46" s="117">
        <v>41548</v>
      </c>
      <c r="G46" s="106">
        <v>4.4118728616401333</v>
      </c>
      <c r="H46" s="104" t="s">
        <v>139</v>
      </c>
      <c r="I46" s="105">
        <v>4.8000000000000001E-2</v>
      </c>
      <c r="J46" s="105">
        <v>4.7248928424370069E-2</v>
      </c>
      <c r="K46" s="106">
        <v>357580999.30816001</v>
      </c>
      <c r="L46" s="118">
        <v>114.29757432692574</v>
      </c>
      <c r="M46" s="106">
        <v>408706.408463208</v>
      </c>
      <c r="N46" s="107"/>
      <c r="O46" s="107">
        <f t="shared" si="0"/>
        <v>1.1921449127878457E-2</v>
      </c>
      <c r="P46" s="107">
        <f>M46/'סכום נכסי הקרן'!$C$42</f>
        <v>3.5461460463834956E-3</v>
      </c>
    </row>
    <row r="47" spans="2:16">
      <c r="B47" s="102" t="s">
        <v>2004</v>
      </c>
      <c r="C47" s="103" t="s">
        <v>2005</v>
      </c>
      <c r="D47" s="103" t="s">
        <v>247</v>
      </c>
      <c r="E47" s="103"/>
      <c r="F47" s="117">
        <v>41579</v>
      </c>
      <c r="G47" s="106">
        <v>4.4922200201426259</v>
      </c>
      <c r="H47" s="104" t="s">
        <v>139</v>
      </c>
      <c r="I47" s="105">
        <v>4.8000000000000001E-2</v>
      </c>
      <c r="J47" s="105">
        <v>4.7264188787266306E-2</v>
      </c>
      <c r="K47" s="106">
        <v>248000999.51993206</v>
      </c>
      <c r="L47" s="118">
        <v>113.85012748446741</v>
      </c>
      <c r="M47" s="106">
        <v>282349.45411619602</v>
      </c>
      <c r="N47" s="107"/>
      <c r="O47" s="107">
        <f t="shared" si="0"/>
        <v>8.2357765472461236E-3</v>
      </c>
      <c r="P47" s="107">
        <f>M47/'סכום נכסי הקרן'!$C$42</f>
        <v>2.449808419147458E-3</v>
      </c>
    </row>
    <row r="48" spans="2:16">
      <c r="B48" s="102" t="s">
        <v>2006</v>
      </c>
      <c r="C48" s="103" t="s">
        <v>2007</v>
      </c>
      <c r="D48" s="103" t="s">
        <v>247</v>
      </c>
      <c r="E48" s="103"/>
      <c r="F48" s="117">
        <v>41609</v>
      </c>
      <c r="G48" s="106">
        <v>4.5725534107350825</v>
      </c>
      <c r="H48" s="104" t="s">
        <v>139</v>
      </c>
      <c r="I48" s="105">
        <v>4.8000000000000001E-2</v>
      </c>
      <c r="J48" s="105">
        <v>4.7078601357476303E-2</v>
      </c>
      <c r="K48" s="106">
        <v>241730999.53436801</v>
      </c>
      <c r="L48" s="118">
        <v>113.17443019848731</v>
      </c>
      <c r="M48" s="106">
        <v>273577.68133612903</v>
      </c>
      <c r="N48" s="107"/>
      <c r="O48" s="107">
        <f t="shared" si="0"/>
        <v>7.9799150271097422E-3</v>
      </c>
      <c r="P48" s="107">
        <f>M48/'סכום נכסי הקרן'!$C$42</f>
        <v>2.3737000275986888E-3</v>
      </c>
    </row>
    <row r="49" spans="2:16">
      <c r="B49" s="102" t="s">
        <v>2008</v>
      </c>
      <c r="C49" s="103" t="s">
        <v>2009</v>
      </c>
      <c r="D49" s="103" t="s">
        <v>247</v>
      </c>
      <c r="E49" s="103"/>
      <c r="F49" s="117">
        <v>41672</v>
      </c>
      <c r="G49" s="106">
        <v>4.7438709658880933</v>
      </c>
      <c r="H49" s="104" t="s">
        <v>139</v>
      </c>
      <c r="I49" s="105">
        <v>4.8000000000000001E-2</v>
      </c>
      <c r="J49" s="105">
        <v>4.6338710712464357E-2</v>
      </c>
      <c r="K49" s="106">
        <v>76505999.855523989</v>
      </c>
      <c r="L49" s="118">
        <v>112.99013806957575</v>
      </c>
      <c r="M49" s="106">
        <v>86444.234868265979</v>
      </c>
      <c r="N49" s="107"/>
      <c r="O49" s="107">
        <f t="shared" si="0"/>
        <v>2.5214690228503715E-3</v>
      </c>
      <c r="P49" s="107">
        <f>M49/'סכום נכסי הקרן'!$C$42</f>
        <v>7.5003443881243421E-4</v>
      </c>
    </row>
    <row r="50" spans="2:16">
      <c r="B50" s="102" t="s">
        <v>2010</v>
      </c>
      <c r="C50" s="103" t="s">
        <v>2011</v>
      </c>
      <c r="D50" s="103" t="s">
        <v>247</v>
      </c>
      <c r="E50" s="103"/>
      <c r="F50" s="117">
        <v>41700</v>
      </c>
      <c r="G50" s="106">
        <v>4.8223681971149492</v>
      </c>
      <c r="H50" s="104" t="s">
        <v>139</v>
      </c>
      <c r="I50" s="105">
        <v>4.8000000000000001E-2</v>
      </c>
      <c r="J50" s="105">
        <v>4.7177756610817016E-2</v>
      </c>
      <c r="K50" s="106">
        <v>323919999.37413013</v>
      </c>
      <c r="L50" s="118">
        <v>112.81113780071065</v>
      </c>
      <c r="M50" s="106">
        <v>365417.83685801103</v>
      </c>
      <c r="N50" s="107"/>
      <c r="O50" s="107">
        <f t="shared" si="0"/>
        <v>1.0658776232314267E-2</v>
      </c>
      <c r="P50" s="107">
        <f>M50/'סכום נכסי הקרן'!$C$42</f>
        <v>3.1705522365664007E-3</v>
      </c>
    </row>
    <row r="51" spans="2:16">
      <c r="B51" s="102" t="s">
        <v>2012</v>
      </c>
      <c r="C51" s="103" t="s">
        <v>2013</v>
      </c>
      <c r="D51" s="103" t="s">
        <v>247</v>
      </c>
      <c r="E51" s="103"/>
      <c r="F51" s="117">
        <v>41730</v>
      </c>
      <c r="G51" s="106">
        <v>4.7933242675933059</v>
      </c>
      <c r="H51" s="104" t="s">
        <v>139</v>
      </c>
      <c r="I51" s="105">
        <v>4.8000000000000001E-2</v>
      </c>
      <c r="J51" s="105">
        <v>4.6909100508930351E-2</v>
      </c>
      <c r="K51" s="106">
        <v>188921999.637602</v>
      </c>
      <c r="L51" s="118">
        <v>115.42870745751286</v>
      </c>
      <c r="M51" s="106">
        <v>218070.22228457112</v>
      </c>
      <c r="N51" s="107"/>
      <c r="O51" s="107">
        <f t="shared" si="0"/>
        <v>6.3608326354508077E-3</v>
      </c>
      <c r="P51" s="107">
        <f>M51/'סכום נכסי הקרן'!$C$42</f>
        <v>1.8920888945591753E-3</v>
      </c>
    </row>
    <row r="52" spans="2:16">
      <c r="B52" s="102" t="s">
        <v>2014</v>
      </c>
      <c r="C52" s="103" t="s">
        <v>2015</v>
      </c>
      <c r="D52" s="103" t="s">
        <v>247</v>
      </c>
      <c r="E52" s="103"/>
      <c r="F52" s="117">
        <v>41760</v>
      </c>
      <c r="G52" s="106">
        <v>4.876421969375599</v>
      </c>
      <c r="H52" s="104" t="s">
        <v>139</v>
      </c>
      <c r="I52" s="105">
        <v>4.8000000000000001E-2</v>
      </c>
      <c r="J52" s="105">
        <v>4.5902772862295917E-2</v>
      </c>
      <c r="K52" s="106">
        <v>71535999.866832018</v>
      </c>
      <c r="L52" s="118">
        <v>115.16057543309525</v>
      </c>
      <c r="M52" s="106">
        <v>82381.26908846201</v>
      </c>
      <c r="N52" s="107"/>
      <c r="O52" s="107">
        <f t="shared" si="0"/>
        <v>2.4029574486512497E-3</v>
      </c>
      <c r="P52" s="107">
        <f>M52/'סכום נכסי הקרן'!$C$42</f>
        <v>7.1478206757896409E-4</v>
      </c>
    </row>
    <row r="53" spans="2:16">
      <c r="B53" s="102" t="s">
        <v>2016</v>
      </c>
      <c r="C53" s="103" t="s">
        <v>2017</v>
      </c>
      <c r="D53" s="103" t="s">
        <v>247</v>
      </c>
      <c r="E53" s="103"/>
      <c r="F53" s="117">
        <v>41791</v>
      </c>
      <c r="G53" s="106">
        <v>4.9620290517934649</v>
      </c>
      <c r="H53" s="104" t="s">
        <v>139</v>
      </c>
      <c r="I53" s="105">
        <v>4.8000000000000001E-2</v>
      </c>
      <c r="J53" s="105">
        <v>4.752895378455263E-2</v>
      </c>
      <c r="K53" s="106">
        <v>273364999.46680009</v>
      </c>
      <c r="L53" s="118">
        <v>113.76782239227296</v>
      </c>
      <c r="M53" s="106">
        <v>311001.40707602707</v>
      </c>
      <c r="N53" s="107"/>
      <c r="O53" s="107">
        <f t="shared" si="0"/>
        <v>9.0715177848483264E-3</v>
      </c>
      <c r="P53" s="107">
        <f>M53/'סכום נכסי הקרן'!$C$42</f>
        <v>2.6984074320470005E-3</v>
      </c>
    </row>
    <row r="54" spans="2:16">
      <c r="B54" s="102" t="s">
        <v>2018</v>
      </c>
      <c r="C54" s="103" t="s">
        <v>2019</v>
      </c>
      <c r="D54" s="103" t="s">
        <v>247</v>
      </c>
      <c r="E54" s="103"/>
      <c r="F54" s="117">
        <v>41821</v>
      </c>
      <c r="G54" s="106">
        <v>5.0422644383835387</v>
      </c>
      <c r="H54" s="104" t="s">
        <v>139</v>
      </c>
      <c r="I54" s="105">
        <v>4.8000000000000001E-2</v>
      </c>
      <c r="J54" s="105">
        <v>4.7513069575919858E-2</v>
      </c>
      <c r="K54" s="106">
        <v>178439999.65295401</v>
      </c>
      <c r="L54" s="118">
        <v>113.2695432256985</v>
      </c>
      <c r="M54" s="106">
        <v>202118.17253883899</v>
      </c>
      <c r="N54" s="107"/>
      <c r="O54" s="107">
        <f t="shared" si="0"/>
        <v>5.895531515646488E-3</v>
      </c>
      <c r="P54" s="107">
        <f>M54/'סכום נכסי הקרן'!$C$42</f>
        <v>1.7536807439499265E-3</v>
      </c>
    </row>
    <row r="55" spans="2:16">
      <c r="B55" s="102" t="s">
        <v>2020</v>
      </c>
      <c r="C55" s="103" t="s">
        <v>2021</v>
      </c>
      <c r="D55" s="103" t="s">
        <v>247</v>
      </c>
      <c r="E55" s="103"/>
      <c r="F55" s="117">
        <v>41852</v>
      </c>
      <c r="G55" s="106">
        <v>5.132810393410935</v>
      </c>
      <c r="H55" s="104" t="s">
        <v>139</v>
      </c>
      <c r="I55" s="105">
        <v>4.8000000000000001E-2</v>
      </c>
      <c r="J55" s="105">
        <v>4.7151011162717561E-2</v>
      </c>
      <c r="K55" s="106">
        <v>132206999.74461605</v>
      </c>
      <c r="L55" s="118">
        <v>112.64537824153658</v>
      </c>
      <c r="M55" s="106">
        <v>148925.07492411003</v>
      </c>
      <c r="N55" s="107"/>
      <c r="O55" s="107">
        <f t="shared" si="0"/>
        <v>4.3439561206026159E-3</v>
      </c>
      <c r="P55" s="107">
        <f>M55/'סכום נכסי הקרן'!$C$42</f>
        <v>1.2921501956264026E-3</v>
      </c>
    </row>
    <row r="56" spans="2:16">
      <c r="B56" s="102" t="s">
        <v>2022</v>
      </c>
      <c r="C56" s="103" t="s">
        <v>2023</v>
      </c>
      <c r="D56" s="103" t="s">
        <v>247</v>
      </c>
      <c r="E56" s="103"/>
      <c r="F56" s="117">
        <v>41883</v>
      </c>
      <c r="G56" s="106">
        <v>5.212677002997216</v>
      </c>
      <c r="H56" s="104" t="s">
        <v>139</v>
      </c>
      <c r="I56" s="105">
        <v>4.8000000000000001E-2</v>
      </c>
      <c r="J56" s="105">
        <v>4.7215038561341155E-2</v>
      </c>
      <c r="K56" s="106">
        <v>214836999.58426207</v>
      </c>
      <c r="L56" s="118">
        <v>112.06904087414949</v>
      </c>
      <c r="M56" s="106">
        <v>240765.76487688307</v>
      </c>
      <c r="N56" s="107"/>
      <c r="O56" s="107">
        <f t="shared" si="0"/>
        <v>7.0228329144804476E-3</v>
      </c>
      <c r="P56" s="107">
        <f>M56/'סכום נכסי הקרן'!$C$42</f>
        <v>2.0890070415901392E-3</v>
      </c>
    </row>
    <row r="57" spans="2:16">
      <c r="B57" s="102" t="s">
        <v>2024</v>
      </c>
      <c r="C57" s="103" t="s">
        <v>2025</v>
      </c>
      <c r="D57" s="103" t="s">
        <v>247</v>
      </c>
      <c r="E57" s="103"/>
      <c r="F57" s="117">
        <v>41913</v>
      </c>
      <c r="G57" s="106">
        <v>5.1738514765171555</v>
      </c>
      <c r="H57" s="104" t="s">
        <v>139</v>
      </c>
      <c r="I57" s="105">
        <v>4.8000000000000001E-2</v>
      </c>
      <c r="J57" s="105">
        <v>4.7062115433580652E-2</v>
      </c>
      <c r="K57" s="106">
        <v>187599999.6384401</v>
      </c>
      <c r="L57" s="118">
        <v>114.50111230957791</v>
      </c>
      <c r="M57" s="106">
        <v>214804.08627877804</v>
      </c>
      <c r="N57" s="107"/>
      <c r="O57" s="107">
        <f t="shared" si="0"/>
        <v>6.2655635781727406E-3</v>
      </c>
      <c r="P57" s="107">
        <f>M57/'סכום נכסי הקרן'!$C$42</f>
        <v>1.8637502264001792E-3</v>
      </c>
    </row>
    <row r="58" spans="2:16">
      <c r="B58" s="102" t="s">
        <v>2026</v>
      </c>
      <c r="C58" s="103" t="s">
        <v>2027</v>
      </c>
      <c r="D58" s="103" t="s">
        <v>247</v>
      </c>
      <c r="E58" s="103"/>
      <c r="F58" s="117">
        <v>41945</v>
      </c>
      <c r="G58" s="106">
        <v>5.2556696046008415</v>
      </c>
      <c r="H58" s="104" t="s">
        <v>139</v>
      </c>
      <c r="I58" s="105">
        <v>4.8000000000000001E-2</v>
      </c>
      <c r="J58" s="105">
        <v>4.6383347615683287E-2</v>
      </c>
      <c r="K58" s="106">
        <v>102656999.80567801</v>
      </c>
      <c r="L58" s="118">
        <v>114.74896597623982</v>
      </c>
      <c r="M58" s="106">
        <v>117797.84577924604</v>
      </c>
      <c r="N58" s="107"/>
      <c r="O58" s="107">
        <f t="shared" si="0"/>
        <v>3.436014206656051E-3</v>
      </c>
      <c r="P58" s="107">
        <f>M58/'סכום נכסי הקרן'!$C$42</f>
        <v>1.0220744192714812E-3</v>
      </c>
    </row>
    <row r="59" spans="2:16">
      <c r="B59" s="102" t="s">
        <v>2028</v>
      </c>
      <c r="C59" s="103" t="s">
        <v>2029</v>
      </c>
      <c r="D59" s="103" t="s">
        <v>247</v>
      </c>
      <c r="E59" s="103"/>
      <c r="F59" s="117">
        <v>41974</v>
      </c>
      <c r="G59" s="106">
        <v>5.3327220859453384</v>
      </c>
      <c r="H59" s="104" t="s">
        <v>139</v>
      </c>
      <c r="I59" s="105">
        <v>4.8000000000000001E-2</v>
      </c>
      <c r="J59" s="105">
        <v>4.7483754580405414E-2</v>
      </c>
      <c r="K59" s="106">
        <v>337716999.34179199</v>
      </c>
      <c r="L59" s="118">
        <v>113.38971120305825</v>
      </c>
      <c r="M59" s="106">
        <v>382936.3302372921</v>
      </c>
      <c r="N59" s="107"/>
      <c r="O59" s="107">
        <f t="shared" si="0"/>
        <v>1.1169768532149895E-2</v>
      </c>
      <c r="P59" s="107">
        <f>M59/'סכום נכסי הקרן'!$C$42</f>
        <v>3.3225516541168241E-3</v>
      </c>
    </row>
    <row r="60" spans="2:16">
      <c r="B60" s="102" t="s">
        <v>2030</v>
      </c>
      <c r="C60" s="103" t="s">
        <v>2031</v>
      </c>
      <c r="D60" s="103" t="s">
        <v>247</v>
      </c>
      <c r="E60" s="103"/>
      <c r="F60" s="117">
        <v>42005</v>
      </c>
      <c r="G60" s="106">
        <v>5.4199999999998756</v>
      </c>
      <c r="H60" s="104" t="s">
        <v>139</v>
      </c>
      <c r="I60" s="105">
        <v>4.8000000000000001E-2</v>
      </c>
      <c r="J60" s="105">
        <v>4.8499999999998697E-2</v>
      </c>
      <c r="K60" s="106">
        <v>28182999.943634011</v>
      </c>
      <c r="L60" s="118">
        <v>112.61161519355875</v>
      </c>
      <c r="M60" s="106">
        <v>31737.331446526012</v>
      </c>
      <c r="N60" s="107"/>
      <c r="O60" s="107">
        <f t="shared" si="0"/>
        <v>9.2573782661505976E-4</v>
      </c>
      <c r="P60" s="107">
        <f>M60/'סכום נכסי הקרן'!$C$42</f>
        <v>2.753693362799135E-4</v>
      </c>
    </row>
    <row r="61" spans="2:16">
      <c r="B61" s="102" t="s">
        <v>2032</v>
      </c>
      <c r="C61" s="103" t="s">
        <v>2033</v>
      </c>
      <c r="D61" s="103" t="s">
        <v>247</v>
      </c>
      <c r="E61" s="103"/>
      <c r="F61" s="117">
        <v>42036</v>
      </c>
      <c r="G61" s="106">
        <v>5.5019741116938885</v>
      </c>
      <c r="H61" s="104" t="s">
        <v>139</v>
      </c>
      <c r="I61" s="105">
        <v>4.8000000000000001E-2</v>
      </c>
      <c r="J61" s="105">
        <v>4.7858611386060401E-2</v>
      </c>
      <c r="K61" s="106">
        <v>197818999.61162612</v>
      </c>
      <c r="L61" s="118">
        <v>112.51767023470561</v>
      </c>
      <c r="M61" s="106">
        <v>222581.32964460301</v>
      </c>
      <c r="N61" s="107"/>
      <c r="O61" s="107">
        <f t="shared" si="0"/>
        <v>6.4924159328726277E-3</v>
      </c>
      <c r="P61" s="107">
        <f>M61/'סכום נכסי הקרן'!$C$42</f>
        <v>1.931229571578994E-3</v>
      </c>
    </row>
    <row r="62" spans="2:16">
      <c r="B62" s="102" t="s">
        <v>2034</v>
      </c>
      <c r="C62" s="103" t="s">
        <v>2035</v>
      </c>
      <c r="D62" s="103" t="s">
        <v>247</v>
      </c>
      <c r="E62" s="103"/>
      <c r="F62" s="117">
        <v>42064</v>
      </c>
      <c r="G62" s="106">
        <v>5.5833004293172186</v>
      </c>
      <c r="H62" s="104" t="s">
        <v>139</v>
      </c>
      <c r="I62" s="105">
        <v>4.8000000000000001E-2</v>
      </c>
      <c r="J62" s="105">
        <v>4.7360505434198161E-2</v>
      </c>
      <c r="K62" s="106">
        <v>496676999.03714216</v>
      </c>
      <c r="L62" s="118">
        <v>113.40764580939475</v>
      </c>
      <c r="M62" s="106">
        <v>563269.69188477308</v>
      </c>
      <c r="N62" s="107"/>
      <c r="O62" s="107">
        <f t="shared" si="0"/>
        <v>1.6429864660868373E-2</v>
      </c>
      <c r="P62" s="107">
        <f>M62/'סכום נכסי הקרן'!$C$42</f>
        <v>4.8872162255431048E-3</v>
      </c>
    </row>
    <row r="63" spans="2:16">
      <c r="B63" s="102" t="s">
        <v>2036</v>
      </c>
      <c r="C63" s="103" t="s">
        <v>2037</v>
      </c>
      <c r="D63" s="103" t="s">
        <v>247</v>
      </c>
      <c r="E63" s="103"/>
      <c r="F63" s="117">
        <v>42095</v>
      </c>
      <c r="G63" s="106">
        <v>5.5431841354267357</v>
      </c>
      <c r="H63" s="104" t="s">
        <v>139</v>
      </c>
      <c r="I63" s="105">
        <v>4.8000000000000001E-2</v>
      </c>
      <c r="J63" s="105">
        <v>4.74269463611885E-2</v>
      </c>
      <c r="K63" s="106">
        <v>295597999.42457002</v>
      </c>
      <c r="L63" s="118">
        <v>116.42601833015154</v>
      </c>
      <c r="M63" s="106">
        <v>344152.9809936111</v>
      </c>
      <c r="N63" s="107"/>
      <c r="O63" s="107">
        <f t="shared" si="0"/>
        <v>1.0038507276042365E-2</v>
      </c>
      <c r="P63" s="107">
        <f>M63/'סכום נכסי הקרן'!$C$42</f>
        <v>2.9860474600594648E-3</v>
      </c>
    </row>
    <row r="64" spans="2:16">
      <c r="B64" s="102" t="s">
        <v>2038</v>
      </c>
      <c r="C64" s="103" t="s">
        <v>2039</v>
      </c>
      <c r="D64" s="103" t="s">
        <v>247</v>
      </c>
      <c r="E64" s="103"/>
      <c r="F64" s="117">
        <v>42125</v>
      </c>
      <c r="G64" s="106">
        <v>5.6250490597587026</v>
      </c>
      <c r="H64" s="104" t="s">
        <v>139</v>
      </c>
      <c r="I64" s="105">
        <v>4.8000000000000001E-2</v>
      </c>
      <c r="J64" s="105">
        <v>4.6953151692108584E-2</v>
      </c>
      <c r="K64" s="106">
        <v>284487999.45289004</v>
      </c>
      <c r="L64" s="118">
        <v>115.90113769119461</v>
      </c>
      <c r="M64" s="106">
        <v>329724.82796081901</v>
      </c>
      <c r="N64" s="107"/>
      <c r="O64" s="107">
        <f t="shared" si="0"/>
        <v>9.6176562963955405E-3</v>
      </c>
      <c r="P64" s="107">
        <f>M64/'סכום נכסי הקרן'!$C$42</f>
        <v>2.8608614175253222E-3</v>
      </c>
    </row>
    <row r="65" spans="2:16">
      <c r="B65" s="102" t="s">
        <v>2040</v>
      </c>
      <c r="C65" s="103" t="s">
        <v>2041</v>
      </c>
      <c r="D65" s="103" t="s">
        <v>247</v>
      </c>
      <c r="E65" s="103"/>
      <c r="F65" s="117">
        <v>42156</v>
      </c>
      <c r="G65" s="106">
        <v>5.7013594024316161</v>
      </c>
      <c r="H65" s="104" t="s">
        <v>139</v>
      </c>
      <c r="I65" s="105">
        <v>4.8000000000000001E-2</v>
      </c>
      <c r="J65" s="105">
        <v>4.8083528527770182E-2</v>
      </c>
      <c r="K65" s="106">
        <v>103996999.79414001</v>
      </c>
      <c r="L65" s="118">
        <v>114.09483858236069</v>
      </c>
      <c r="M65" s="106">
        <v>118655.20904562202</v>
      </c>
      <c r="N65" s="107"/>
      <c r="O65" s="107">
        <f t="shared" si="0"/>
        <v>3.4610224090051295E-3</v>
      </c>
      <c r="P65" s="107">
        <f>M65/'סכום נכסי הקרן'!$C$42</f>
        <v>1.0295133419172154E-3</v>
      </c>
    </row>
    <row r="66" spans="2:16">
      <c r="B66" s="102" t="s">
        <v>2042</v>
      </c>
      <c r="C66" s="103" t="s">
        <v>2043</v>
      </c>
      <c r="D66" s="103" t="s">
        <v>247</v>
      </c>
      <c r="E66" s="103"/>
      <c r="F66" s="117">
        <v>42218</v>
      </c>
      <c r="G66" s="106">
        <v>5.8701069840612332</v>
      </c>
      <c r="H66" s="104" t="s">
        <v>139</v>
      </c>
      <c r="I66" s="105">
        <v>4.8000000000000001E-2</v>
      </c>
      <c r="J66" s="105">
        <v>4.8467223973965093E-2</v>
      </c>
      <c r="K66" s="106">
        <v>113563999.77305397</v>
      </c>
      <c r="L66" s="118">
        <v>112.39801056676748</v>
      </c>
      <c r="M66" s="106">
        <v>127643.67646496101</v>
      </c>
      <c r="N66" s="107"/>
      <c r="O66" s="107">
        <f t="shared" si="0"/>
        <v>3.723204637759903E-3</v>
      </c>
      <c r="P66" s="107">
        <f>M66/'סכום נכסי הקרן'!$C$42</f>
        <v>1.1075018870980652E-3</v>
      </c>
    </row>
    <row r="67" spans="2:16">
      <c r="B67" s="102" t="s">
        <v>2044</v>
      </c>
      <c r="C67" s="103" t="s">
        <v>2045</v>
      </c>
      <c r="D67" s="103" t="s">
        <v>247</v>
      </c>
      <c r="E67" s="103"/>
      <c r="F67" s="117">
        <v>42248</v>
      </c>
      <c r="G67" s="106">
        <v>6.06</v>
      </c>
      <c r="H67" s="104" t="s">
        <v>139</v>
      </c>
      <c r="I67" s="105">
        <v>4.8000000000000001E-2</v>
      </c>
      <c r="J67" s="105">
        <v>1.4800000000000002E-2</v>
      </c>
      <c r="K67" s="106">
        <v>198000.00000000003</v>
      </c>
      <c r="L67" s="118">
        <v>135.99638383838382</v>
      </c>
      <c r="M67" s="106">
        <v>269.27284000000003</v>
      </c>
      <c r="N67" s="107"/>
      <c r="O67" s="107">
        <f t="shared" si="0"/>
        <v>7.8543482487829227E-6</v>
      </c>
      <c r="P67" s="107">
        <f>M67/'סכום נכסי הקרן'!$C$42</f>
        <v>2.3363490202048413E-6</v>
      </c>
    </row>
    <row r="68" spans="2:16">
      <c r="B68" s="102" t="s">
        <v>2046</v>
      </c>
      <c r="C68" s="103" t="s">
        <v>2047</v>
      </c>
      <c r="D68" s="103" t="s">
        <v>247</v>
      </c>
      <c r="E68" s="103"/>
      <c r="F68" s="117">
        <v>42309</v>
      </c>
      <c r="G68" s="106">
        <v>5.9874207780618516</v>
      </c>
      <c r="H68" s="104" t="s">
        <v>139</v>
      </c>
      <c r="I68" s="105">
        <v>4.8000000000000001E-2</v>
      </c>
      <c r="J68" s="105">
        <v>4.6570597703919095E-2</v>
      </c>
      <c r="K68" s="106">
        <v>256729999.51083604</v>
      </c>
      <c r="L68" s="118">
        <v>115.37408064728879</v>
      </c>
      <c r="M68" s="106">
        <v>296199.87668141606</v>
      </c>
      <c r="N68" s="107"/>
      <c r="O68" s="107">
        <f t="shared" si="0"/>
        <v>8.6397758596908538E-3</v>
      </c>
      <c r="P68" s="107">
        <f>M68/'סכום נכסי הקרן'!$C$42</f>
        <v>2.5699817763626706E-3</v>
      </c>
    </row>
    <row r="69" spans="2:16">
      <c r="B69" s="102" t="s">
        <v>2048</v>
      </c>
      <c r="C69" s="103" t="s">
        <v>2049</v>
      </c>
      <c r="D69" s="103" t="s">
        <v>247</v>
      </c>
      <c r="E69" s="103"/>
      <c r="F69" s="117">
        <v>42339</v>
      </c>
      <c r="G69" s="106">
        <v>6.0625706387670784</v>
      </c>
      <c r="H69" s="104" t="s">
        <v>139</v>
      </c>
      <c r="I69" s="105">
        <v>4.8000000000000001E-2</v>
      </c>
      <c r="J69" s="105">
        <v>4.7879374354801031E-2</v>
      </c>
      <c r="K69" s="106">
        <v>198303999.60936999</v>
      </c>
      <c r="L69" s="118">
        <v>114.00710657953849</v>
      </c>
      <c r="M69" s="106">
        <v>226080.65218614205</v>
      </c>
      <c r="N69" s="107"/>
      <c r="O69" s="107">
        <f t="shared" si="0"/>
        <v>6.5944867465353189E-3</v>
      </c>
      <c r="P69" s="107">
        <f>M69/'סכום נכסי הקרן'!$C$42</f>
        <v>1.9615914855072815E-3</v>
      </c>
    </row>
    <row r="70" spans="2:16">
      <c r="B70" s="102" t="s">
        <v>2050</v>
      </c>
      <c r="C70" s="103" t="s">
        <v>2051</v>
      </c>
      <c r="D70" s="103" t="s">
        <v>247</v>
      </c>
      <c r="E70" s="103"/>
      <c r="F70" s="117">
        <v>42370</v>
      </c>
      <c r="G70" s="106">
        <v>6.1403977241396834</v>
      </c>
      <c r="H70" s="104" t="s">
        <v>139</v>
      </c>
      <c r="I70" s="105">
        <v>4.8000000000000001E-2</v>
      </c>
      <c r="J70" s="105">
        <v>4.840397802914273E-2</v>
      </c>
      <c r="K70" s="106">
        <v>104354999.79177399</v>
      </c>
      <c r="L70" s="118">
        <v>113.69390727815946</v>
      </c>
      <c r="M70" s="106">
        <v>118645.27670338302</v>
      </c>
      <c r="N70" s="107"/>
      <c r="O70" s="107">
        <f t="shared" si="0"/>
        <v>3.4607326951414095E-3</v>
      </c>
      <c r="P70" s="107">
        <f>M70/'סכום נכסי הקרן'!$C$42</f>
        <v>1.0294271638308608E-3</v>
      </c>
    </row>
    <row r="71" spans="2:16">
      <c r="B71" s="102" t="s">
        <v>2052</v>
      </c>
      <c r="C71" s="103" t="s">
        <v>2053</v>
      </c>
      <c r="D71" s="103" t="s">
        <v>247</v>
      </c>
      <c r="E71" s="103"/>
      <c r="F71" s="117">
        <v>42430</v>
      </c>
      <c r="G71" s="106">
        <v>6.44</v>
      </c>
      <c r="H71" s="104" t="s">
        <v>139</v>
      </c>
      <c r="I71" s="105">
        <v>4.8000000000000001E-2</v>
      </c>
      <c r="J71" s="105">
        <v>1.47E-2</v>
      </c>
      <c r="K71" s="106">
        <v>6043000.0000000009</v>
      </c>
      <c r="L71" s="118">
        <v>139.78034386893927</v>
      </c>
      <c r="M71" s="106">
        <v>8446.9261800000022</v>
      </c>
      <c r="N71" s="107"/>
      <c r="O71" s="107">
        <f t="shared" si="0"/>
        <v>2.4638615557915765E-4</v>
      </c>
      <c r="P71" s="107">
        <f>M71/'סכום נכסי הקרן'!$C$42</f>
        <v>7.3289856133970394E-5</v>
      </c>
    </row>
    <row r="72" spans="2:16">
      <c r="B72" s="102" t="s">
        <v>2054</v>
      </c>
      <c r="C72" s="103" t="s">
        <v>2055</v>
      </c>
      <c r="D72" s="103" t="s">
        <v>247</v>
      </c>
      <c r="E72" s="103"/>
      <c r="F72" s="117">
        <v>42461</v>
      </c>
      <c r="G72" s="106">
        <v>6.2451839778549347</v>
      </c>
      <c r="H72" s="104" t="s">
        <v>139</v>
      </c>
      <c r="I72" s="105">
        <v>4.8000000000000001E-2</v>
      </c>
      <c r="J72" s="105">
        <v>4.7404884678142828E-2</v>
      </c>
      <c r="K72" s="106">
        <v>291355999.43272406</v>
      </c>
      <c r="L72" s="118">
        <v>116.74758831601926</v>
      </c>
      <c r="M72" s="106">
        <v>340151.10275174008</v>
      </c>
      <c r="N72" s="107"/>
      <c r="O72" s="107">
        <f t="shared" si="0"/>
        <v>9.9217775480798919E-3</v>
      </c>
      <c r="P72" s="107">
        <f>M72/'סכום נכסי הקרן'!$C$42</f>
        <v>2.9513251155802575E-3</v>
      </c>
    </row>
    <row r="73" spans="2:16">
      <c r="B73" s="102" t="s">
        <v>2056</v>
      </c>
      <c r="C73" s="103" t="s">
        <v>2057</v>
      </c>
      <c r="D73" s="103" t="s">
        <v>247</v>
      </c>
      <c r="E73" s="103"/>
      <c r="F73" s="117">
        <v>42491</v>
      </c>
      <c r="G73" s="106">
        <v>6.3349047109815384</v>
      </c>
      <c r="H73" s="104" t="s">
        <v>139</v>
      </c>
      <c r="I73" s="105">
        <v>4.8000000000000001E-2</v>
      </c>
      <c r="J73" s="105">
        <v>4.7394805125490179E-2</v>
      </c>
      <c r="K73" s="106">
        <v>313313999.39008009</v>
      </c>
      <c r="L73" s="118">
        <v>116.54295984999321</v>
      </c>
      <c r="M73" s="106">
        <v>365145.40851358901</v>
      </c>
      <c r="N73" s="107"/>
      <c r="O73" s="107">
        <f t="shared" si="0"/>
        <v>1.0650829841991611E-2</v>
      </c>
      <c r="P73" s="107">
        <f>M73/'סכום נכסי הקרן'!$C$42</f>
        <v>3.168188508774298E-3</v>
      </c>
    </row>
    <row r="74" spans="2:16">
      <c r="B74" s="102" t="s">
        <v>2058</v>
      </c>
      <c r="C74" s="103" t="s">
        <v>2059</v>
      </c>
      <c r="D74" s="103" t="s">
        <v>247</v>
      </c>
      <c r="E74" s="103"/>
      <c r="F74" s="117">
        <v>42522</v>
      </c>
      <c r="G74" s="106">
        <v>6.4146782055817901</v>
      </c>
      <c r="H74" s="104" t="s">
        <v>139</v>
      </c>
      <c r="I74" s="105">
        <v>4.8000000000000001E-2</v>
      </c>
      <c r="J74" s="105">
        <v>4.7511729070840919E-2</v>
      </c>
      <c r="K74" s="106">
        <v>177886999.65268001</v>
      </c>
      <c r="L74" s="118">
        <v>115.54302539941199</v>
      </c>
      <c r="M74" s="106">
        <v>205536.02119094797</v>
      </c>
      <c r="N74" s="107"/>
      <c r="O74" s="107">
        <f t="shared" si="0"/>
        <v>5.9952258389777881E-3</v>
      </c>
      <c r="P74" s="107">
        <f>M74/'סכום נכסי הקרן'!$C$42</f>
        <v>1.7833357487011046E-3</v>
      </c>
    </row>
    <row r="75" spans="2:16">
      <c r="B75" s="102" t="s">
        <v>2060</v>
      </c>
      <c r="C75" s="103" t="s">
        <v>2061</v>
      </c>
      <c r="D75" s="103" t="s">
        <v>247</v>
      </c>
      <c r="E75" s="103"/>
      <c r="F75" s="117">
        <v>42552</v>
      </c>
      <c r="G75" s="106">
        <v>6.4925224058586277</v>
      </c>
      <c r="H75" s="104" t="s">
        <v>139</v>
      </c>
      <c r="I75" s="105">
        <v>4.8000000000000001E-2</v>
      </c>
      <c r="J75" s="105">
        <v>4.7967141762376694E-2</v>
      </c>
      <c r="K75" s="106">
        <v>54143999.893092006</v>
      </c>
      <c r="L75" s="118">
        <v>114.44598278733361</v>
      </c>
      <c r="M75" s="106">
        <v>61965.632798022001</v>
      </c>
      <c r="N75" s="107"/>
      <c r="O75" s="107">
        <f t="shared" si="0"/>
        <v>1.8074591535183037E-3</v>
      </c>
      <c r="P75" s="107">
        <f>M75/'סכום נכסי הקרן'!$C$42</f>
        <v>5.3764555487301159E-4</v>
      </c>
    </row>
    <row r="76" spans="2:16">
      <c r="B76" s="102" t="s">
        <v>2062</v>
      </c>
      <c r="C76" s="103" t="s">
        <v>2063</v>
      </c>
      <c r="D76" s="103" t="s">
        <v>247</v>
      </c>
      <c r="E76" s="103"/>
      <c r="F76" s="117">
        <v>42583</v>
      </c>
      <c r="G76" s="106">
        <v>6.5828356551603155</v>
      </c>
      <c r="H76" s="104" t="s">
        <v>139</v>
      </c>
      <c r="I76" s="105">
        <v>4.8000000000000001E-2</v>
      </c>
      <c r="J76" s="105">
        <v>4.7900967847389293E-2</v>
      </c>
      <c r="K76" s="106">
        <v>464259999.08475202</v>
      </c>
      <c r="L76" s="118">
        <v>113.7045299064357</v>
      </c>
      <c r="M76" s="106">
        <v>527884.64950294001</v>
      </c>
      <c r="N76" s="107"/>
      <c r="O76" s="107">
        <f t="shared" si="0"/>
        <v>1.539772771878071E-2</v>
      </c>
      <c r="P76" s="107">
        <f>M76/'סכום נכסי הקרן'!$C$42</f>
        <v>4.580197481659754E-3</v>
      </c>
    </row>
    <row r="77" spans="2:16">
      <c r="B77" s="102" t="s">
        <v>2064</v>
      </c>
      <c r="C77" s="103" t="s">
        <v>2065</v>
      </c>
      <c r="D77" s="103" t="s">
        <v>247</v>
      </c>
      <c r="E77" s="103"/>
      <c r="F77" s="117">
        <v>42614</v>
      </c>
      <c r="G77" s="106">
        <v>6.6638011274332438</v>
      </c>
      <c r="H77" s="104" t="s">
        <v>139</v>
      </c>
      <c r="I77" s="105">
        <v>4.8000000000000001E-2</v>
      </c>
      <c r="J77" s="105">
        <v>4.7697011829730851E-2</v>
      </c>
      <c r="K77" s="106">
        <v>142921999.71962401</v>
      </c>
      <c r="L77" s="118">
        <v>112.93249306719306</v>
      </c>
      <c r="M77" s="106">
        <v>161405.3774248581</v>
      </c>
      <c r="N77" s="107"/>
      <c r="O77" s="107">
        <f t="shared" si="0"/>
        <v>4.707990763275942E-3</v>
      </c>
      <c r="P77" s="107">
        <f>M77/'סכום נכסי הקרן'!$C$42</f>
        <v>1.4004356896980766E-3</v>
      </c>
    </row>
    <row r="78" spans="2:16">
      <c r="B78" s="102" t="s">
        <v>2066</v>
      </c>
      <c r="C78" s="103" t="s">
        <v>2067</v>
      </c>
      <c r="D78" s="103" t="s">
        <v>247</v>
      </c>
      <c r="E78" s="103"/>
      <c r="F78" s="117">
        <v>42644</v>
      </c>
      <c r="G78" s="106">
        <v>6.5959464982959641</v>
      </c>
      <c r="H78" s="104" t="s">
        <v>139</v>
      </c>
      <c r="I78" s="105">
        <v>4.8000000000000001E-2</v>
      </c>
      <c r="J78" s="105">
        <v>4.7383379764418157E-2</v>
      </c>
      <c r="K78" s="106">
        <v>110788999.78433801</v>
      </c>
      <c r="L78" s="118">
        <v>115.74205276843877</v>
      </c>
      <c r="M78" s="106">
        <v>128229.46259201402</v>
      </c>
      <c r="N78" s="107"/>
      <c r="O78" s="107">
        <f t="shared" ref="O78:O141" si="2">IFERROR(M78/$M$11,0)</f>
        <v>3.7402912783627211E-3</v>
      </c>
      <c r="P78" s="107">
        <f>M78/'סכום נכסי הקרן'!$C$42</f>
        <v>1.1125844674429301E-3</v>
      </c>
    </row>
    <row r="79" spans="2:16">
      <c r="B79" s="102" t="s">
        <v>2068</v>
      </c>
      <c r="C79" s="103" t="s">
        <v>2069</v>
      </c>
      <c r="D79" s="103" t="s">
        <v>247</v>
      </c>
      <c r="E79" s="103"/>
      <c r="F79" s="117">
        <v>42675</v>
      </c>
      <c r="G79" s="106">
        <v>6.676724089910997</v>
      </c>
      <c r="H79" s="104" t="s">
        <v>139</v>
      </c>
      <c r="I79" s="105">
        <v>4.8000000000000001E-2</v>
      </c>
      <c r="J79" s="105">
        <v>4.7300280800095872E-2</v>
      </c>
      <c r="K79" s="106">
        <v>161897999.685444</v>
      </c>
      <c r="L79" s="118">
        <v>115.45482181531646</v>
      </c>
      <c r="M79" s="106">
        <v>186919.04705939098</v>
      </c>
      <c r="N79" s="107"/>
      <c r="O79" s="107">
        <f t="shared" si="2"/>
        <v>5.4521922446211062E-3</v>
      </c>
      <c r="P79" s="107">
        <f>M79/'סכום נכסי הקרן'!$C$42</f>
        <v>1.6218053497516895E-3</v>
      </c>
    </row>
    <row r="80" spans="2:16">
      <c r="B80" s="102" t="s">
        <v>2070</v>
      </c>
      <c r="C80" s="103" t="s">
        <v>2071</v>
      </c>
      <c r="D80" s="103" t="s">
        <v>247</v>
      </c>
      <c r="E80" s="103"/>
      <c r="F80" s="117">
        <v>42705</v>
      </c>
      <c r="G80" s="106">
        <v>6.7529785256378716</v>
      </c>
      <c r="H80" s="104" t="s">
        <v>139</v>
      </c>
      <c r="I80" s="105">
        <v>4.8000000000000001E-2</v>
      </c>
      <c r="J80" s="105">
        <v>4.8067000675330436E-2</v>
      </c>
      <c r="K80" s="106">
        <v>177952999.64856204</v>
      </c>
      <c r="L80" s="118">
        <v>114.30298440108909</v>
      </c>
      <c r="M80" s="106">
        <v>203405.589429566</v>
      </c>
      <c r="N80" s="107"/>
      <c r="O80" s="107">
        <f t="shared" si="2"/>
        <v>5.9330838384174566E-3</v>
      </c>
      <c r="P80" s="107">
        <f>M80/'סכום נכסי הקרן'!$C$42</f>
        <v>1.7648510320162803E-3</v>
      </c>
    </row>
    <row r="81" spans="2:16">
      <c r="B81" s="102" t="s">
        <v>2072</v>
      </c>
      <c r="C81" s="103" t="s">
        <v>2073</v>
      </c>
      <c r="D81" s="103" t="s">
        <v>247</v>
      </c>
      <c r="E81" s="103"/>
      <c r="F81" s="117">
        <v>42736</v>
      </c>
      <c r="G81" s="106">
        <v>6.8439101926208679</v>
      </c>
      <c r="H81" s="104" t="s">
        <v>139</v>
      </c>
      <c r="I81" s="105">
        <v>4.8000000000000001E-2</v>
      </c>
      <c r="J81" s="105">
        <v>4.7802339316593188E-2</v>
      </c>
      <c r="K81" s="106">
        <v>361877999.28815413</v>
      </c>
      <c r="L81" s="118">
        <v>114.4578909973571</v>
      </c>
      <c r="M81" s="106">
        <v>414197.92596865213</v>
      </c>
      <c r="N81" s="107"/>
      <c r="O81" s="107">
        <f t="shared" si="2"/>
        <v>1.2081629749518744E-2</v>
      </c>
      <c r="P81" s="107">
        <f>M81/'סכום נכסי הקרן'!$C$42</f>
        <v>3.59379326376822E-3</v>
      </c>
    </row>
    <row r="82" spans="2:16">
      <c r="B82" s="102" t="s">
        <v>2074</v>
      </c>
      <c r="C82" s="103" t="s">
        <v>2075</v>
      </c>
      <c r="D82" s="103" t="s">
        <v>247</v>
      </c>
      <c r="E82" s="103"/>
      <c r="F82" s="117">
        <v>42767</v>
      </c>
      <c r="G82" s="106">
        <v>6.9244385109540039</v>
      </c>
      <c r="H82" s="104" t="s">
        <v>139</v>
      </c>
      <c r="I82" s="105">
        <v>4.8000000000000001E-2</v>
      </c>
      <c r="J82" s="105">
        <v>4.7708076203471395E-2</v>
      </c>
      <c r="K82" s="106">
        <v>198253999.61088198</v>
      </c>
      <c r="L82" s="118">
        <v>114.06843707674795</v>
      </c>
      <c r="M82" s="106">
        <v>226145.23879827504</v>
      </c>
      <c r="N82" s="107"/>
      <c r="O82" s="107">
        <f t="shared" si="2"/>
        <v>6.5963706563418245E-3</v>
      </c>
      <c r="P82" s="107">
        <f>M82/'סכום נכסי הקרן'!$C$42</f>
        <v>1.9621518720207344E-3</v>
      </c>
    </row>
    <row r="83" spans="2:16">
      <c r="B83" s="102" t="s">
        <v>2076</v>
      </c>
      <c r="C83" s="103" t="s">
        <v>2077</v>
      </c>
      <c r="D83" s="103" t="s">
        <v>247</v>
      </c>
      <c r="E83" s="103"/>
      <c r="F83" s="117">
        <v>42795</v>
      </c>
      <c r="G83" s="106">
        <v>7.0045852723758131</v>
      </c>
      <c r="H83" s="104" t="s">
        <v>139</v>
      </c>
      <c r="I83" s="105">
        <v>4.8000000000000001E-2</v>
      </c>
      <c r="J83" s="105">
        <v>4.7681890876103576E-2</v>
      </c>
      <c r="K83" s="106">
        <v>245770999.51789805</v>
      </c>
      <c r="L83" s="118">
        <v>113.87924288982795</v>
      </c>
      <c r="M83" s="106">
        <v>279882.15349374502</v>
      </c>
      <c r="N83" s="107"/>
      <c r="O83" s="107">
        <f t="shared" si="2"/>
        <v>8.1638085079772209E-3</v>
      </c>
      <c r="P83" s="107">
        <f>M83/'סכום נכסי הקרן'!$C$42</f>
        <v>2.4284008557563107E-3</v>
      </c>
    </row>
    <row r="84" spans="2:16">
      <c r="B84" s="102" t="s">
        <v>2078</v>
      </c>
      <c r="C84" s="103" t="s">
        <v>2079</v>
      </c>
      <c r="D84" s="103" t="s">
        <v>247</v>
      </c>
      <c r="E84" s="103"/>
      <c r="F84" s="117">
        <v>42826</v>
      </c>
      <c r="G84" s="106">
        <v>6.9250493665891764</v>
      </c>
      <c r="H84" s="104" t="s">
        <v>139</v>
      </c>
      <c r="I84" s="105">
        <v>4.8000000000000001E-2</v>
      </c>
      <c r="J84" s="105">
        <v>4.7721938511927603E-2</v>
      </c>
      <c r="K84" s="106">
        <v>173287999.65976602</v>
      </c>
      <c r="L84" s="118">
        <v>116.11915248711674</v>
      </c>
      <c r="M84" s="106">
        <v>201220.55656679804</v>
      </c>
      <c r="N84" s="107"/>
      <c r="O84" s="107">
        <f t="shared" si="2"/>
        <v>5.8693491927724866E-3</v>
      </c>
      <c r="P84" s="107">
        <f>M84/'סכום נכסי הקרן'!$C$42</f>
        <v>1.7458925682215533E-3</v>
      </c>
    </row>
    <row r="85" spans="2:16">
      <c r="B85" s="102" t="s">
        <v>2080</v>
      </c>
      <c r="C85" s="103" t="s">
        <v>2081</v>
      </c>
      <c r="D85" s="103" t="s">
        <v>247</v>
      </c>
      <c r="E85" s="103"/>
      <c r="F85" s="117">
        <v>42856</v>
      </c>
      <c r="G85" s="106">
        <v>7.0070068005300365</v>
      </c>
      <c r="H85" s="104" t="s">
        <v>139</v>
      </c>
      <c r="I85" s="105">
        <v>4.8000000000000001E-2</v>
      </c>
      <c r="J85" s="105">
        <v>4.7420315736502162E-2</v>
      </c>
      <c r="K85" s="106">
        <v>315444999.38511604</v>
      </c>
      <c r="L85" s="118">
        <v>115.53271212246958</v>
      </c>
      <c r="M85" s="106">
        <v>364442.163044332</v>
      </c>
      <c r="N85" s="107"/>
      <c r="O85" s="107">
        <f t="shared" si="2"/>
        <v>1.063031706090339E-2</v>
      </c>
      <c r="P85" s="107">
        <f>M85/'סכום נכסי הקרן'!$C$42</f>
        <v>3.1620867910404854E-3</v>
      </c>
    </row>
    <row r="86" spans="2:16">
      <c r="B86" s="102" t="s">
        <v>2082</v>
      </c>
      <c r="C86" s="103" t="s">
        <v>2083</v>
      </c>
      <c r="D86" s="103" t="s">
        <v>247</v>
      </c>
      <c r="E86" s="103"/>
      <c r="F86" s="117">
        <v>42887</v>
      </c>
      <c r="G86" s="106">
        <v>7.0962643612308494</v>
      </c>
      <c r="H86" s="104" t="s">
        <v>139</v>
      </c>
      <c r="I86" s="105">
        <v>4.8000000000000001E-2</v>
      </c>
      <c r="J86" s="105">
        <v>4.7488753115591538E-2</v>
      </c>
      <c r="K86" s="106">
        <v>276533999.46003407</v>
      </c>
      <c r="L86" s="118">
        <v>114.81745004733561</v>
      </c>
      <c r="M86" s="106">
        <v>317509.28669392399</v>
      </c>
      <c r="N86" s="107"/>
      <c r="O86" s="107">
        <f t="shared" si="2"/>
        <v>9.2613444041245909E-3</v>
      </c>
      <c r="P86" s="107">
        <f>M86/'סכום נכסי הקרן'!$C$42</f>
        <v>2.7548731274691027E-3</v>
      </c>
    </row>
    <row r="87" spans="2:16">
      <c r="B87" s="102" t="s">
        <v>2084</v>
      </c>
      <c r="C87" s="103" t="s">
        <v>2085</v>
      </c>
      <c r="D87" s="103" t="s">
        <v>247</v>
      </c>
      <c r="E87" s="103"/>
      <c r="F87" s="117">
        <v>42918</v>
      </c>
      <c r="G87" s="106">
        <v>7.169999999999912</v>
      </c>
      <c r="H87" s="104" t="s">
        <v>139</v>
      </c>
      <c r="I87" s="105">
        <v>4.8000000000000001E-2</v>
      </c>
      <c r="J87" s="105">
        <v>4.8499999999999391E-2</v>
      </c>
      <c r="K87" s="106">
        <v>117211999.76557602</v>
      </c>
      <c r="L87" s="118">
        <v>113.15503194212326</v>
      </c>
      <c r="M87" s="106">
        <v>132631.27577473898</v>
      </c>
      <c r="N87" s="107"/>
      <c r="O87" s="107">
        <f t="shared" si="2"/>
        <v>3.868686602834381E-3</v>
      </c>
      <c r="P87" s="107">
        <f>M87/'סכום נכסי הקרן'!$C$42</f>
        <v>1.1507768522247899E-3</v>
      </c>
    </row>
    <row r="88" spans="2:16">
      <c r="B88" s="102" t="s">
        <v>2086</v>
      </c>
      <c r="C88" s="103" t="s">
        <v>2087</v>
      </c>
      <c r="D88" s="103" t="s">
        <v>247</v>
      </c>
      <c r="E88" s="103"/>
      <c r="F88" s="117">
        <v>42949</v>
      </c>
      <c r="G88" s="106">
        <v>7.2639558303806488</v>
      </c>
      <c r="H88" s="104" t="s">
        <v>139</v>
      </c>
      <c r="I88" s="105">
        <v>4.8000000000000001E-2</v>
      </c>
      <c r="J88" s="105">
        <v>4.7861415952838805E-2</v>
      </c>
      <c r="K88" s="106">
        <v>291339999.42596799</v>
      </c>
      <c r="L88" s="118">
        <v>113.98428560879159</v>
      </c>
      <c r="M88" s="106">
        <v>332081.81703834713</v>
      </c>
      <c r="N88" s="107"/>
      <c r="O88" s="107">
        <f t="shared" si="2"/>
        <v>9.6864066873873812E-3</v>
      </c>
      <c r="P88" s="107">
        <f>M88/'סכום נכסי הקרן'!$C$42</f>
        <v>2.8813118614762099E-3</v>
      </c>
    </row>
    <row r="89" spans="2:16">
      <c r="B89" s="102" t="s">
        <v>2088</v>
      </c>
      <c r="C89" s="103" t="s">
        <v>2089</v>
      </c>
      <c r="D89" s="103" t="s">
        <v>247</v>
      </c>
      <c r="E89" s="103"/>
      <c r="F89" s="117">
        <v>42979</v>
      </c>
      <c r="G89" s="106">
        <v>7.3479466217104372</v>
      </c>
      <c r="H89" s="104" t="s">
        <v>139</v>
      </c>
      <c r="I89" s="105">
        <v>4.8000000000000001E-2</v>
      </c>
      <c r="J89" s="105">
        <v>4.7275497836431361E-2</v>
      </c>
      <c r="K89" s="106">
        <v>132704999.74215201</v>
      </c>
      <c r="L89" s="118">
        <v>114.09943440134971</v>
      </c>
      <c r="M89" s="106">
        <v>151415.65412810803</v>
      </c>
      <c r="N89" s="107"/>
      <c r="O89" s="107">
        <f t="shared" si="2"/>
        <v>4.4166031666596078E-3</v>
      </c>
      <c r="P89" s="107">
        <f>M89/'סכום נכסי הקרן'!$C$42</f>
        <v>1.3137597359090516E-3</v>
      </c>
    </row>
    <row r="90" spans="2:16">
      <c r="B90" s="102" t="s">
        <v>2090</v>
      </c>
      <c r="C90" s="103" t="s">
        <v>2091</v>
      </c>
      <c r="D90" s="103" t="s">
        <v>247</v>
      </c>
      <c r="E90" s="103"/>
      <c r="F90" s="117">
        <v>43009</v>
      </c>
      <c r="G90" s="106">
        <v>7.2555086560638884</v>
      </c>
      <c r="H90" s="104" t="s">
        <v>139</v>
      </c>
      <c r="I90" s="105">
        <v>4.8000000000000001E-2</v>
      </c>
      <c r="J90" s="105">
        <v>4.7753026237741553E-2</v>
      </c>
      <c r="K90" s="106">
        <v>250760999.50718808</v>
      </c>
      <c r="L90" s="118">
        <v>115.66596798653131</v>
      </c>
      <c r="M90" s="106">
        <v>290045.13741269009</v>
      </c>
      <c r="N90" s="107"/>
      <c r="O90" s="107">
        <f t="shared" si="2"/>
        <v>8.4602498978558864E-3</v>
      </c>
      <c r="P90" s="107">
        <f>M90/'סכום נכסי הקרן'!$C$42</f>
        <v>2.5165801074082221E-3</v>
      </c>
    </row>
    <row r="91" spans="2:16">
      <c r="B91" s="102" t="s">
        <v>2092</v>
      </c>
      <c r="C91" s="103" t="s">
        <v>2093</v>
      </c>
      <c r="D91" s="103" t="s">
        <v>247</v>
      </c>
      <c r="E91" s="103"/>
      <c r="F91" s="117">
        <v>43040</v>
      </c>
      <c r="G91" s="106">
        <v>7.3360812201478067</v>
      </c>
      <c r="H91" s="104" t="s">
        <v>139</v>
      </c>
      <c r="I91" s="105">
        <v>4.8000000000000001E-2</v>
      </c>
      <c r="J91" s="105">
        <v>4.7707102449968522E-2</v>
      </c>
      <c r="K91" s="106">
        <v>269306999.47128999</v>
      </c>
      <c r="L91" s="118">
        <v>115.12027724236592</v>
      </c>
      <c r="M91" s="106">
        <v>310026.96442444593</v>
      </c>
      <c r="N91" s="107"/>
      <c r="O91" s="107">
        <f t="shared" si="2"/>
        <v>9.043094524879048E-3</v>
      </c>
      <c r="P91" s="107">
        <f>M91/'סכום נכסי הקרן'!$C$42</f>
        <v>2.6899526687137677E-3</v>
      </c>
    </row>
    <row r="92" spans="2:16">
      <c r="B92" s="102" t="s">
        <v>2094</v>
      </c>
      <c r="C92" s="103" t="s">
        <v>2095</v>
      </c>
      <c r="D92" s="103" t="s">
        <v>247</v>
      </c>
      <c r="E92" s="103"/>
      <c r="F92" s="117">
        <v>43070</v>
      </c>
      <c r="G92" s="106">
        <v>7.4161838158361517</v>
      </c>
      <c r="H92" s="104" t="s">
        <v>139</v>
      </c>
      <c r="I92" s="105">
        <v>4.8000000000000001E-2</v>
      </c>
      <c r="J92" s="105">
        <v>4.7693725550597116E-2</v>
      </c>
      <c r="K92" s="106">
        <v>275862999.45856404</v>
      </c>
      <c r="L92" s="118">
        <v>114.35292401418019</v>
      </c>
      <c r="M92" s="106">
        <v>315457.40615409007</v>
      </c>
      <c r="N92" s="107"/>
      <c r="O92" s="107">
        <f t="shared" si="2"/>
        <v>9.201493643369231E-3</v>
      </c>
      <c r="P92" s="107">
        <f>M92/'סכום נכסי הקרן'!$C$42</f>
        <v>2.7370699613985167E-3</v>
      </c>
    </row>
    <row r="93" spans="2:16">
      <c r="B93" s="102" t="s">
        <v>2096</v>
      </c>
      <c r="C93" s="103" t="s">
        <v>2097</v>
      </c>
      <c r="D93" s="103" t="s">
        <v>247</v>
      </c>
      <c r="E93" s="103"/>
      <c r="F93" s="117">
        <v>43101</v>
      </c>
      <c r="G93" s="106">
        <v>7.5039185963237385</v>
      </c>
      <c r="H93" s="104" t="s">
        <v>139</v>
      </c>
      <c r="I93" s="105">
        <v>4.8000000000000001E-2</v>
      </c>
      <c r="J93" s="105">
        <v>4.7967070899970377E-2</v>
      </c>
      <c r="K93" s="106">
        <v>374174999.26080602</v>
      </c>
      <c r="L93" s="118">
        <v>114.0315507350666</v>
      </c>
      <c r="M93" s="106">
        <v>426677.55412002112</v>
      </c>
      <c r="N93" s="107"/>
      <c r="O93" s="107">
        <f t="shared" si="2"/>
        <v>1.2445644722273394E-2</v>
      </c>
      <c r="P93" s="107">
        <f>M93/'סכום נכסי הקרן'!$C$42</f>
        <v>3.7020729068394328E-3</v>
      </c>
    </row>
    <row r="94" spans="2:16">
      <c r="B94" s="102" t="s">
        <v>2098</v>
      </c>
      <c r="C94" s="103" t="s">
        <v>2099</v>
      </c>
      <c r="D94" s="103" t="s">
        <v>247</v>
      </c>
      <c r="E94" s="103"/>
      <c r="F94" s="117">
        <v>43132</v>
      </c>
      <c r="G94" s="106">
        <v>7.5945134451060987</v>
      </c>
      <c r="H94" s="104" t="s">
        <v>139</v>
      </c>
      <c r="I94" s="105">
        <v>4.8000000000000001E-2</v>
      </c>
      <c r="J94" s="105">
        <v>4.7860595276634561E-2</v>
      </c>
      <c r="K94" s="106">
        <v>360098999.29035205</v>
      </c>
      <c r="L94" s="118">
        <v>113.54869756466974</v>
      </c>
      <c r="M94" s="106">
        <v>408887.72363760404</v>
      </c>
      <c r="N94" s="107"/>
      <c r="O94" s="107">
        <f t="shared" si="2"/>
        <v>1.1926737862243554E-2</v>
      </c>
      <c r="P94" s="107">
        <f>M94/'סכום נכסי הקרן'!$C$42</f>
        <v>3.5477192296649901E-3</v>
      </c>
    </row>
    <row r="95" spans="2:16">
      <c r="B95" s="102" t="s">
        <v>2100</v>
      </c>
      <c r="C95" s="103" t="s">
        <v>2101</v>
      </c>
      <c r="D95" s="103" t="s">
        <v>247</v>
      </c>
      <c r="E95" s="103"/>
      <c r="F95" s="117">
        <v>43161</v>
      </c>
      <c r="G95" s="106">
        <v>7.669999999999968</v>
      </c>
      <c r="H95" s="104" t="s">
        <v>139</v>
      </c>
      <c r="I95" s="105">
        <v>4.8000000000000001E-2</v>
      </c>
      <c r="J95" s="105">
        <v>4.8499999999999634E-2</v>
      </c>
      <c r="K95" s="106">
        <v>83464999.83307001</v>
      </c>
      <c r="L95" s="118">
        <v>113.18721970886051</v>
      </c>
      <c r="M95" s="106">
        <v>94471.71274105701</v>
      </c>
      <c r="N95" s="107"/>
      <c r="O95" s="107">
        <f t="shared" si="2"/>
        <v>2.7556204016983086E-3</v>
      </c>
      <c r="P95" s="107">
        <f>M95/'סכום נכסי הקרן'!$C$42</f>
        <v>8.1968494668694313E-4</v>
      </c>
    </row>
    <row r="96" spans="2:16">
      <c r="B96" s="102" t="s">
        <v>2102</v>
      </c>
      <c r="C96" s="103" t="s">
        <v>2103</v>
      </c>
      <c r="D96" s="103" t="s">
        <v>247</v>
      </c>
      <c r="E96" s="103"/>
      <c r="F96" s="117">
        <v>43191</v>
      </c>
      <c r="G96" s="106">
        <v>7.8599999999999985</v>
      </c>
      <c r="H96" s="104" t="s">
        <v>139</v>
      </c>
      <c r="I96" s="105">
        <v>4.8000000000000001E-2</v>
      </c>
      <c r="J96" s="105">
        <v>1.4499999999999999E-2</v>
      </c>
      <c r="K96" s="106">
        <v>583000.00000000012</v>
      </c>
      <c r="L96" s="118">
        <v>148.73026243567753</v>
      </c>
      <c r="M96" s="106">
        <v>867.09743000000014</v>
      </c>
      <c r="N96" s="107"/>
      <c r="O96" s="107">
        <f t="shared" si="2"/>
        <v>2.529213559319489E-5</v>
      </c>
      <c r="P96" s="107">
        <f>M96/'סכום נכסי הקרן'!$C$42</f>
        <v>7.523381232962954E-6</v>
      </c>
    </row>
    <row r="97" spans="2:16">
      <c r="B97" s="102" t="s">
        <v>2104</v>
      </c>
      <c r="C97" s="103" t="s">
        <v>2105</v>
      </c>
      <c r="D97" s="103" t="s">
        <v>247</v>
      </c>
      <c r="E97" s="103"/>
      <c r="F97" s="117">
        <v>43221</v>
      </c>
      <c r="G97" s="106">
        <v>7.6583313529796904</v>
      </c>
      <c r="H97" s="104" t="s">
        <v>139</v>
      </c>
      <c r="I97" s="105">
        <v>4.8000000000000001E-2</v>
      </c>
      <c r="J97" s="105">
        <v>4.7523220685134128E-2</v>
      </c>
      <c r="K97" s="106">
        <v>345548999.32435608</v>
      </c>
      <c r="L97" s="118">
        <v>115.28670274984901</v>
      </c>
      <c r="M97" s="106">
        <v>398372.04770614818</v>
      </c>
      <c r="N97" s="107"/>
      <c r="O97" s="107">
        <f t="shared" si="2"/>
        <v>1.1620008892337049E-2</v>
      </c>
      <c r="P97" s="107">
        <f>M97/'סכום נכסי הקרן'!$C$42</f>
        <v>3.4564798415438244E-3</v>
      </c>
    </row>
    <row r="98" spans="2:16">
      <c r="B98" s="102" t="s">
        <v>2106</v>
      </c>
      <c r="C98" s="103" t="s">
        <v>2107</v>
      </c>
      <c r="D98" s="103" t="s">
        <v>247</v>
      </c>
      <c r="E98" s="103"/>
      <c r="F98" s="117">
        <v>43252</v>
      </c>
      <c r="G98" s="106">
        <v>7.7331358362047817</v>
      </c>
      <c r="H98" s="104" t="s">
        <v>139</v>
      </c>
      <c r="I98" s="105">
        <v>4.8000000000000001E-2</v>
      </c>
      <c r="J98" s="105">
        <v>4.8132350238055087E-2</v>
      </c>
      <c r="K98" s="106">
        <v>189843999.62348601</v>
      </c>
      <c r="L98" s="118">
        <v>113.91481457463087</v>
      </c>
      <c r="M98" s="106">
        <v>216260.44015215701</v>
      </c>
      <c r="N98" s="107"/>
      <c r="O98" s="107">
        <f t="shared" si="2"/>
        <v>6.3080435791077862E-3</v>
      </c>
      <c r="P98" s="107">
        <f>M98/'סכום נכסי הקרן'!$C$42</f>
        <v>1.8763862982191584E-3</v>
      </c>
    </row>
    <row r="99" spans="2:16">
      <c r="B99" s="102" t="s">
        <v>2108</v>
      </c>
      <c r="C99" s="103" t="s">
        <v>2109</v>
      </c>
      <c r="D99" s="103" t="s">
        <v>247</v>
      </c>
      <c r="E99" s="103"/>
      <c r="F99" s="117">
        <v>43282</v>
      </c>
      <c r="G99" s="106">
        <v>7.81000000000006</v>
      </c>
      <c r="H99" s="104" t="s">
        <v>139</v>
      </c>
      <c r="I99" s="105">
        <v>4.8000000000000001E-2</v>
      </c>
      <c r="J99" s="105">
        <v>4.8500000000000501E-2</v>
      </c>
      <c r="K99" s="106">
        <v>144383999.71123204</v>
      </c>
      <c r="L99" s="118">
        <v>112.63179274019184</v>
      </c>
      <c r="M99" s="106">
        <v>162622.28730475405</v>
      </c>
      <c r="N99" s="107"/>
      <c r="O99" s="107">
        <f t="shared" si="2"/>
        <v>4.7434864856966937E-3</v>
      </c>
      <c r="P99" s="107">
        <f>M99/'סכום נכסי הקרן'!$C$42</f>
        <v>1.4109942228407897E-3</v>
      </c>
    </row>
    <row r="100" spans="2:16">
      <c r="B100" s="102" t="s">
        <v>2110</v>
      </c>
      <c r="C100" s="103" t="s">
        <v>2111</v>
      </c>
      <c r="D100" s="103" t="s">
        <v>247</v>
      </c>
      <c r="E100" s="103"/>
      <c r="F100" s="117">
        <v>43313</v>
      </c>
      <c r="G100" s="106">
        <v>7.9033554600248737</v>
      </c>
      <c r="H100" s="104" t="s">
        <v>139</v>
      </c>
      <c r="I100" s="105">
        <v>4.8000000000000001E-2</v>
      </c>
      <c r="J100" s="105">
        <v>4.8205444183282813E-2</v>
      </c>
      <c r="K100" s="106">
        <v>411573999.18417394</v>
      </c>
      <c r="L100" s="118">
        <v>112.34635964188068</v>
      </c>
      <c r="M100" s="106">
        <v>462388.40531592316</v>
      </c>
      <c r="N100" s="107"/>
      <c r="O100" s="107">
        <f t="shared" si="2"/>
        <v>1.3487285095484003E-2</v>
      </c>
      <c r="P100" s="107">
        <f>M100/'סכום נכסי הקרן'!$C$42</f>
        <v>4.0119185347988907E-3</v>
      </c>
    </row>
    <row r="101" spans="2:16">
      <c r="B101" s="102" t="s">
        <v>2112</v>
      </c>
      <c r="C101" s="103" t="s">
        <v>2113</v>
      </c>
      <c r="D101" s="103" t="s">
        <v>247</v>
      </c>
      <c r="E101" s="103"/>
      <c r="F101" s="117">
        <v>43345</v>
      </c>
      <c r="G101" s="106">
        <v>7.9963468586806528</v>
      </c>
      <c r="H101" s="104" t="s">
        <v>139</v>
      </c>
      <c r="I101" s="105">
        <v>4.8000000000000001E-2</v>
      </c>
      <c r="J101" s="105">
        <v>4.7755885533998989E-2</v>
      </c>
      <c r="K101" s="106">
        <v>385081999.24279004</v>
      </c>
      <c r="L101" s="118">
        <v>112.17597645290451</v>
      </c>
      <c r="M101" s="106">
        <v>431969.49279496603</v>
      </c>
      <c r="N101" s="107"/>
      <c r="O101" s="107">
        <f t="shared" si="2"/>
        <v>1.2600003881794348E-2</v>
      </c>
      <c r="P101" s="107">
        <f>M101/'סכום נכסי הקרן'!$C$42</f>
        <v>3.7479884761118169E-3</v>
      </c>
    </row>
    <row r="102" spans="2:16">
      <c r="B102" s="102" t="s">
        <v>2114</v>
      </c>
      <c r="C102" s="103" t="s">
        <v>2115</v>
      </c>
      <c r="D102" s="103" t="s">
        <v>247</v>
      </c>
      <c r="E102" s="103"/>
      <c r="F102" s="117">
        <v>43375</v>
      </c>
      <c r="G102" s="106">
        <v>7.888578036558747</v>
      </c>
      <c r="H102" s="104" t="s">
        <v>139</v>
      </c>
      <c r="I102" s="105">
        <v>4.8000000000000001E-2</v>
      </c>
      <c r="J102" s="105">
        <v>4.7616202293952324E-2</v>
      </c>
      <c r="K102" s="106">
        <v>138739999.728084</v>
      </c>
      <c r="L102" s="118">
        <v>114.4119546791736</v>
      </c>
      <c r="M102" s="106">
        <v>158735.14561078107</v>
      </c>
      <c r="N102" s="107"/>
      <c r="O102" s="107">
        <f t="shared" si="2"/>
        <v>4.6301034777526777E-3</v>
      </c>
      <c r="P102" s="107">
        <f>M102/'סכום נכסי הקרן'!$C$42</f>
        <v>1.3772673913931355E-3</v>
      </c>
    </row>
    <row r="103" spans="2:16">
      <c r="B103" s="102" t="s">
        <v>2116</v>
      </c>
      <c r="C103" s="103" t="s">
        <v>2117</v>
      </c>
      <c r="D103" s="103" t="s">
        <v>247</v>
      </c>
      <c r="E103" s="103"/>
      <c r="F103" s="117">
        <v>43405</v>
      </c>
      <c r="G103" s="106">
        <v>7.9599999999777218</v>
      </c>
      <c r="H103" s="104" t="s">
        <v>139</v>
      </c>
      <c r="I103" s="105">
        <v>4.8000000000000001E-2</v>
      </c>
      <c r="J103" s="105">
        <v>4.8499999999884767E-2</v>
      </c>
      <c r="K103" s="106">
        <v>91999.999815999996</v>
      </c>
      <c r="L103" s="118">
        <v>113.19422826117109</v>
      </c>
      <c r="M103" s="106">
        <v>104.13868979200001</v>
      </c>
      <c r="N103" s="107"/>
      <c r="O103" s="107">
        <f t="shared" si="2"/>
        <v>3.0375938984352941E-6</v>
      </c>
      <c r="P103" s="107">
        <f>M103/'סכום נכסי הקרן'!$C$42</f>
        <v>9.0356058881005275E-7</v>
      </c>
    </row>
    <row r="104" spans="2:16">
      <c r="B104" s="102" t="s">
        <v>2118</v>
      </c>
      <c r="C104" s="103" t="s">
        <v>2119</v>
      </c>
      <c r="D104" s="103" t="s">
        <v>247</v>
      </c>
      <c r="E104" s="103"/>
      <c r="F104" s="117">
        <v>43435</v>
      </c>
      <c r="G104" s="106">
        <v>8.0399999999999157</v>
      </c>
      <c r="H104" s="104" t="s">
        <v>139</v>
      </c>
      <c r="I104" s="105">
        <v>4.8000000000000001E-2</v>
      </c>
      <c r="J104" s="105">
        <v>4.8599999999999463E-2</v>
      </c>
      <c r="K104" s="106">
        <v>157297999.68540403</v>
      </c>
      <c r="L104" s="118">
        <v>112.35198329921668</v>
      </c>
      <c r="M104" s="106">
        <v>176727.42233654705</v>
      </c>
      <c r="N104" s="107"/>
      <c r="O104" s="107">
        <f t="shared" si="2"/>
        <v>5.1549154387088509E-3</v>
      </c>
      <c r="P104" s="107">
        <f>M104/'סכום נכסי הקרן'!$C$42</f>
        <v>1.5333775958218396E-3</v>
      </c>
    </row>
    <row r="105" spans="2:16">
      <c r="B105" s="102" t="s">
        <v>2120</v>
      </c>
      <c r="C105" s="103" t="s">
        <v>2121</v>
      </c>
      <c r="D105" s="103" t="s">
        <v>247</v>
      </c>
      <c r="E105" s="103"/>
      <c r="F105" s="117">
        <v>43497</v>
      </c>
      <c r="G105" s="106">
        <v>8.2138755642390144</v>
      </c>
      <c r="H105" s="104" t="s">
        <v>139</v>
      </c>
      <c r="I105" s="105">
        <v>4.8000000000000001E-2</v>
      </c>
      <c r="J105" s="105">
        <v>4.819952502864365E-2</v>
      </c>
      <c r="K105" s="106">
        <v>239545999.52518603</v>
      </c>
      <c r="L105" s="118">
        <v>112.4634387639594</v>
      </c>
      <c r="M105" s="106">
        <v>269401.66848752205</v>
      </c>
      <c r="N105" s="107"/>
      <c r="O105" s="107">
        <f t="shared" si="2"/>
        <v>7.8581060128610301E-3</v>
      </c>
      <c r="P105" s="107">
        <f>M105/'סכום נכסי הקרן'!$C$42</f>
        <v>2.3374668021192615E-3</v>
      </c>
    </row>
    <row r="106" spans="2:16">
      <c r="B106" s="102" t="s">
        <v>2122</v>
      </c>
      <c r="C106" s="103" t="s">
        <v>2123</v>
      </c>
      <c r="D106" s="103" t="s">
        <v>247</v>
      </c>
      <c r="E106" s="103"/>
      <c r="F106" s="117">
        <v>43525</v>
      </c>
      <c r="G106" s="106">
        <v>8.2979875381949757</v>
      </c>
      <c r="H106" s="104" t="s">
        <v>139</v>
      </c>
      <c r="I106" s="105">
        <v>4.8000000000000001E-2</v>
      </c>
      <c r="J106" s="105">
        <v>4.7872200587065539E-2</v>
      </c>
      <c r="K106" s="106">
        <v>379518999.25492609</v>
      </c>
      <c r="L106" s="118">
        <v>112.40973995371921</v>
      </c>
      <c r="M106" s="106">
        <v>426616.32013741991</v>
      </c>
      <c r="N106" s="107"/>
      <c r="O106" s="107">
        <f t="shared" si="2"/>
        <v>1.2443858604430948E-2</v>
      </c>
      <c r="P106" s="107">
        <f>M106/'סכום נכסי הקרן'!$C$42</f>
        <v>3.701541609456252E-3</v>
      </c>
    </row>
    <row r="107" spans="2:16">
      <c r="B107" s="102" t="s">
        <v>2124</v>
      </c>
      <c r="C107" s="103" t="s">
        <v>2125</v>
      </c>
      <c r="D107" s="103" t="s">
        <v>247</v>
      </c>
      <c r="E107" s="103"/>
      <c r="F107" s="117">
        <v>43556</v>
      </c>
      <c r="G107" s="106">
        <v>8.1962181688353315</v>
      </c>
      <c r="H107" s="104" t="s">
        <v>139</v>
      </c>
      <c r="I107" s="105">
        <v>4.8000000000000001E-2</v>
      </c>
      <c r="J107" s="105">
        <v>4.7200915204953439E-2</v>
      </c>
      <c r="K107" s="106">
        <v>170690999.67007804</v>
      </c>
      <c r="L107" s="118">
        <v>115.06167116252803</v>
      </c>
      <c r="M107" s="106">
        <v>196399.91674441702</v>
      </c>
      <c r="N107" s="107"/>
      <c r="O107" s="107">
        <f t="shared" si="2"/>
        <v>5.7287372248260287E-3</v>
      </c>
      <c r="P107" s="107">
        <f>M107/'סכום נכסי הקרן'!$C$42</f>
        <v>1.7040662290861979E-3</v>
      </c>
    </row>
    <row r="108" spans="2:16">
      <c r="B108" s="102" t="s">
        <v>2126</v>
      </c>
      <c r="C108" s="103" t="s">
        <v>2127</v>
      </c>
      <c r="D108" s="103" t="s">
        <v>247</v>
      </c>
      <c r="E108" s="103"/>
      <c r="F108" s="117">
        <v>43586</v>
      </c>
      <c r="G108" s="106">
        <v>8.2674965289158422</v>
      </c>
      <c r="H108" s="104" t="s">
        <v>139</v>
      </c>
      <c r="I108" s="105">
        <v>4.8000000000000001E-2</v>
      </c>
      <c r="J108" s="105">
        <v>4.7811129775304162E-2</v>
      </c>
      <c r="K108" s="106">
        <v>408175999.19622403</v>
      </c>
      <c r="L108" s="118">
        <v>113.53469879034992</v>
      </c>
      <c r="M108" s="106">
        <v>463421.39122193411</v>
      </c>
      <c r="N108" s="107"/>
      <c r="O108" s="107">
        <f t="shared" si="2"/>
        <v>1.3517415988157377E-2</v>
      </c>
      <c r="P108" s="107">
        <f>M108/'סכום נכסי הקרן'!$C$42</f>
        <v>4.020881249380109E-3</v>
      </c>
    </row>
    <row r="109" spans="2:16">
      <c r="B109" s="102" t="s">
        <v>2128</v>
      </c>
      <c r="C109" s="103" t="s">
        <v>2129</v>
      </c>
      <c r="D109" s="103" t="s">
        <v>247</v>
      </c>
      <c r="E109" s="103"/>
      <c r="F109" s="117">
        <v>43617</v>
      </c>
      <c r="G109" s="106">
        <v>8.3499999999567578</v>
      </c>
      <c r="H109" s="104" t="s">
        <v>139</v>
      </c>
      <c r="I109" s="105">
        <v>4.8000000000000001E-2</v>
      </c>
      <c r="J109" s="105">
        <v>4.84999999999206E-2</v>
      </c>
      <c r="K109" s="106">
        <v>100999.99979800003</v>
      </c>
      <c r="L109" s="118">
        <v>112.1846534659534</v>
      </c>
      <c r="M109" s="106">
        <v>113.30649977399997</v>
      </c>
      <c r="N109" s="107"/>
      <c r="O109" s="107">
        <f t="shared" si="2"/>
        <v>3.3050073229652095E-6</v>
      </c>
      <c r="P109" s="107">
        <f>M109/'סכום נכסי הקרן'!$C$42</f>
        <v>9.8310520188305988E-7</v>
      </c>
    </row>
    <row r="110" spans="2:16">
      <c r="B110" s="102" t="s">
        <v>2130</v>
      </c>
      <c r="C110" s="103" t="s">
        <v>2131</v>
      </c>
      <c r="D110" s="103" t="s">
        <v>247</v>
      </c>
      <c r="E110" s="103"/>
      <c r="F110" s="117">
        <v>43647</v>
      </c>
      <c r="G110" s="106">
        <v>8.4338699689561629</v>
      </c>
      <c r="H110" s="104" t="s">
        <v>139</v>
      </c>
      <c r="I110" s="105">
        <v>4.8000000000000001E-2</v>
      </c>
      <c r="J110" s="105">
        <v>4.8144381231059741E-2</v>
      </c>
      <c r="K110" s="106">
        <v>125733999.75051601</v>
      </c>
      <c r="L110" s="118">
        <v>111.25969317823194</v>
      </c>
      <c r="M110" s="106">
        <v>139891.26234314303</v>
      </c>
      <c r="N110" s="107"/>
      <c r="O110" s="107">
        <f t="shared" si="2"/>
        <v>4.0804512308218596E-3</v>
      </c>
      <c r="P110" s="107">
        <f>M110/'סכום נכסי הקרן'!$C$42</f>
        <v>1.2137682126077795E-3</v>
      </c>
    </row>
    <row r="111" spans="2:16">
      <c r="B111" s="102" t="s">
        <v>2132</v>
      </c>
      <c r="C111" s="103" t="s">
        <v>2133</v>
      </c>
      <c r="D111" s="103" t="s">
        <v>247</v>
      </c>
      <c r="E111" s="103"/>
      <c r="F111" s="117">
        <v>43678</v>
      </c>
      <c r="G111" s="106">
        <v>8.5295668386210224</v>
      </c>
      <c r="H111" s="104" t="s">
        <v>139</v>
      </c>
      <c r="I111" s="105">
        <v>4.8000000000000001E-2</v>
      </c>
      <c r="J111" s="105">
        <v>4.7596465241344567E-2</v>
      </c>
      <c r="K111" s="106">
        <v>285921999.43963408</v>
      </c>
      <c r="L111" s="118">
        <v>111.93299641656235</v>
      </c>
      <c r="M111" s="106">
        <v>320041.06138692907</v>
      </c>
      <c r="N111" s="107"/>
      <c r="O111" s="107">
        <f t="shared" si="2"/>
        <v>9.3351930705044515E-3</v>
      </c>
      <c r="P111" s="107">
        <f>M111/'סכום נכסי הקרן'!$C$42</f>
        <v>2.7768401009053462E-3</v>
      </c>
    </row>
    <row r="112" spans="2:16">
      <c r="B112" s="102" t="s">
        <v>2134</v>
      </c>
      <c r="C112" s="103" t="s">
        <v>2135</v>
      </c>
      <c r="D112" s="103" t="s">
        <v>247</v>
      </c>
      <c r="E112" s="103"/>
      <c r="F112" s="117">
        <v>43709</v>
      </c>
      <c r="G112" s="106">
        <v>8.9604195432024056</v>
      </c>
      <c r="H112" s="104" t="s">
        <v>139</v>
      </c>
      <c r="I112" s="105">
        <v>4.8000000000000001E-2</v>
      </c>
      <c r="J112" s="105">
        <v>1.5380366300024128E-2</v>
      </c>
      <c r="K112" s="106">
        <v>3526999.9997580014</v>
      </c>
      <c r="L112" s="118">
        <v>147.17627785906339</v>
      </c>
      <c r="M112" s="106">
        <v>5190.9073197330017</v>
      </c>
      <c r="N112" s="107"/>
      <c r="O112" s="107">
        <f t="shared" si="2"/>
        <v>1.5141220264301201E-4</v>
      </c>
      <c r="P112" s="107">
        <f>M112/'סכום נכסי הקרן'!$C$42</f>
        <v>4.5038969509261824E-5</v>
      </c>
    </row>
    <row r="113" spans="2:16">
      <c r="B113" s="102" t="s">
        <v>2136</v>
      </c>
      <c r="C113" s="103" t="s">
        <v>2137</v>
      </c>
      <c r="D113" s="103" t="s">
        <v>247</v>
      </c>
      <c r="E113" s="103"/>
      <c r="F113" s="117">
        <v>43740</v>
      </c>
      <c r="G113" s="106">
        <v>8.4914028816990292</v>
      </c>
      <c r="H113" s="104" t="s">
        <v>139</v>
      </c>
      <c r="I113" s="105">
        <v>4.8000000000000001E-2</v>
      </c>
      <c r="J113" s="105">
        <v>4.7576909576748434E-2</v>
      </c>
      <c r="K113" s="106">
        <v>326378999.36063206</v>
      </c>
      <c r="L113" s="118">
        <v>113.81096588473183</v>
      </c>
      <c r="M113" s="106">
        <v>371455.09161725803</v>
      </c>
      <c r="N113" s="107"/>
      <c r="O113" s="107">
        <f t="shared" si="2"/>
        <v>1.0834875319566244E-2</v>
      </c>
      <c r="P113" s="107">
        <f>M113/'סכום נכסי הקרן'!$C$42</f>
        <v>3.2229345497677385E-3</v>
      </c>
    </row>
    <row r="114" spans="2:16">
      <c r="B114" s="102" t="s">
        <v>2138</v>
      </c>
      <c r="C114" s="103" t="s">
        <v>2139</v>
      </c>
      <c r="D114" s="103" t="s">
        <v>247</v>
      </c>
      <c r="E114" s="103"/>
      <c r="F114" s="117">
        <v>43770</v>
      </c>
      <c r="G114" s="106">
        <v>8.5682164696425325</v>
      </c>
      <c r="H114" s="104" t="s">
        <v>139</v>
      </c>
      <c r="I114" s="105">
        <v>4.8000000000000001E-2</v>
      </c>
      <c r="J114" s="105">
        <v>4.7834857219414294E-2</v>
      </c>
      <c r="K114" s="106">
        <v>470894999.07206804</v>
      </c>
      <c r="L114" s="118">
        <v>113.39026126741152</v>
      </c>
      <c r="M114" s="106">
        <v>533949.06974299299</v>
      </c>
      <c r="N114" s="107"/>
      <c r="O114" s="107">
        <f t="shared" si="2"/>
        <v>1.5574619188757199E-2</v>
      </c>
      <c r="P114" s="107">
        <f>M114/'סכום נכסי הקרן'!$C$42</f>
        <v>4.6328154964805513E-3</v>
      </c>
    </row>
    <row r="115" spans="2:16">
      <c r="B115" s="102" t="s">
        <v>2140</v>
      </c>
      <c r="C115" s="103" t="s">
        <v>2141</v>
      </c>
      <c r="D115" s="103" t="s">
        <v>247</v>
      </c>
      <c r="E115" s="103"/>
      <c r="F115" s="117">
        <v>43800</v>
      </c>
      <c r="G115" s="106">
        <v>8.6453419930197537</v>
      </c>
      <c r="H115" s="104" t="s">
        <v>139</v>
      </c>
      <c r="I115" s="105">
        <v>4.8000000000000001E-2</v>
      </c>
      <c r="J115" s="105">
        <v>4.8067552946014273E-2</v>
      </c>
      <c r="K115" s="106">
        <v>209962999.58407393</v>
      </c>
      <c r="L115" s="118">
        <v>112.32014149231428</v>
      </c>
      <c r="M115" s="106">
        <v>235830.73821433907</v>
      </c>
      <c r="N115" s="107"/>
      <c r="O115" s="107">
        <f t="shared" si="2"/>
        <v>6.8788844270479621E-3</v>
      </c>
      <c r="P115" s="107">
        <f>M115/'סכום נכסי הקרן'!$C$42</f>
        <v>2.0461882236665809E-3</v>
      </c>
    </row>
    <row r="116" spans="2:16">
      <c r="B116" s="102" t="s">
        <v>2142</v>
      </c>
      <c r="C116" s="103" t="s">
        <v>2143</v>
      </c>
      <c r="D116" s="103" t="s">
        <v>247</v>
      </c>
      <c r="E116" s="103"/>
      <c r="F116" s="117">
        <v>43831</v>
      </c>
      <c r="G116" s="106">
        <v>8.7383942089444737</v>
      </c>
      <c r="H116" s="104" t="s">
        <v>139</v>
      </c>
      <c r="I116" s="105">
        <v>4.8000000000000001E-2</v>
      </c>
      <c r="J116" s="105">
        <v>4.7901847499989915E-2</v>
      </c>
      <c r="K116" s="106">
        <v>284759999.43920404</v>
      </c>
      <c r="L116" s="118">
        <v>112.51832003557428</v>
      </c>
      <c r="M116" s="106">
        <v>320407.16750230308</v>
      </c>
      <c r="N116" s="107"/>
      <c r="O116" s="107">
        <f t="shared" si="2"/>
        <v>9.3458719229507527E-3</v>
      </c>
      <c r="P116" s="107">
        <f>M116/'סכום נכסי הקרן'!$C$42</f>
        <v>2.7800166249986975E-3</v>
      </c>
    </row>
    <row r="117" spans="2:16">
      <c r="B117" s="102" t="s">
        <v>2144</v>
      </c>
      <c r="C117" s="103" t="s">
        <v>2145</v>
      </c>
      <c r="D117" s="103" t="s">
        <v>247</v>
      </c>
      <c r="E117" s="103"/>
      <c r="F117" s="117">
        <v>43863</v>
      </c>
      <c r="G117" s="106">
        <v>8.8192364266075352</v>
      </c>
      <c r="H117" s="104" t="s">
        <v>139</v>
      </c>
      <c r="I117" s="105">
        <v>4.8000000000000001E-2</v>
      </c>
      <c r="J117" s="105">
        <v>4.804569182705478E-2</v>
      </c>
      <c r="K117" s="106">
        <v>305128999.39974207</v>
      </c>
      <c r="L117" s="118">
        <v>111.91477882922514</v>
      </c>
      <c r="M117" s="106">
        <v>341484.44482204906</v>
      </c>
      <c r="N117" s="107"/>
      <c r="O117" s="107">
        <f t="shared" si="2"/>
        <v>9.960669450267131E-3</v>
      </c>
      <c r="P117" s="107">
        <f>M117/'סכום נכסי הקרן'!$C$42</f>
        <v>2.9628938740171064E-3</v>
      </c>
    </row>
    <row r="118" spans="2:16">
      <c r="B118" s="102" t="s">
        <v>2146</v>
      </c>
      <c r="C118" s="103" t="s">
        <v>2147</v>
      </c>
      <c r="D118" s="103" t="s">
        <v>247</v>
      </c>
      <c r="E118" s="103"/>
      <c r="F118" s="117">
        <v>43891</v>
      </c>
      <c r="G118" s="106">
        <v>9.3000782556274331</v>
      </c>
      <c r="H118" s="104" t="s">
        <v>139</v>
      </c>
      <c r="I118" s="105">
        <v>4.8000000000000001E-2</v>
      </c>
      <c r="J118" s="105">
        <v>1.5303188830277084E-2</v>
      </c>
      <c r="K118" s="106">
        <v>4803999.9996960023</v>
      </c>
      <c r="L118" s="118">
        <v>149.36558971927701</v>
      </c>
      <c r="M118" s="106">
        <v>7175.52292966</v>
      </c>
      <c r="N118" s="107"/>
      <c r="O118" s="107">
        <f t="shared" si="2"/>
        <v>2.0930093044911889E-4</v>
      </c>
      <c r="P118" s="107">
        <f>M118/'סכום נכסי הקרן'!$C$42</f>
        <v>6.2258510610162211E-5</v>
      </c>
    </row>
    <row r="119" spans="2:16">
      <c r="B119" s="102" t="s">
        <v>2148</v>
      </c>
      <c r="C119" s="103" t="s">
        <v>2149</v>
      </c>
      <c r="D119" s="103" t="s">
        <v>247</v>
      </c>
      <c r="E119" s="103"/>
      <c r="F119" s="117">
        <v>44045</v>
      </c>
      <c r="G119" s="106">
        <v>9.1347633553768048</v>
      </c>
      <c r="H119" s="104" t="s">
        <v>139</v>
      </c>
      <c r="I119" s="105">
        <v>4.8000000000000001E-2</v>
      </c>
      <c r="J119" s="105">
        <v>4.6669665037384463E-2</v>
      </c>
      <c r="K119" s="106">
        <v>43281999.916910022</v>
      </c>
      <c r="L119" s="118">
        <v>114.02599898653291</v>
      </c>
      <c r="M119" s="106">
        <v>49352.732786606997</v>
      </c>
      <c r="N119" s="107"/>
      <c r="O119" s="107">
        <f t="shared" si="2"/>
        <v>1.4395568091276421E-3</v>
      </c>
      <c r="P119" s="107">
        <f>M119/'סכום נכסי הקרן'!$C$42</f>
        <v>4.2820957691247507E-4</v>
      </c>
    </row>
    <row r="120" spans="2:16">
      <c r="B120" s="102" t="s">
        <v>2150</v>
      </c>
      <c r="C120" s="103" t="s">
        <v>2151</v>
      </c>
      <c r="D120" s="103" t="s">
        <v>247</v>
      </c>
      <c r="E120" s="103"/>
      <c r="F120" s="117">
        <v>44075</v>
      </c>
      <c r="G120" s="106">
        <v>9.2010158529991628</v>
      </c>
      <c r="H120" s="104" t="s">
        <v>139</v>
      </c>
      <c r="I120" s="105">
        <v>4.8000000000000001E-2</v>
      </c>
      <c r="J120" s="105">
        <v>4.7783390027672859E-2</v>
      </c>
      <c r="K120" s="106">
        <v>558738998.90225613</v>
      </c>
      <c r="L120" s="118">
        <v>112.4292473888342</v>
      </c>
      <c r="M120" s="106">
        <v>628186.05133371311</v>
      </c>
      <c r="N120" s="107"/>
      <c r="O120" s="107">
        <f t="shared" si="2"/>
        <v>1.8323392779616421E-2</v>
      </c>
      <c r="P120" s="107">
        <f>M120/'סכום נכסי הקרן'!$C$42</f>
        <v>5.4504637955312121E-3</v>
      </c>
    </row>
    <row r="121" spans="2:16">
      <c r="B121" s="102" t="s">
        <v>2152</v>
      </c>
      <c r="C121" s="103" t="s">
        <v>2153</v>
      </c>
      <c r="D121" s="103" t="s">
        <v>247</v>
      </c>
      <c r="E121" s="103"/>
      <c r="F121" s="117">
        <v>44166</v>
      </c>
      <c r="G121" s="106">
        <v>9.2262713543115957</v>
      </c>
      <c r="H121" s="104" t="s">
        <v>139</v>
      </c>
      <c r="I121" s="105">
        <v>4.8000000000000001E-2</v>
      </c>
      <c r="J121" s="105">
        <v>4.8081909712559663E-2</v>
      </c>
      <c r="K121" s="106">
        <v>1011097997.9960538</v>
      </c>
      <c r="L121" s="118">
        <v>113.20786043167844</v>
      </c>
      <c r="M121" s="106">
        <v>1144642.4103988674</v>
      </c>
      <c r="N121" s="107"/>
      <c r="O121" s="107">
        <f t="shared" si="2"/>
        <v>3.3387771717336985E-2</v>
      </c>
      <c r="P121" s="107">
        <f>M121/'סכום נכסי הקרן'!$C$42</f>
        <v>9.9315035783790959E-3</v>
      </c>
    </row>
    <row r="122" spans="2:16">
      <c r="B122" s="102" t="s">
        <v>2154</v>
      </c>
      <c r="C122" s="103" t="s">
        <v>2155</v>
      </c>
      <c r="D122" s="103" t="s">
        <v>247</v>
      </c>
      <c r="E122" s="103"/>
      <c r="F122" s="117">
        <v>44197</v>
      </c>
      <c r="G122" s="106">
        <v>9.3084967110452919</v>
      </c>
      <c r="H122" s="104" t="s">
        <v>139</v>
      </c>
      <c r="I122" s="105">
        <v>4.8000000000000001E-2</v>
      </c>
      <c r="J122" s="105">
        <v>4.7933552596979373E-2</v>
      </c>
      <c r="K122" s="106">
        <v>305925999.39561814</v>
      </c>
      <c r="L122" s="118">
        <v>113.12255960038743</v>
      </c>
      <c r="M122" s="106">
        <v>346071.32099938905</v>
      </c>
      <c r="N122" s="107"/>
      <c r="O122" s="107">
        <f t="shared" si="2"/>
        <v>1.0094462828280578E-2</v>
      </c>
      <c r="P122" s="107">
        <f>M122/'סכום נכסי הקרן'!$C$42</f>
        <v>3.0026919600874627E-3</v>
      </c>
    </row>
    <row r="123" spans="2:16">
      <c r="B123" s="102" t="s">
        <v>2156</v>
      </c>
      <c r="C123" s="103" t="s">
        <v>2157</v>
      </c>
      <c r="D123" s="103" t="s">
        <v>247</v>
      </c>
      <c r="E123" s="103"/>
      <c r="F123" s="117">
        <v>44228</v>
      </c>
      <c r="G123" s="106">
        <v>9.3982333455534608</v>
      </c>
      <c r="H123" s="104" t="s">
        <v>139</v>
      </c>
      <c r="I123" s="105">
        <v>4.8000000000000001E-2</v>
      </c>
      <c r="J123" s="105">
        <v>4.794013250236482E-2</v>
      </c>
      <c r="K123" s="106">
        <v>559119998.89522016</v>
      </c>
      <c r="L123" s="118">
        <v>112.8069610987959</v>
      </c>
      <c r="M123" s="106">
        <v>630726.27964931913</v>
      </c>
      <c r="N123" s="107"/>
      <c r="O123" s="107">
        <f t="shared" si="2"/>
        <v>1.8397488027477992E-2</v>
      </c>
      <c r="P123" s="107">
        <f>M123/'סכום נכסי הקרן'!$C$42</f>
        <v>5.4725041169251653E-3</v>
      </c>
    </row>
    <row r="124" spans="2:16">
      <c r="B124" s="102" t="s">
        <v>2158</v>
      </c>
      <c r="C124" s="103" t="s">
        <v>2159</v>
      </c>
      <c r="D124" s="103" t="s">
        <v>247</v>
      </c>
      <c r="E124" s="103"/>
      <c r="F124" s="117">
        <v>44256</v>
      </c>
      <c r="G124" s="106">
        <v>9.4699999999999811</v>
      </c>
      <c r="H124" s="104" t="s">
        <v>139</v>
      </c>
      <c r="I124" s="105">
        <v>4.8000000000000001E-2</v>
      </c>
      <c r="J124" s="105">
        <v>4.8499999999999863E-2</v>
      </c>
      <c r="K124" s="106">
        <v>209552999.58089405</v>
      </c>
      <c r="L124" s="118">
        <v>111.97059752425425</v>
      </c>
      <c r="M124" s="106">
        <v>234637.74576072505</v>
      </c>
      <c r="N124" s="107"/>
      <c r="O124" s="107">
        <f t="shared" si="2"/>
        <v>6.8440863457084021E-3</v>
      </c>
      <c r="P124" s="107">
        <f>M124/'סכום נכסי הקרן'!$C$42</f>
        <v>2.0358372103593614E-3</v>
      </c>
    </row>
    <row r="125" spans="2:16">
      <c r="B125" s="102" t="s">
        <v>2160</v>
      </c>
      <c r="C125" s="103" t="s">
        <v>2161</v>
      </c>
      <c r="D125" s="103" t="s">
        <v>247</v>
      </c>
      <c r="E125" s="103"/>
      <c r="F125" s="117">
        <v>44287</v>
      </c>
      <c r="G125" s="106">
        <v>9.3445329407286994</v>
      </c>
      <c r="H125" s="104" t="s">
        <v>139</v>
      </c>
      <c r="I125" s="105">
        <v>4.8000000000000001E-2</v>
      </c>
      <c r="J125" s="105">
        <v>4.7617642884327412E-2</v>
      </c>
      <c r="K125" s="106">
        <v>298904999.41357201</v>
      </c>
      <c r="L125" s="118">
        <v>114.6719421069368</v>
      </c>
      <c r="M125" s="106">
        <v>342760.16788227105</v>
      </c>
      <c r="N125" s="107"/>
      <c r="O125" s="107">
        <f t="shared" si="2"/>
        <v>9.9978806787890517E-3</v>
      </c>
      <c r="P125" s="107">
        <f>M125/'סכום נכסי הקרן'!$C$42</f>
        <v>2.973962700423076E-3</v>
      </c>
    </row>
    <row r="126" spans="2:16">
      <c r="B126" s="102" t="s">
        <v>2162</v>
      </c>
      <c r="C126" s="103" t="s">
        <v>2163</v>
      </c>
      <c r="D126" s="103" t="s">
        <v>247</v>
      </c>
      <c r="E126" s="103"/>
      <c r="F126" s="117">
        <v>44318</v>
      </c>
      <c r="G126" s="106">
        <v>9.4157068757592342</v>
      </c>
      <c r="H126" s="104" t="s">
        <v>139</v>
      </c>
      <c r="I126" s="105">
        <v>4.8000000000000001E-2</v>
      </c>
      <c r="J126" s="105">
        <v>4.8153511114618609E-2</v>
      </c>
      <c r="K126" s="106">
        <v>465655999.07560205</v>
      </c>
      <c r="L126" s="118">
        <v>113.03847156117656</v>
      </c>
      <c r="M126" s="106">
        <v>526370.42408798705</v>
      </c>
      <c r="N126" s="107"/>
      <c r="O126" s="107">
        <f t="shared" si="2"/>
        <v>1.5353559678156195E-2</v>
      </c>
      <c r="P126" s="107">
        <f>M126/'סכום נכסי הקרן'!$C$42</f>
        <v>4.567059286717425E-3</v>
      </c>
    </row>
    <row r="127" spans="2:16">
      <c r="B127" s="102" t="s">
        <v>2164</v>
      </c>
      <c r="C127" s="103" t="s">
        <v>2165</v>
      </c>
      <c r="D127" s="103" t="s">
        <v>247</v>
      </c>
      <c r="E127" s="103"/>
      <c r="F127" s="117">
        <v>44348</v>
      </c>
      <c r="G127" s="106">
        <v>9.4969824401060574</v>
      </c>
      <c r="H127" s="104" t="s">
        <v>139</v>
      </c>
      <c r="I127" s="105">
        <v>4.8000000000000001E-2</v>
      </c>
      <c r="J127" s="105">
        <v>4.8084728562113092E-2</v>
      </c>
      <c r="K127" s="106">
        <v>375694999.25530195</v>
      </c>
      <c r="L127" s="118">
        <v>112.33796798009628</v>
      </c>
      <c r="M127" s="106">
        <v>422048.12796624406</v>
      </c>
      <c r="N127" s="107"/>
      <c r="O127" s="107">
        <f t="shared" si="2"/>
        <v>1.2310610215251488E-2</v>
      </c>
      <c r="P127" s="107">
        <f>M127/'סכום נכסי הקרן'!$C$42</f>
        <v>3.6619056353890786E-3</v>
      </c>
    </row>
    <row r="128" spans="2:16">
      <c r="B128" s="102" t="s">
        <v>2166</v>
      </c>
      <c r="C128" s="103" t="s">
        <v>2167</v>
      </c>
      <c r="D128" s="103" t="s">
        <v>247</v>
      </c>
      <c r="E128" s="103"/>
      <c r="F128" s="117">
        <v>44378</v>
      </c>
      <c r="G128" s="106">
        <v>9.6018681932692349</v>
      </c>
      <c r="H128" s="104" t="s">
        <v>139</v>
      </c>
      <c r="I128" s="105">
        <v>4.8000000000000001E-2</v>
      </c>
      <c r="J128" s="105">
        <v>4.7176193300295835E-2</v>
      </c>
      <c r="K128" s="106">
        <v>116234999.77416201</v>
      </c>
      <c r="L128" s="118">
        <v>112.29389449197684</v>
      </c>
      <c r="M128" s="106">
        <v>130524.80800914702</v>
      </c>
      <c r="N128" s="107"/>
      <c r="O128" s="107">
        <f t="shared" si="2"/>
        <v>3.8072436017289042E-3</v>
      </c>
      <c r="P128" s="107">
        <f>M128/'סכום נכסי הקרן'!$C$42</f>
        <v>1.1325000594363532E-3</v>
      </c>
    </row>
    <row r="129" spans="2:16">
      <c r="B129" s="102" t="s">
        <v>2168</v>
      </c>
      <c r="C129" s="103" t="s">
        <v>2169</v>
      </c>
      <c r="D129" s="103" t="s">
        <v>247</v>
      </c>
      <c r="E129" s="103"/>
      <c r="F129" s="117">
        <v>44409</v>
      </c>
      <c r="G129" s="106">
        <v>9.6762110580371274</v>
      </c>
      <c r="H129" s="104" t="s">
        <v>139</v>
      </c>
      <c r="I129" s="105">
        <v>4.8000000000000001E-2</v>
      </c>
      <c r="J129" s="105">
        <v>4.7615757190608538E-2</v>
      </c>
      <c r="K129" s="106">
        <v>146012999.71410999</v>
      </c>
      <c r="L129" s="118">
        <v>111.31400884344453</v>
      </c>
      <c r="M129" s="106">
        <v>162532.92341434301</v>
      </c>
      <c r="N129" s="107"/>
      <c r="O129" s="107">
        <f t="shared" si="2"/>
        <v>4.740879854013549E-3</v>
      </c>
      <c r="P129" s="107">
        <f>M129/'סכום נכסי הקרן'!$C$42</f>
        <v>1.4102188559757039E-3</v>
      </c>
    </row>
    <row r="130" spans="2:16">
      <c r="B130" s="102" t="s">
        <v>2170</v>
      </c>
      <c r="C130" s="103" t="s">
        <v>2171</v>
      </c>
      <c r="D130" s="103" t="s">
        <v>247</v>
      </c>
      <c r="E130" s="103"/>
      <c r="F130" s="117">
        <v>44440</v>
      </c>
      <c r="G130" s="106">
        <v>9.760386014215765</v>
      </c>
      <c r="H130" s="104" t="s">
        <v>139</v>
      </c>
      <c r="I130" s="105">
        <v>4.8000000000000001E-2</v>
      </c>
      <c r="J130" s="105">
        <v>4.7859843851065821E-2</v>
      </c>
      <c r="K130" s="106">
        <v>424588999.16241002</v>
      </c>
      <c r="L130" s="118">
        <v>110.24707861835859</v>
      </c>
      <c r="M130" s="106">
        <v>468096.967711484</v>
      </c>
      <c r="N130" s="107"/>
      <c r="O130" s="107">
        <f t="shared" si="2"/>
        <v>1.3653796642116932E-2</v>
      </c>
      <c r="P130" s="107">
        <f>M130/'סכום נכסי הקרן'!$C$42</f>
        <v>4.0614489447713432E-3</v>
      </c>
    </row>
    <row r="131" spans="2:16">
      <c r="B131" s="102" t="s">
        <v>2172</v>
      </c>
      <c r="C131" s="103" t="s">
        <v>2173</v>
      </c>
      <c r="D131" s="103" t="s">
        <v>247</v>
      </c>
      <c r="E131" s="103"/>
      <c r="F131" s="117">
        <v>44470</v>
      </c>
      <c r="G131" s="106">
        <v>10.209999999999999</v>
      </c>
      <c r="H131" s="104" t="s">
        <v>139</v>
      </c>
      <c r="I131" s="105">
        <v>4.8000000000000001E-2</v>
      </c>
      <c r="J131" s="105">
        <v>1.46E-2</v>
      </c>
      <c r="K131" s="106">
        <v>723000.00000000012</v>
      </c>
      <c r="L131" s="118">
        <v>154.53408713692946</v>
      </c>
      <c r="M131" s="106">
        <v>1117.2814500000002</v>
      </c>
      <c r="N131" s="107"/>
      <c r="O131" s="107">
        <f t="shared" si="2"/>
        <v>3.2589687100285138E-5</v>
      </c>
      <c r="P131" s="107">
        <f>M131/'סכום נכסי הקרן'!$C$42</f>
        <v>9.6941058778915277E-6</v>
      </c>
    </row>
    <row r="132" spans="2:16">
      <c r="B132" s="102" t="s">
        <v>2174</v>
      </c>
      <c r="C132" s="103" t="s">
        <v>2175</v>
      </c>
      <c r="D132" s="103" t="s">
        <v>247</v>
      </c>
      <c r="E132" s="103"/>
      <c r="F132" s="117">
        <v>44501</v>
      </c>
      <c r="G132" s="106">
        <v>9.6973426765624069</v>
      </c>
      <c r="H132" s="104" t="s">
        <v>139</v>
      </c>
      <c r="I132" s="105">
        <v>4.8000000000000001E-2</v>
      </c>
      <c r="J132" s="105">
        <v>4.7536202073007267E-2</v>
      </c>
      <c r="K132" s="106">
        <v>539167998.9439081</v>
      </c>
      <c r="L132" s="118">
        <v>111.75512010902035</v>
      </c>
      <c r="M132" s="106">
        <v>602547.84480916616</v>
      </c>
      <c r="N132" s="107"/>
      <c r="O132" s="107">
        <f t="shared" si="2"/>
        <v>1.7575558714665755E-2</v>
      </c>
      <c r="P132" s="107">
        <f>M132/'סכום נכסי הקרן'!$C$42</f>
        <v>5.2280135896603389E-3</v>
      </c>
    </row>
    <row r="133" spans="2:16">
      <c r="B133" s="102" t="s">
        <v>2176</v>
      </c>
      <c r="C133" s="103" t="s">
        <v>2177</v>
      </c>
      <c r="D133" s="103" t="s">
        <v>247</v>
      </c>
      <c r="E133" s="103"/>
      <c r="F133" s="117">
        <v>44531</v>
      </c>
      <c r="G133" s="106">
        <v>9.8144956859990398</v>
      </c>
      <c r="H133" s="104" t="s">
        <v>139</v>
      </c>
      <c r="I133" s="105">
        <v>4.8000000000000001E-2</v>
      </c>
      <c r="J133" s="105">
        <v>4.6027206958406078E-2</v>
      </c>
      <c r="K133" s="106">
        <v>159888999.69731805</v>
      </c>
      <c r="L133" s="118">
        <v>112.63781704621292</v>
      </c>
      <c r="M133" s="106">
        <v>180095.47895608502</v>
      </c>
      <c r="N133" s="107"/>
      <c r="O133" s="107">
        <f t="shared" si="2"/>
        <v>5.2531573914118028E-3</v>
      </c>
      <c r="P133" s="107">
        <f>M133/'סכום נכסי הקרן'!$C$42</f>
        <v>1.5626005794062662E-3</v>
      </c>
    </row>
    <row r="134" spans="2:16">
      <c r="B134" s="102" t="s">
        <v>2178</v>
      </c>
      <c r="C134" s="103" t="s">
        <v>2179</v>
      </c>
      <c r="D134" s="103" t="s">
        <v>247</v>
      </c>
      <c r="E134" s="103"/>
      <c r="F134" s="117">
        <v>44563</v>
      </c>
      <c r="G134" s="106">
        <v>9.849999999999989</v>
      </c>
      <c r="H134" s="104" t="s">
        <v>139</v>
      </c>
      <c r="I134" s="105">
        <v>4.8000000000000001E-2</v>
      </c>
      <c r="J134" s="105">
        <v>4.8499999999999995E-2</v>
      </c>
      <c r="K134" s="106">
        <v>434761999.13047594</v>
      </c>
      <c r="L134" s="118">
        <v>109.9732241479248</v>
      </c>
      <c r="M134" s="106">
        <v>478121.78781375714</v>
      </c>
      <c r="N134" s="107"/>
      <c r="O134" s="107">
        <f t="shared" si="2"/>
        <v>1.3946207968170659E-2</v>
      </c>
      <c r="P134" s="107">
        <f>M134/'סכום נכסי הקרן'!$C$42</f>
        <v>4.1484294164136955E-3</v>
      </c>
    </row>
    <row r="135" spans="2:16">
      <c r="B135" s="102" t="s">
        <v>2180</v>
      </c>
      <c r="C135" s="103" t="s">
        <v>2181</v>
      </c>
      <c r="D135" s="103" t="s">
        <v>247</v>
      </c>
      <c r="E135" s="103"/>
      <c r="F135" s="117">
        <v>44652</v>
      </c>
      <c r="G135" s="106">
        <v>9.8600000000003245</v>
      </c>
      <c r="H135" s="104" t="s">
        <v>139</v>
      </c>
      <c r="I135" s="105">
        <v>4.8000000000000001E-2</v>
      </c>
      <c r="J135" s="105">
        <v>4.8500000000002069E-2</v>
      </c>
      <c r="K135" s="106">
        <v>30813999.938372012</v>
      </c>
      <c r="L135" s="118">
        <v>110.01332436554488</v>
      </c>
      <c r="M135" s="106">
        <v>33899.505702200004</v>
      </c>
      <c r="N135" s="107"/>
      <c r="O135" s="107">
        <f t="shared" si="2"/>
        <v>9.8880571559568074E-4</v>
      </c>
      <c r="P135" s="107">
        <f>M135/'סכום נכסי הקרן'!$C$42</f>
        <v>2.9412946709650851E-4</v>
      </c>
    </row>
    <row r="136" spans="2:16">
      <c r="B136" s="102" t="s">
        <v>2182</v>
      </c>
      <c r="C136" s="103" t="s">
        <v>2183</v>
      </c>
      <c r="D136" s="103" t="s">
        <v>247</v>
      </c>
      <c r="E136" s="103"/>
      <c r="F136" s="117">
        <v>40057</v>
      </c>
      <c r="G136" s="106">
        <v>0.91000000000000114</v>
      </c>
      <c r="H136" s="104" t="s">
        <v>139</v>
      </c>
      <c r="I136" s="105">
        <v>4.8000000000000001E-2</v>
      </c>
      <c r="J136" s="105">
        <v>4.820000000000025E-2</v>
      </c>
      <c r="K136" s="106">
        <v>108167999.78366403</v>
      </c>
      <c r="L136" s="118">
        <v>121.85158003291065</v>
      </c>
      <c r="M136" s="106">
        <v>131804.41682638999</v>
      </c>
      <c r="N136" s="107"/>
      <c r="O136" s="107">
        <f t="shared" si="2"/>
        <v>3.8445681728696084E-3</v>
      </c>
      <c r="P136" s="107">
        <f>M136/'סכום נכסי הקרן'!$C$42</f>
        <v>1.1436026006596386E-3</v>
      </c>
    </row>
    <row r="137" spans="2:16">
      <c r="B137" s="102" t="s">
        <v>2184</v>
      </c>
      <c r="C137" s="103" t="s">
        <v>2185</v>
      </c>
      <c r="D137" s="103" t="s">
        <v>247</v>
      </c>
      <c r="E137" s="103"/>
      <c r="F137" s="117">
        <v>40087</v>
      </c>
      <c r="G137" s="106">
        <v>0.97000000000000652</v>
      </c>
      <c r="H137" s="104" t="s">
        <v>139</v>
      </c>
      <c r="I137" s="105">
        <v>4.8000000000000001E-2</v>
      </c>
      <c r="J137" s="105">
        <v>4.8300000000000551E-2</v>
      </c>
      <c r="K137" s="106">
        <v>100331999.79933602</v>
      </c>
      <c r="L137" s="118">
        <v>123.69158630347096</v>
      </c>
      <c r="M137" s="106">
        <v>124102.24212179401</v>
      </c>
      <c r="N137" s="107"/>
      <c r="O137" s="107">
        <f t="shared" si="2"/>
        <v>3.6199054760938641E-3</v>
      </c>
      <c r="P137" s="107">
        <f>M137/'סכום נכסי הקרן'!$C$42</f>
        <v>1.0767745896187576E-3</v>
      </c>
    </row>
    <row r="138" spans="2:16">
      <c r="B138" s="102" t="s">
        <v>2186</v>
      </c>
      <c r="C138" s="103" t="s">
        <v>2187</v>
      </c>
      <c r="D138" s="103" t="s">
        <v>247</v>
      </c>
      <c r="E138" s="103"/>
      <c r="F138" s="117">
        <v>40118</v>
      </c>
      <c r="G138" s="106">
        <v>1.0500019276373087</v>
      </c>
      <c r="H138" s="104" t="s">
        <v>139</v>
      </c>
      <c r="I138" s="105">
        <v>4.8000000000000001E-2</v>
      </c>
      <c r="J138" s="105">
        <v>4.819450623368992E-2</v>
      </c>
      <c r="K138" s="106">
        <v>122849999.75434598</v>
      </c>
      <c r="L138" s="118">
        <v>123.55677586487685</v>
      </c>
      <c r="M138" s="106">
        <v>151789.49884647902</v>
      </c>
      <c r="N138" s="107"/>
      <c r="O138" s="107">
        <f t="shared" si="2"/>
        <v>4.4275077443699101E-3</v>
      </c>
      <c r="P138" s="107">
        <f>M138/'סכום נכסי הקרן'!$C$42</f>
        <v>1.3170034040839585E-3</v>
      </c>
    </row>
    <row r="139" spans="2:16">
      <c r="B139" s="102" t="s">
        <v>2188</v>
      </c>
      <c r="C139" s="103" t="s">
        <v>2189</v>
      </c>
      <c r="D139" s="103" t="s">
        <v>247</v>
      </c>
      <c r="E139" s="103"/>
      <c r="F139" s="117">
        <v>39904</v>
      </c>
      <c r="G139" s="106">
        <v>0.49000000000001726</v>
      </c>
      <c r="H139" s="104" t="s">
        <v>139</v>
      </c>
      <c r="I139" s="105">
        <v>4.8000000000000001E-2</v>
      </c>
      <c r="J139" s="105">
        <v>4.8100000000000573E-2</v>
      </c>
      <c r="K139" s="106">
        <v>156289999.68742001</v>
      </c>
      <c r="L139" s="118">
        <v>129.1022638876434</v>
      </c>
      <c r="M139" s="106">
        <v>201773.92782645006</v>
      </c>
      <c r="N139" s="107"/>
      <c r="O139" s="107">
        <f t="shared" si="2"/>
        <v>5.8854903326816385E-3</v>
      </c>
      <c r="P139" s="107">
        <f>M139/'סכום נכסי הקרן'!$C$42</f>
        <v>1.7506939005813172E-3</v>
      </c>
    </row>
    <row r="140" spans="2:16">
      <c r="B140" s="102" t="s">
        <v>2190</v>
      </c>
      <c r="C140" s="103" t="s">
        <v>2191</v>
      </c>
      <c r="D140" s="103" t="s">
        <v>247</v>
      </c>
      <c r="E140" s="103"/>
      <c r="F140" s="117">
        <v>39965</v>
      </c>
      <c r="G140" s="106">
        <v>0.65999999999997749</v>
      </c>
      <c r="H140" s="104" t="s">
        <v>139</v>
      </c>
      <c r="I140" s="105">
        <v>4.8000000000000001E-2</v>
      </c>
      <c r="J140" s="105">
        <v>4.8199999999999611E-2</v>
      </c>
      <c r="K140" s="106">
        <v>73637999.852724016</v>
      </c>
      <c r="L140" s="118">
        <v>126.20235021320616</v>
      </c>
      <c r="M140" s="106">
        <v>92932.886464134994</v>
      </c>
      <c r="N140" s="107"/>
      <c r="O140" s="107">
        <f t="shared" si="2"/>
        <v>2.7107347850378106E-3</v>
      </c>
      <c r="P140" s="107">
        <f>M140/'סכום נכסי הקרן'!$C$42</f>
        <v>8.0633330207119868E-4</v>
      </c>
    </row>
    <row r="141" spans="2:16">
      <c r="B141" s="102" t="s">
        <v>2192</v>
      </c>
      <c r="C141" s="103" t="s">
        <v>2193</v>
      </c>
      <c r="D141" s="103" t="s">
        <v>247</v>
      </c>
      <c r="E141" s="103"/>
      <c r="F141" s="117">
        <v>39995</v>
      </c>
      <c r="G141" s="106">
        <v>0.73999999999999722</v>
      </c>
      <c r="H141" s="104" t="s">
        <v>139</v>
      </c>
      <c r="I141" s="105">
        <v>4.8000000000000001E-2</v>
      </c>
      <c r="J141" s="105">
        <v>4.8499999999999682E-2</v>
      </c>
      <c r="K141" s="106">
        <v>112495999.77500802</v>
      </c>
      <c r="L141" s="118">
        <v>125.20039412956983</v>
      </c>
      <c r="M141" s="106">
        <v>140845.43509831003</v>
      </c>
      <c r="N141" s="107"/>
      <c r="O141" s="107">
        <f t="shared" si="2"/>
        <v>4.1082832435439089E-3</v>
      </c>
      <c r="P141" s="107">
        <f>M141/'סכום נכסי הקרן'!$C$42</f>
        <v>1.2220471039420878E-3</v>
      </c>
    </row>
    <row r="142" spans="2:16">
      <c r="B142" s="102" t="s">
        <v>2194</v>
      </c>
      <c r="C142" s="103" t="s">
        <v>2195</v>
      </c>
      <c r="D142" s="103" t="s">
        <v>247</v>
      </c>
      <c r="E142" s="103"/>
      <c r="F142" s="117">
        <v>40027</v>
      </c>
      <c r="G142" s="106">
        <v>0.8299999999999933</v>
      </c>
      <c r="H142" s="104" t="s">
        <v>139</v>
      </c>
      <c r="I142" s="105">
        <v>4.8000000000000001E-2</v>
      </c>
      <c r="J142" s="105">
        <v>4.8199999999999639E-2</v>
      </c>
      <c r="K142" s="106">
        <v>141649999.71669999</v>
      </c>
      <c r="L142" s="118">
        <v>123.61955406989144</v>
      </c>
      <c r="M142" s="106">
        <v>175107.097989787</v>
      </c>
      <c r="N142" s="107"/>
      <c r="O142" s="107">
        <f t="shared" ref="O142:O162" si="3">IFERROR(M142/$M$11,0)</f>
        <v>5.1076526264050353E-3</v>
      </c>
      <c r="P142" s="107">
        <f>M142/'סכום נכסי הקרן'!$C$42</f>
        <v>1.5193188322273868E-3</v>
      </c>
    </row>
    <row r="143" spans="2:16">
      <c r="B143" s="102" t="s">
        <v>2196</v>
      </c>
      <c r="C143" s="103" t="s">
        <v>2197</v>
      </c>
      <c r="D143" s="103" t="s">
        <v>247</v>
      </c>
      <c r="E143" s="103"/>
      <c r="F143" s="117">
        <v>40179</v>
      </c>
      <c r="G143" s="106">
        <v>1.220000000000008</v>
      </c>
      <c r="H143" s="104" t="s">
        <v>139</v>
      </c>
      <c r="I143" s="105">
        <v>4.8000000000000001E-2</v>
      </c>
      <c r="J143" s="105">
        <v>4.8300000000000363E-2</v>
      </c>
      <c r="K143" s="106">
        <v>55111999.889776021</v>
      </c>
      <c r="L143" s="118">
        <v>122.00105624909168</v>
      </c>
      <c r="M143" s="106">
        <v>67237.221985524986</v>
      </c>
      <c r="N143" s="107"/>
      <c r="O143" s="107">
        <f t="shared" si="3"/>
        <v>1.9612247442223904E-3</v>
      </c>
      <c r="P143" s="107">
        <f>M143/'סכום נכסי הקרן'!$C$42</f>
        <v>5.8338456157396609E-4</v>
      </c>
    </row>
    <row r="144" spans="2:16">
      <c r="B144" s="102" t="s">
        <v>2198</v>
      </c>
      <c r="C144" s="103" t="s">
        <v>2199</v>
      </c>
      <c r="D144" s="103" t="s">
        <v>247</v>
      </c>
      <c r="E144" s="103"/>
      <c r="F144" s="117">
        <v>40210</v>
      </c>
      <c r="G144" s="106">
        <v>1.3099999999999794</v>
      </c>
      <c r="H144" s="104" t="s">
        <v>139</v>
      </c>
      <c r="I144" s="105">
        <v>4.8000000000000001E-2</v>
      </c>
      <c r="J144" s="105">
        <v>4.8199999999999472E-2</v>
      </c>
      <c r="K144" s="106">
        <v>80739999.83852002</v>
      </c>
      <c r="L144" s="118">
        <v>121.51973627693964</v>
      </c>
      <c r="M144" s="106">
        <v>98115.034873771016</v>
      </c>
      <c r="N144" s="107"/>
      <c r="O144" s="107">
        <f t="shared" si="3"/>
        <v>2.861891501348887E-3</v>
      </c>
      <c r="P144" s="107">
        <f>M144/'סכום נכסי הקרן'!$C$42</f>
        <v>8.5129627479213553E-4</v>
      </c>
    </row>
    <row r="145" spans="2:16">
      <c r="B145" s="102" t="s">
        <v>2200</v>
      </c>
      <c r="C145" s="103" t="s">
        <v>2201</v>
      </c>
      <c r="D145" s="103" t="s">
        <v>247</v>
      </c>
      <c r="E145" s="103"/>
      <c r="F145" s="117">
        <v>40238</v>
      </c>
      <c r="G145" s="106">
        <v>1.389999999999993</v>
      </c>
      <c r="H145" s="104" t="s">
        <v>139</v>
      </c>
      <c r="I145" s="105">
        <v>4.8000000000000001E-2</v>
      </c>
      <c r="J145" s="105">
        <v>4.8499999999999696E-2</v>
      </c>
      <c r="K145" s="106">
        <v>115179999.76964003</v>
      </c>
      <c r="L145" s="118">
        <v>121.85107106268548</v>
      </c>
      <c r="M145" s="106">
        <v>140348.06336930505</v>
      </c>
      <c r="N145" s="107"/>
      <c r="O145" s="107">
        <f t="shared" si="3"/>
        <v>4.0937755391326344E-3</v>
      </c>
      <c r="P145" s="107">
        <f>M145/'סכום נכסי הקרן'!$C$42</f>
        <v>1.2177316521804532E-3</v>
      </c>
    </row>
    <row r="146" spans="2:16">
      <c r="B146" s="102" t="s">
        <v>2202</v>
      </c>
      <c r="C146" s="103" t="s">
        <v>2203</v>
      </c>
      <c r="D146" s="103" t="s">
        <v>247</v>
      </c>
      <c r="E146" s="103"/>
      <c r="F146" s="117">
        <v>40300</v>
      </c>
      <c r="G146" s="106">
        <v>1.5199999999999536</v>
      </c>
      <c r="H146" s="104" t="s">
        <v>139</v>
      </c>
      <c r="I146" s="105">
        <v>4.8000000000000001E-2</v>
      </c>
      <c r="J146" s="105">
        <v>4.8499999999999474E-2</v>
      </c>
      <c r="K146" s="106">
        <v>18000999.963998005</v>
      </c>
      <c r="L146" s="118">
        <v>124.01602627631937</v>
      </c>
      <c r="M146" s="106">
        <v>22324.124845352006</v>
      </c>
      <c r="N146" s="107"/>
      <c r="O146" s="107">
        <f t="shared" si="3"/>
        <v>6.5116649300650531E-4</v>
      </c>
      <c r="P146" s="107">
        <f>M146/'סכום נכסי הקרן'!$C$42</f>
        <v>1.9369553650256264E-4</v>
      </c>
    </row>
    <row r="147" spans="2:16">
      <c r="B147" s="102" t="s">
        <v>2204</v>
      </c>
      <c r="C147" s="103" t="s">
        <v>2205</v>
      </c>
      <c r="D147" s="103" t="s">
        <v>247</v>
      </c>
      <c r="E147" s="103"/>
      <c r="F147" s="117">
        <v>40360</v>
      </c>
      <c r="G147" s="106">
        <v>1.6799999999999966</v>
      </c>
      <c r="H147" s="104" t="s">
        <v>139</v>
      </c>
      <c r="I147" s="105">
        <v>4.8000000000000001E-2</v>
      </c>
      <c r="J147" s="105">
        <v>4.8500000000000376E-2</v>
      </c>
      <c r="K147" s="106">
        <v>50553999.898892</v>
      </c>
      <c r="L147" s="118">
        <v>121.53804684100108</v>
      </c>
      <c r="M147" s="106">
        <v>61442.344077114991</v>
      </c>
      <c r="N147" s="107"/>
      <c r="O147" s="107">
        <f t="shared" si="3"/>
        <v>1.7921954832251401E-3</v>
      </c>
      <c r="P147" s="107">
        <f>M147/'סכום נכסי הקרן'!$C$42</f>
        <v>5.3310523402084044E-4</v>
      </c>
    </row>
    <row r="148" spans="2:16">
      <c r="B148" s="102" t="s">
        <v>2206</v>
      </c>
      <c r="C148" s="103" t="s">
        <v>2207</v>
      </c>
      <c r="D148" s="103" t="s">
        <v>247</v>
      </c>
      <c r="E148" s="103"/>
      <c r="F148" s="117">
        <v>40422</v>
      </c>
      <c r="G148" s="106">
        <v>1.8500000000000025</v>
      </c>
      <c r="H148" s="104" t="s">
        <v>139</v>
      </c>
      <c r="I148" s="105">
        <v>4.8000000000000001E-2</v>
      </c>
      <c r="J148" s="105">
        <v>4.8400000000000137E-2</v>
      </c>
      <c r="K148" s="106">
        <v>100419999.79916</v>
      </c>
      <c r="L148" s="118">
        <v>119.67274041027659</v>
      </c>
      <c r="M148" s="106">
        <v>120175.36567964902</v>
      </c>
      <c r="N148" s="107"/>
      <c r="O148" s="107">
        <f t="shared" si="3"/>
        <v>3.5053634557900399E-3</v>
      </c>
      <c r="P148" s="107">
        <f>M148/'סכום נכסי הקרן'!$C$42</f>
        <v>1.0427029991528537E-3</v>
      </c>
    </row>
    <row r="149" spans="2:16">
      <c r="B149" s="102" t="s">
        <v>2208</v>
      </c>
      <c r="C149" s="103" t="s">
        <v>2209</v>
      </c>
      <c r="D149" s="103" t="s">
        <v>247</v>
      </c>
      <c r="E149" s="103"/>
      <c r="F149" s="117">
        <v>40483</v>
      </c>
      <c r="G149" s="106">
        <v>1.9799999999999918</v>
      </c>
      <c r="H149" s="104" t="s">
        <v>139</v>
      </c>
      <c r="I149" s="105">
        <v>4.8000000000000001E-2</v>
      </c>
      <c r="J149" s="105">
        <v>4.8399999999999582E-2</v>
      </c>
      <c r="K149" s="106">
        <v>195176999.60964602</v>
      </c>
      <c r="L149" s="118">
        <v>120.67258437725874</v>
      </c>
      <c r="M149" s="106">
        <v>235525.12953895205</v>
      </c>
      <c r="N149" s="107"/>
      <c r="O149" s="107">
        <f t="shared" si="3"/>
        <v>6.8699702084274034E-3</v>
      </c>
      <c r="P149" s="107">
        <f>M149/'סכום נכסי הקרן'!$C$42</f>
        <v>2.0435366063355997E-3</v>
      </c>
    </row>
    <row r="150" spans="2:16">
      <c r="B150" s="102" t="s">
        <v>2210</v>
      </c>
      <c r="C150" s="103" t="s">
        <v>2211</v>
      </c>
      <c r="D150" s="103" t="s">
        <v>247</v>
      </c>
      <c r="E150" s="103"/>
      <c r="F150" s="117">
        <v>40513</v>
      </c>
      <c r="G150" s="106">
        <v>2.0600000000000169</v>
      </c>
      <c r="H150" s="104" t="s">
        <v>139</v>
      </c>
      <c r="I150" s="105">
        <v>4.8000000000000001E-2</v>
      </c>
      <c r="J150" s="105">
        <v>4.8400000000001102E-2</v>
      </c>
      <c r="K150" s="106">
        <v>66341999.867316008</v>
      </c>
      <c r="L150" s="118">
        <v>119.86192790388985</v>
      </c>
      <c r="M150" s="106">
        <v>79518.800050961014</v>
      </c>
      <c r="N150" s="107"/>
      <c r="O150" s="107">
        <f t="shared" si="3"/>
        <v>2.3194628464036139E-3</v>
      </c>
      <c r="P150" s="107">
        <f>M150/'סכום נכסי הקרן'!$C$42</f>
        <v>6.8994582070337079E-4</v>
      </c>
    </row>
    <row r="151" spans="2:16">
      <c r="B151" s="102" t="s">
        <v>2212</v>
      </c>
      <c r="C151" s="103" t="s">
        <v>2213</v>
      </c>
      <c r="D151" s="103" t="s">
        <v>247</v>
      </c>
      <c r="E151" s="103"/>
      <c r="F151" s="117">
        <v>40544</v>
      </c>
      <c r="G151" s="106">
        <v>2.1400000000000015</v>
      </c>
      <c r="H151" s="104" t="s">
        <v>139</v>
      </c>
      <c r="I151" s="105">
        <v>4.8000000000000001E-2</v>
      </c>
      <c r="J151" s="105">
        <v>4.8400000000000151E-2</v>
      </c>
      <c r="K151" s="106">
        <v>166734999.66653001</v>
      </c>
      <c r="L151" s="118">
        <v>119.27846752031658</v>
      </c>
      <c r="M151" s="106">
        <v>198878.95242224197</v>
      </c>
      <c r="N151" s="107"/>
      <c r="O151" s="107">
        <f t="shared" si="3"/>
        <v>5.8010475608212776E-3</v>
      </c>
      <c r="P151" s="107">
        <f>M151/'סכום נכסי הקרן'!$C$42</f>
        <v>1.7255756118257982E-3</v>
      </c>
    </row>
    <row r="152" spans="2:16">
      <c r="B152" s="102" t="s">
        <v>2214</v>
      </c>
      <c r="C152" s="103" t="s">
        <v>2215</v>
      </c>
      <c r="D152" s="103" t="s">
        <v>247</v>
      </c>
      <c r="E152" s="103"/>
      <c r="F152" s="117">
        <v>40575</v>
      </c>
      <c r="G152" s="106">
        <v>2.230000000000016</v>
      </c>
      <c r="H152" s="104" t="s">
        <v>139</v>
      </c>
      <c r="I152" s="105">
        <v>4.8000000000000001E-2</v>
      </c>
      <c r="J152" s="105">
        <v>4.8400000000000165E-2</v>
      </c>
      <c r="K152" s="106">
        <v>65717999.868564002</v>
      </c>
      <c r="L152" s="118">
        <v>118.36850550838406</v>
      </c>
      <c r="M152" s="106">
        <v>77789.414294421003</v>
      </c>
      <c r="N152" s="107"/>
      <c r="O152" s="107">
        <f t="shared" si="3"/>
        <v>2.2690188506840673E-3</v>
      </c>
      <c r="P152" s="107">
        <f>M152/'סכום נכסי הקרן'!$C$42</f>
        <v>6.7494078448119383E-4</v>
      </c>
    </row>
    <row r="153" spans="2:16">
      <c r="B153" s="102" t="s">
        <v>2216</v>
      </c>
      <c r="C153" s="103" t="s">
        <v>2217</v>
      </c>
      <c r="D153" s="103" t="s">
        <v>247</v>
      </c>
      <c r="E153" s="103"/>
      <c r="F153" s="117">
        <v>40603</v>
      </c>
      <c r="G153" s="106">
        <v>2.3099999999999818</v>
      </c>
      <c r="H153" s="104" t="s">
        <v>139</v>
      </c>
      <c r="I153" s="105">
        <v>4.8000000000000001E-2</v>
      </c>
      <c r="J153" s="105">
        <v>4.8499999999999863E-2</v>
      </c>
      <c r="K153" s="106">
        <v>101894999.79621002</v>
      </c>
      <c r="L153" s="118">
        <v>117.65895565042462</v>
      </c>
      <c r="M153" s="106">
        <v>119888.592620223</v>
      </c>
      <c r="N153" s="107"/>
      <c r="O153" s="107">
        <f t="shared" si="3"/>
        <v>3.4969986482695308E-3</v>
      </c>
      <c r="P153" s="107">
        <f>M153/'סכום נכסי הקרן'!$C$42</f>
        <v>1.0402148092692727E-3</v>
      </c>
    </row>
    <row r="154" spans="2:16">
      <c r="B154" s="102" t="s">
        <v>2218</v>
      </c>
      <c r="C154" s="103" t="s">
        <v>2219</v>
      </c>
      <c r="D154" s="103" t="s">
        <v>247</v>
      </c>
      <c r="E154" s="103"/>
      <c r="F154" s="117">
        <v>40634</v>
      </c>
      <c r="G154" s="106">
        <v>2.3300000000000014</v>
      </c>
      <c r="H154" s="104" t="s">
        <v>139</v>
      </c>
      <c r="I154" s="105">
        <v>4.8000000000000001E-2</v>
      </c>
      <c r="J154" s="105">
        <v>4.8500000000000168E-2</v>
      </c>
      <c r="K154" s="106">
        <v>36137999.927724011</v>
      </c>
      <c r="L154" s="118">
        <v>119.65524533731811</v>
      </c>
      <c r="M154" s="106">
        <v>43241.012473518007</v>
      </c>
      <c r="N154" s="107"/>
      <c r="O154" s="107">
        <f t="shared" si="3"/>
        <v>1.261285655831374E-3</v>
      </c>
      <c r="P154" s="107">
        <f>M154/'סכום נכסי הקרן'!$C$42</f>
        <v>3.7518116244166742E-4</v>
      </c>
    </row>
    <row r="155" spans="2:16">
      <c r="B155" s="102" t="s">
        <v>2220</v>
      </c>
      <c r="C155" s="103" t="s">
        <v>2221</v>
      </c>
      <c r="D155" s="103" t="s">
        <v>247</v>
      </c>
      <c r="E155" s="103"/>
      <c r="F155" s="117">
        <v>40664</v>
      </c>
      <c r="G155" s="106">
        <v>2.4199999999999933</v>
      </c>
      <c r="H155" s="104" t="s">
        <v>139</v>
      </c>
      <c r="I155" s="105">
        <v>4.8000000000000001E-2</v>
      </c>
      <c r="J155" s="105">
        <v>4.8499999999999613E-2</v>
      </c>
      <c r="K155" s="106">
        <v>134112999.73177405</v>
      </c>
      <c r="L155" s="118">
        <v>118.95298550476151</v>
      </c>
      <c r="M155" s="106">
        <v>159531.41713093803</v>
      </c>
      <c r="N155" s="107"/>
      <c r="O155" s="107">
        <f t="shared" si="3"/>
        <v>4.6533297111147221E-3</v>
      </c>
      <c r="P155" s="107">
        <f>M155/'סכום נכסי הקרן'!$C$42</f>
        <v>1.3841762507713622E-3</v>
      </c>
    </row>
    <row r="156" spans="2:16">
      <c r="B156" s="102" t="s">
        <v>2222</v>
      </c>
      <c r="C156" s="103" t="s">
        <v>2223</v>
      </c>
      <c r="D156" s="103" t="s">
        <v>247</v>
      </c>
      <c r="E156" s="103"/>
      <c r="F156" s="117">
        <v>40756</v>
      </c>
      <c r="G156" s="106">
        <v>2.6699999999999759</v>
      </c>
      <c r="H156" s="104" t="s">
        <v>139</v>
      </c>
      <c r="I156" s="105">
        <v>4.8000000000000001E-2</v>
      </c>
      <c r="J156" s="105">
        <v>4.849999999999955E-2</v>
      </c>
      <c r="K156" s="106">
        <v>73796999.85240601</v>
      </c>
      <c r="L156" s="118">
        <v>115.85249014187616</v>
      </c>
      <c r="M156" s="106">
        <v>85495.661979009034</v>
      </c>
      <c r="N156" s="107"/>
      <c r="O156" s="107">
        <f t="shared" si="3"/>
        <v>2.4938003511359194E-3</v>
      </c>
      <c r="P156" s="107">
        <f>M156/'סכום נכסי הקרן'!$C$42</f>
        <v>7.4180413478174055E-4</v>
      </c>
    </row>
    <row r="157" spans="2:16">
      <c r="B157" s="102" t="s">
        <v>2224</v>
      </c>
      <c r="C157" s="103" t="s">
        <v>2225</v>
      </c>
      <c r="D157" s="103" t="s">
        <v>247</v>
      </c>
      <c r="E157" s="103"/>
      <c r="F157" s="117">
        <v>40848</v>
      </c>
      <c r="G157" s="106">
        <v>2.8500000000000023</v>
      </c>
      <c r="H157" s="104" t="s">
        <v>139</v>
      </c>
      <c r="I157" s="105">
        <v>4.8000000000000001E-2</v>
      </c>
      <c r="J157" s="105">
        <v>4.850000000000014E-2</v>
      </c>
      <c r="K157" s="106">
        <v>208106999.5837861</v>
      </c>
      <c r="L157" s="118">
        <v>117.23526231217573</v>
      </c>
      <c r="M157" s="106">
        <v>243974.78685205008</v>
      </c>
      <c r="N157" s="107"/>
      <c r="O157" s="107">
        <f t="shared" si="3"/>
        <v>7.1164360277055274E-3</v>
      </c>
      <c r="P157" s="107">
        <f>M157/'סכום נכסי הקרן'!$C$42</f>
        <v>2.1168501591785943E-3</v>
      </c>
    </row>
    <row r="158" spans="2:16">
      <c r="B158" s="102" t="s">
        <v>2226</v>
      </c>
      <c r="C158" s="103" t="s">
        <v>2227</v>
      </c>
      <c r="D158" s="103" t="s">
        <v>247</v>
      </c>
      <c r="E158" s="103"/>
      <c r="F158" s="117">
        <v>40940</v>
      </c>
      <c r="G158" s="106">
        <v>3.0999999999999686</v>
      </c>
      <c r="H158" s="104" t="s">
        <v>139</v>
      </c>
      <c r="I158" s="105">
        <v>4.8000000000000001E-2</v>
      </c>
      <c r="J158" s="105">
        <v>4.8399999999999464E-2</v>
      </c>
      <c r="K158" s="106">
        <v>261736999.47652611</v>
      </c>
      <c r="L158" s="118">
        <v>115.85810595368747</v>
      </c>
      <c r="M158" s="106">
        <v>303243.53017351602</v>
      </c>
      <c r="N158" s="107"/>
      <c r="O158" s="107">
        <f t="shared" si="3"/>
        <v>8.8452303253945194E-3</v>
      </c>
      <c r="P158" s="107">
        <f>M158/'סכום נכסי הקרן'!$C$42</f>
        <v>2.6310961202189991E-3</v>
      </c>
    </row>
    <row r="159" spans="2:16">
      <c r="B159" s="102" t="s">
        <v>2228</v>
      </c>
      <c r="C159" s="103" t="s">
        <v>2229</v>
      </c>
      <c r="D159" s="103" t="s">
        <v>247</v>
      </c>
      <c r="E159" s="103"/>
      <c r="F159" s="117">
        <v>40969</v>
      </c>
      <c r="G159" s="106">
        <v>3.1800000000000095</v>
      </c>
      <c r="H159" s="104" t="s">
        <v>139</v>
      </c>
      <c r="I159" s="105">
        <v>4.8000000000000001E-2</v>
      </c>
      <c r="J159" s="105">
        <v>4.8600000000000136E-2</v>
      </c>
      <c r="K159" s="106">
        <v>159472999.68105406</v>
      </c>
      <c r="L159" s="118">
        <v>115.38981781241915</v>
      </c>
      <c r="M159" s="106">
        <v>184015.60379196805</v>
      </c>
      <c r="N159" s="107"/>
      <c r="O159" s="107">
        <f t="shared" si="3"/>
        <v>5.3675024758983352E-3</v>
      </c>
      <c r="P159" s="107">
        <f>M159/'סכום נכסי הקרן'!$C$42</f>
        <v>1.5966135894796029E-3</v>
      </c>
    </row>
    <row r="160" spans="2:16">
      <c r="B160" s="102" t="s">
        <v>2230</v>
      </c>
      <c r="C160" s="103" t="s">
        <v>2231</v>
      </c>
      <c r="D160" s="103" t="s">
        <v>247</v>
      </c>
      <c r="E160" s="103"/>
      <c r="F160" s="117">
        <v>41000</v>
      </c>
      <c r="G160" s="106">
        <v>3.1900093974231085</v>
      </c>
      <c r="H160" s="104" t="s">
        <v>139</v>
      </c>
      <c r="I160" s="105">
        <v>4.8000000000000001E-2</v>
      </c>
      <c r="J160" s="105">
        <v>4.8484588226103638E-2</v>
      </c>
      <c r="K160" s="106">
        <v>87167999.825737998</v>
      </c>
      <c r="L160" s="118">
        <v>117.70513508398649</v>
      </c>
      <c r="M160" s="106">
        <v>102601.21194489402</v>
      </c>
      <c r="N160" s="107"/>
      <c r="O160" s="107">
        <f t="shared" si="3"/>
        <v>2.9927476137674475E-3</v>
      </c>
      <c r="P160" s="107">
        <f>M160/'סכום נכסי הקרן'!$C$42</f>
        <v>8.9022064386175151E-4</v>
      </c>
    </row>
    <row r="161" spans="2:16">
      <c r="B161" s="102" t="s">
        <v>2232</v>
      </c>
      <c r="C161" s="103" t="s">
        <v>2233</v>
      </c>
      <c r="D161" s="103" t="s">
        <v>247</v>
      </c>
      <c r="E161" s="103"/>
      <c r="F161" s="117">
        <v>41640</v>
      </c>
      <c r="G161" s="106">
        <v>4.6610015763447574</v>
      </c>
      <c r="H161" s="104" t="s">
        <v>139</v>
      </c>
      <c r="I161" s="105">
        <v>4.8000000000000001E-2</v>
      </c>
      <c r="J161" s="105">
        <v>4.783094700170705E-2</v>
      </c>
      <c r="K161" s="106">
        <v>166417999.67290807</v>
      </c>
      <c r="L161" s="118">
        <v>112.82031926296503</v>
      </c>
      <c r="M161" s="106">
        <v>187753.31854201498</v>
      </c>
      <c r="N161" s="107"/>
      <c r="O161" s="107">
        <f t="shared" si="3"/>
        <v>5.4765268888375719E-3</v>
      </c>
      <c r="P161" s="107">
        <f>M161/'סכום נכסי הקרן'!$C$42</f>
        <v>1.6290439162592266E-3</v>
      </c>
    </row>
    <row r="162" spans="2:16">
      <c r="B162" s="102" t="s">
        <v>2234</v>
      </c>
      <c r="C162" s="103" t="s">
        <v>2235</v>
      </c>
      <c r="D162" s="103" t="s">
        <v>247</v>
      </c>
      <c r="E162" s="103"/>
      <c r="F162" s="117">
        <v>44774</v>
      </c>
      <c r="G162" s="106">
        <v>10.200000000031272</v>
      </c>
      <c r="H162" s="104" t="s">
        <v>139</v>
      </c>
      <c r="I162" s="105">
        <v>4.8000000000000001E-2</v>
      </c>
      <c r="J162" s="105">
        <v>4.8500000000167687E-2</v>
      </c>
      <c r="K162" s="106">
        <v>416999.99916600017</v>
      </c>
      <c r="L162" s="118">
        <v>105.83346762557575</v>
      </c>
      <c r="M162" s="106">
        <v>441.32555911599997</v>
      </c>
      <c r="N162" s="107"/>
      <c r="O162" s="107">
        <f t="shared" si="3"/>
        <v>1.2872908505684784E-5</v>
      </c>
      <c r="P162" s="107">
        <f>M162/'סכום נכסי הקרן'!$C$42</f>
        <v>3.8291664975644048E-6</v>
      </c>
    </row>
    <row r="163" spans="2:16">
      <c r="B163" s="110"/>
      <c r="C163" s="110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</row>
    <row r="164" spans="2:16">
      <c r="B164" s="110"/>
      <c r="C164" s="110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</row>
    <row r="165" spans="2:16">
      <c r="B165" s="110"/>
      <c r="C165" s="110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</row>
    <row r="166" spans="2:16">
      <c r="B166" s="124" t="s">
        <v>118</v>
      </c>
      <c r="C166" s="110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</row>
    <row r="167" spans="2:16">
      <c r="B167" s="124" t="s">
        <v>214</v>
      </c>
      <c r="C167" s="110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</row>
    <row r="168" spans="2:16">
      <c r="B168" s="124" t="s">
        <v>222</v>
      </c>
      <c r="C168" s="110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</row>
    <row r="169" spans="2:16">
      <c r="B169" s="110"/>
      <c r="C169" s="110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</row>
    <row r="170" spans="2:16">
      <c r="B170" s="110"/>
      <c r="C170" s="110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</row>
    <row r="171" spans="2:16">
      <c r="B171" s="110"/>
      <c r="C171" s="110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</row>
    <row r="172" spans="2:16">
      <c r="B172" s="110"/>
      <c r="C172" s="110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</row>
    <row r="173" spans="2:16">
      <c r="B173" s="110"/>
      <c r="C173" s="110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</row>
    <row r="174" spans="2:16">
      <c r="B174" s="110"/>
      <c r="C174" s="110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</row>
    <row r="175" spans="2:16">
      <c r="B175" s="110"/>
      <c r="C175" s="110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</row>
    <row r="176" spans="2:16">
      <c r="B176" s="110"/>
      <c r="C176" s="110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</row>
    <row r="177" spans="2:16">
      <c r="B177" s="110"/>
      <c r="C177" s="110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</row>
    <row r="178" spans="2:16">
      <c r="B178" s="110"/>
      <c r="C178" s="110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</row>
    <row r="179" spans="2:16">
      <c r="B179" s="110"/>
      <c r="C179" s="110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</row>
    <row r="180" spans="2:16">
      <c r="B180" s="110"/>
      <c r="C180" s="110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</row>
    <row r="181" spans="2:16">
      <c r="B181" s="110"/>
      <c r="C181" s="110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</row>
    <row r="182" spans="2:16">
      <c r="B182" s="110"/>
      <c r="C182" s="110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</row>
    <row r="183" spans="2:16">
      <c r="B183" s="110"/>
      <c r="C183" s="110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</row>
    <row r="184" spans="2:16">
      <c r="B184" s="110"/>
      <c r="C184" s="110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</row>
    <row r="185" spans="2:16">
      <c r="B185" s="110"/>
      <c r="C185" s="110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</row>
    <row r="186" spans="2:16">
      <c r="B186" s="110"/>
      <c r="C186" s="110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</row>
    <row r="187" spans="2:16">
      <c r="B187" s="110"/>
      <c r="C187" s="110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</row>
    <row r="188" spans="2:16">
      <c r="B188" s="110"/>
      <c r="C188" s="110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</row>
    <row r="189" spans="2:16">
      <c r="B189" s="110"/>
      <c r="C189" s="110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</row>
    <row r="190" spans="2:16">
      <c r="B190" s="110"/>
      <c r="C190" s="110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</row>
    <row r="191" spans="2:16">
      <c r="B191" s="110"/>
      <c r="C191" s="110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</row>
    <row r="192" spans="2:16">
      <c r="B192" s="110"/>
      <c r="C192" s="110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</row>
    <row r="193" spans="2:16">
      <c r="B193" s="110"/>
      <c r="C193" s="110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</row>
    <row r="194" spans="2:16">
      <c r="B194" s="110"/>
      <c r="C194" s="110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</row>
    <row r="195" spans="2:16">
      <c r="B195" s="110"/>
      <c r="C195" s="110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</row>
    <row r="196" spans="2:16">
      <c r="B196" s="110"/>
      <c r="C196" s="110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</row>
    <row r="197" spans="2:16">
      <c r="B197" s="110"/>
      <c r="C197" s="110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</row>
    <row r="198" spans="2:16">
      <c r="B198" s="110"/>
      <c r="C198" s="110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</row>
    <row r="199" spans="2:16">
      <c r="B199" s="110"/>
      <c r="C199" s="110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</row>
    <row r="200" spans="2:16">
      <c r="B200" s="110"/>
      <c r="C200" s="110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</row>
    <row r="201" spans="2:16">
      <c r="B201" s="110"/>
      <c r="C201" s="110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</row>
    <row r="202" spans="2:16">
      <c r="B202" s="110"/>
      <c r="C202" s="110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</row>
    <row r="203" spans="2:16">
      <c r="B203" s="110"/>
      <c r="C203" s="110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</row>
    <row r="204" spans="2:16">
      <c r="B204" s="110"/>
      <c r="C204" s="110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</row>
    <row r="205" spans="2:16">
      <c r="B205" s="110"/>
      <c r="C205" s="110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</row>
    <row r="206" spans="2:16">
      <c r="B206" s="110"/>
      <c r="C206" s="110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</row>
    <row r="207" spans="2:16">
      <c r="B207" s="110"/>
      <c r="C207" s="110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</row>
    <row r="208" spans="2:16">
      <c r="B208" s="110"/>
      <c r="C208" s="110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</row>
    <row r="209" spans="2:16">
      <c r="B209" s="110"/>
      <c r="C209" s="110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</row>
    <row r="210" spans="2:16">
      <c r="B210" s="110"/>
      <c r="C210" s="110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</row>
    <row r="211" spans="2:16">
      <c r="B211" s="110"/>
      <c r="C211" s="110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</row>
    <row r="212" spans="2:16">
      <c r="B212" s="110"/>
      <c r="C212" s="110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</row>
    <row r="213" spans="2:16">
      <c r="B213" s="110"/>
      <c r="C213" s="110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</row>
    <row r="214" spans="2:16">
      <c r="B214" s="110"/>
      <c r="C214" s="110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</row>
    <row r="215" spans="2:16">
      <c r="B215" s="110"/>
      <c r="C215" s="110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</row>
    <row r="216" spans="2:16">
      <c r="B216" s="110"/>
      <c r="C216" s="110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</row>
    <row r="217" spans="2:16">
      <c r="B217" s="110"/>
      <c r="C217" s="110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</row>
    <row r="218" spans="2:16">
      <c r="B218" s="110"/>
      <c r="C218" s="110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</row>
    <row r="219" spans="2:16">
      <c r="B219" s="110"/>
      <c r="C219" s="110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</row>
    <row r="220" spans="2:16">
      <c r="B220" s="110"/>
      <c r="C220" s="110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</row>
    <row r="221" spans="2:16">
      <c r="B221" s="110"/>
      <c r="C221" s="110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</row>
    <row r="222" spans="2:16">
      <c r="B222" s="110"/>
      <c r="C222" s="110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</row>
    <row r="223" spans="2:16">
      <c r="B223" s="110"/>
      <c r="C223" s="110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</row>
    <row r="224" spans="2:16">
      <c r="B224" s="110"/>
      <c r="C224" s="110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</row>
    <row r="225" spans="2:16">
      <c r="B225" s="110"/>
      <c r="C225" s="110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</row>
    <row r="226" spans="2:16">
      <c r="B226" s="110"/>
      <c r="C226" s="110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</row>
    <row r="227" spans="2:16">
      <c r="B227" s="110"/>
      <c r="C227" s="110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</row>
    <row r="228" spans="2:16">
      <c r="B228" s="110"/>
      <c r="C228" s="110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</row>
    <row r="229" spans="2:16">
      <c r="B229" s="110"/>
      <c r="C229" s="110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</row>
    <row r="230" spans="2:16">
      <c r="B230" s="110"/>
      <c r="C230" s="110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</row>
    <row r="231" spans="2:16">
      <c r="B231" s="110"/>
      <c r="C231" s="110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</row>
    <row r="232" spans="2:16">
      <c r="B232" s="110"/>
      <c r="C232" s="110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</row>
    <row r="233" spans="2:16">
      <c r="B233" s="110"/>
      <c r="C233" s="110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</row>
    <row r="234" spans="2:16">
      <c r="B234" s="110"/>
      <c r="C234" s="110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</row>
    <row r="235" spans="2:16">
      <c r="B235" s="110"/>
      <c r="C235" s="110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</row>
    <row r="236" spans="2:16">
      <c r="B236" s="110"/>
      <c r="C236" s="110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</row>
    <row r="237" spans="2:16">
      <c r="B237" s="110"/>
      <c r="C237" s="110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</row>
    <row r="238" spans="2:16">
      <c r="B238" s="110"/>
      <c r="C238" s="110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</row>
    <row r="239" spans="2:16">
      <c r="B239" s="110"/>
      <c r="C239" s="110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</row>
    <row r="240" spans="2:16">
      <c r="B240" s="110"/>
      <c r="C240" s="110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</row>
    <row r="241" spans="2:16">
      <c r="B241" s="110"/>
      <c r="C241" s="110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</row>
    <row r="242" spans="2:16">
      <c r="B242" s="110"/>
      <c r="C242" s="110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</row>
    <row r="243" spans="2:16">
      <c r="B243" s="110"/>
      <c r="C243" s="110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</row>
    <row r="244" spans="2:16">
      <c r="B244" s="110"/>
      <c r="C244" s="110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</row>
    <row r="245" spans="2:16">
      <c r="B245" s="110"/>
      <c r="C245" s="110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</row>
    <row r="246" spans="2:16">
      <c r="B246" s="110"/>
      <c r="C246" s="110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</row>
    <row r="247" spans="2:16">
      <c r="B247" s="110"/>
      <c r="C247" s="110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</row>
    <row r="248" spans="2:16">
      <c r="B248" s="110"/>
      <c r="C248" s="110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</row>
    <row r="249" spans="2:16">
      <c r="B249" s="110"/>
      <c r="C249" s="110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</row>
    <row r="250" spans="2:16">
      <c r="B250" s="110"/>
      <c r="C250" s="110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</row>
    <row r="251" spans="2:16">
      <c r="B251" s="110"/>
      <c r="C251" s="110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</row>
    <row r="252" spans="2:16">
      <c r="B252" s="110"/>
      <c r="C252" s="110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</row>
    <row r="253" spans="2:16">
      <c r="B253" s="110"/>
      <c r="C253" s="110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</row>
    <row r="254" spans="2:16">
      <c r="B254" s="110"/>
      <c r="C254" s="110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</row>
    <row r="255" spans="2:16">
      <c r="B255" s="110"/>
      <c r="C255" s="110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</row>
    <row r="256" spans="2:16">
      <c r="B256" s="110"/>
      <c r="C256" s="110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</row>
    <row r="257" spans="2:16">
      <c r="B257" s="110"/>
      <c r="C257" s="110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</row>
    <row r="258" spans="2:16">
      <c r="B258" s="110"/>
      <c r="C258" s="110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</row>
    <row r="259" spans="2:16">
      <c r="B259" s="110"/>
      <c r="C259" s="110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</row>
    <row r="260" spans="2:16">
      <c r="B260" s="110"/>
      <c r="C260" s="110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</row>
    <row r="261" spans="2:16">
      <c r="B261" s="110"/>
      <c r="C261" s="110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</row>
    <row r="262" spans="2:16">
      <c r="B262" s="110"/>
      <c r="C262" s="110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</row>
    <row r="263" spans="2:16">
      <c r="B263" s="110"/>
      <c r="C263" s="110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</row>
    <row r="264" spans="2:16">
      <c r="B264" s="110"/>
      <c r="C264" s="110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</row>
    <row r="265" spans="2:16">
      <c r="B265" s="110"/>
      <c r="C265" s="110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</row>
    <row r="266" spans="2:16">
      <c r="B266" s="110"/>
      <c r="C266" s="110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</row>
    <row r="267" spans="2:16">
      <c r="B267" s="110"/>
      <c r="C267" s="110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</row>
    <row r="268" spans="2:16">
      <c r="B268" s="110"/>
      <c r="C268" s="110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</row>
    <row r="269" spans="2:16">
      <c r="B269" s="110"/>
      <c r="C269" s="110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</row>
    <row r="270" spans="2:16">
      <c r="B270" s="110"/>
      <c r="C270" s="110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</row>
    <row r="271" spans="2:16">
      <c r="B271" s="110"/>
      <c r="C271" s="110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</row>
    <row r="272" spans="2:16">
      <c r="B272" s="110"/>
      <c r="C272" s="110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</row>
    <row r="273" spans="2:16">
      <c r="B273" s="110"/>
      <c r="C273" s="110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</row>
    <row r="274" spans="2:16">
      <c r="B274" s="110"/>
      <c r="C274" s="110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</row>
    <row r="275" spans="2:16">
      <c r="B275" s="110"/>
      <c r="C275" s="110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</row>
    <row r="276" spans="2:16">
      <c r="B276" s="110"/>
      <c r="C276" s="110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</row>
    <row r="277" spans="2:16">
      <c r="B277" s="110"/>
      <c r="C277" s="110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</row>
    <row r="278" spans="2:16">
      <c r="B278" s="110"/>
      <c r="C278" s="110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</row>
    <row r="279" spans="2:16">
      <c r="B279" s="110"/>
      <c r="C279" s="110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</row>
    <row r="280" spans="2:16">
      <c r="B280" s="110"/>
      <c r="C280" s="110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</row>
    <row r="281" spans="2:16">
      <c r="B281" s="110"/>
      <c r="C281" s="110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</row>
    <row r="282" spans="2:16">
      <c r="B282" s="110"/>
      <c r="C282" s="110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</row>
    <row r="283" spans="2:16">
      <c r="B283" s="110"/>
      <c r="C283" s="110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</row>
    <row r="284" spans="2:16">
      <c r="B284" s="110"/>
      <c r="C284" s="110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</row>
    <row r="285" spans="2:16">
      <c r="B285" s="110"/>
      <c r="C285" s="110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</row>
    <row r="286" spans="2:16">
      <c r="B286" s="110"/>
      <c r="C286" s="110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</row>
    <row r="287" spans="2:16">
      <c r="B287" s="110"/>
      <c r="C287" s="110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</row>
    <row r="288" spans="2:16">
      <c r="B288" s="110"/>
      <c r="C288" s="110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</row>
    <row r="289" spans="2:16">
      <c r="B289" s="110"/>
      <c r="C289" s="110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</row>
    <row r="290" spans="2:16">
      <c r="B290" s="110"/>
      <c r="C290" s="110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</row>
    <row r="291" spans="2:16">
      <c r="B291" s="110"/>
      <c r="C291" s="110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</row>
    <row r="292" spans="2:16">
      <c r="B292" s="110"/>
      <c r="C292" s="110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</row>
    <row r="293" spans="2:16">
      <c r="B293" s="110"/>
      <c r="C293" s="110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</row>
    <row r="294" spans="2:16">
      <c r="B294" s="110"/>
      <c r="C294" s="110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</row>
    <row r="295" spans="2:16">
      <c r="B295" s="110"/>
      <c r="C295" s="110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</row>
    <row r="296" spans="2:16">
      <c r="B296" s="110"/>
      <c r="C296" s="110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</row>
    <row r="297" spans="2:16">
      <c r="B297" s="110"/>
      <c r="C297" s="110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</row>
    <row r="298" spans="2:16">
      <c r="B298" s="110"/>
      <c r="C298" s="110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</row>
    <row r="299" spans="2:16">
      <c r="B299" s="110"/>
      <c r="C299" s="110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</row>
    <row r="300" spans="2:16">
      <c r="B300" s="110"/>
      <c r="C300" s="110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</row>
    <row r="301" spans="2:16">
      <c r="B301" s="110"/>
      <c r="C301" s="110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</row>
    <row r="302" spans="2:16">
      <c r="B302" s="110"/>
      <c r="C302" s="110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</row>
    <row r="303" spans="2:16">
      <c r="B303" s="110"/>
      <c r="C303" s="110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</row>
    <row r="304" spans="2:16">
      <c r="B304" s="110"/>
      <c r="C304" s="110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</row>
    <row r="305" spans="2:16">
      <c r="B305" s="110"/>
      <c r="C305" s="110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</row>
    <row r="306" spans="2:16">
      <c r="B306" s="110"/>
      <c r="C306" s="110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</row>
    <row r="307" spans="2:16">
      <c r="B307" s="110"/>
      <c r="C307" s="110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</row>
    <row r="308" spans="2:16">
      <c r="B308" s="110"/>
      <c r="C308" s="110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</row>
    <row r="309" spans="2:16">
      <c r="B309" s="110"/>
      <c r="C309" s="110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</row>
    <row r="310" spans="2:16">
      <c r="B310" s="110"/>
      <c r="C310" s="110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</row>
    <row r="311" spans="2:16">
      <c r="B311" s="110"/>
      <c r="C311" s="110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</row>
    <row r="312" spans="2:16">
      <c r="B312" s="110"/>
      <c r="C312" s="110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</row>
    <row r="313" spans="2:16">
      <c r="B313" s="110"/>
      <c r="C313" s="110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</row>
    <row r="314" spans="2:16">
      <c r="B314" s="110"/>
      <c r="C314" s="110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</row>
    <row r="315" spans="2:16">
      <c r="B315" s="110"/>
      <c r="C315" s="110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</row>
    <row r="316" spans="2:16">
      <c r="B316" s="110"/>
      <c r="C316" s="110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</row>
    <row r="317" spans="2:16">
      <c r="B317" s="110"/>
      <c r="C317" s="110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</row>
    <row r="318" spans="2:16">
      <c r="B318" s="110"/>
      <c r="C318" s="110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</row>
    <row r="319" spans="2:16">
      <c r="B319" s="110"/>
      <c r="C319" s="110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</row>
    <row r="320" spans="2:16">
      <c r="B320" s="110"/>
      <c r="C320" s="110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</row>
    <row r="321" spans="2:16">
      <c r="B321" s="110"/>
      <c r="C321" s="110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</row>
    <row r="322" spans="2:16">
      <c r="B322" s="110"/>
      <c r="C322" s="110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</row>
    <row r="323" spans="2:16">
      <c r="B323" s="110"/>
      <c r="C323" s="110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</row>
    <row r="324" spans="2:16">
      <c r="B324" s="110"/>
      <c r="C324" s="110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</row>
    <row r="325" spans="2:16">
      <c r="B325" s="110"/>
      <c r="C325" s="110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</row>
    <row r="326" spans="2:16">
      <c r="B326" s="110"/>
      <c r="C326" s="110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</row>
    <row r="327" spans="2:16">
      <c r="B327" s="110"/>
      <c r="C327" s="110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</row>
    <row r="328" spans="2:16">
      <c r="B328" s="110"/>
      <c r="C328" s="110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</row>
    <row r="329" spans="2:16">
      <c r="B329" s="110"/>
      <c r="C329" s="110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</row>
    <row r="330" spans="2:16">
      <c r="B330" s="110"/>
      <c r="C330" s="110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</row>
    <row r="331" spans="2:16">
      <c r="B331" s="110"/>
      <c r="C331" s="110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</row>
    <row r="332" spans="2:16">
      <c r="B332" s="110"/>
      <c r="C332" s="110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</row>
    <row r="333" spans="2:16">
      <c r="B333" s="110"/>
      <c r="C333" s="110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</row>
    <row r="334" spans="2:16">
      <c r="B334" s="110"/>
      <c r="C334" s="110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</row>
    <row r="335" spans="2:16">
      <c r="B335" s="110"/>
      <c r="C335" s="110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</row>
    <row r="336" spans="2:16">
      <c r="B336" s="110"/>
      <c r="C336" s="110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</row>
    <row r="337" spans="2:16">
      <c r="B337" s="110"/>
      <c r="C337" s="110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</row>
    <row r="338" spans="2:16">
      <c r="B338" s="110"/>
      <c r="C338" s="110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</row>
    <row r="339" spans="2:16">
      <c r="B339" s="110"/>
      <c r="C339" s="110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</row>
    <row r="340" spans="2:16">
      <c r="B340" s="110"/>
      <c r="C340" s="110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</row>
    <row r="341" spans="2:16">
      <c r="B341" s="110"/>
      <c r="C341" s="110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</row>
    <row r="342" spans="2:16">
      <c r="B342" s="110"/>
      <c r="C342" s="110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</row>
    <row r="343" spans="2:16">
      <c r="B343" s="110"/>
      <c r="C343" s="110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</row>
    <row r="344" spans="2:16">
      <c r="B344" s="110"/>
      <c r="C344" s="110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</row>
    <row r="345" spans="2:16">
      <c r="B345" s="110"/>
      <c r="C345" s="110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</row>
    <row r="346" spans="2:16">
      <c r="B346" s="110"/>
      <c r="C346" s="110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</row>
    <row r="347" spans="2:16">
      <c r="B347" s="110"/>
      <c r="C347" s="110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</row>
    <row r="348" spans="2:16">
      <c r="B348" s="110"/>
      <c r="C348" s="110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</row>
    <row r="349" spans="2:16">
      <c r="B349" s="110"/>
      <c r="C349" s="110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</row>
    <row r="350" spans="2:16">
      <c r="B350" s="110"/>
      <c r="C350" s="110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</row>
    <row r="351" spans="2:16">
      <c r="B351" s="110"/>
      <c r="C351" s="110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</row>
    <row r="352" spans="2:16">
      <c r="B352" s="110"/>
      <c r="C352" s="110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</row>
    <row r="353" spans="2:16">
      <c r="B353" s="110"/>
      <c r="C353" s="110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</row>
    <row r="354" spans="2:16">
      <c r="B354" s="110"/>
      <c r="C354" s="110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</row>
    <row r="355" spans="2:16">
      <c r="B355" s="110"/>
      <c r="C355" s="110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</row>
    <row r="356" spans="2:16">
      <c r="B356" s="110"/>
      <c r="C356" s="110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</row>
    <row r="357" spans="2:16">
      <c r="B357" s="110"/>
      <c r="C357" s="110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</row>
    <row r="358" spans="2:16">
      <c r="B358" s="110"/>
      <c r="C358" s="110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</row>
    <row r="359" spans="2:16">
      <c r="B359" s="110"/>
      <c r="C359" s="110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</row>
    <row r="360" spans="2:16">
      <c r="B360" s="110"/>
      <c r="C360" s="110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</row>
    <row r="361" spans="2:16">
      <c r="B361" s="110"/>
      <c r="C361" s="110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</row>
    <row r="362" spans="2:16">
      <c r="B362" s="110"/>
      <c r="C362" s="110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</row>
    <row r="363" spans="2:16">
      <c r="B363" s="110"/>
      <c r="C363" s="110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</row>
    <row r="364" spans="2:16">
      <c r="B364" s="110"/>
      <c r="C364" s="110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</row>
    <row r="365" spans="2:16">
      <c r="B365" s="110"/>
      <c r="C365" s="110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</row>
    <row r="366" spans="2:16">
      <c r="B366" s="110"/>
      <c r="C366" s="110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</row>
    <row r="367" spans="2:16">
      <c r="B367" s="110"/>
      <c r="C367" s="110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</row>
    <row r="368" spans="2:16">
      <c r="B368" s="110"/>
      <c r="C368" s="110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</row>
    <row r="369" spans="2:16">
      <c r="B369" s="110"/>
      <c r="C369" s="110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</row>
    <row r="370" spans="2:16">
      <c r="B370" s="110"/>
      <c r="C370" s="110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</row>
    <row r="371" spans="2:16">
      <c r="B371" s="110"/>
      <c r="C371" s="110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</row>
    <row r="372" spans="2:16">
      <c r="B372" s="110"/>
      <c r="C372" s="110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</row>
    <row r="373" spans="2:16">
      <c r="B373" s="110"/>
      <c r="C373" s="110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</row>
    <row r="374" spans="2:16">
      <c r="B374" s="110"/>
      <c r="C374" s="110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</row>
    <row r="375" spans="2:16">
      <c r="B375" s="110"/>
      <c r="C375" s="110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</row>
    <row r="376" spans="2:16">
      <c r="B376" s="110"/>
      <c r="C376" s="110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</row>
    <row r="377" spans="2:16">
      <c r="B377" s="110"/>
      <c r="C377" s="110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</row>
    <row r="378" spans="2:16">
      <c r="B378" s="110"/>
      <c r="C378" s="110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</row>
    <row r="379" spans="2:16">
      <c r="B379" s="110"/>
      <c r="C379" s="110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</row>
    <row r="380" spans="2:16">
      <c r="B380" s="110"/>
      <c r="C380" s="110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</row>
    <row r="381" spans="2:16">
      <c r="B381" s="110"/>
      <c r="C381" s="110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</row>
    <row r="382" spans="2:16">
      <c r="B382" s="110"/>
      <c r="C382" s="110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</row>
    <row r="383" spans="2:16">
      <c r="B383" s="110"/>
      <c r="C383" s="110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</row>
    <row r="384" spans="2:16">
      <c r="B384" s="110"/>
      <c r="C384" s="110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</row>
    <row r="385" spans="2:16">
      <c r="B385" s="110"/>
      <c r="C385" s="110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</row>
    <row r="386" spans="2:16">
      <c r="B386" s="110"/>
      <c r="C386" s="110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</row>
    <row r="387" spans="2:16">
      <c r="B387" s="110"/>
      <c r="C387" s="110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</row>
    <row r="388" spans="2:16">
      <c r="B388" s="110"/>
      <c r="C388" s="110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</row>
    <row r="389" spans="2:16">
      <c r="B389" s="110"/>
      <c r="C389" s="110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</row>
    <row r="390" spans="2:16">
      <c r="B390" s="110"/>
      <c r="C390" s="110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</row>
    <row r="391" spans="2:16">
      <c r="B391" s="110"/>
      <c r="C391" s="110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</row>
    <row r="392" spans="2:16">
      <c r="B392" s="110"/>
      <c r="C392" s="110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</row>
    <row r="393" spans="2:16">
      <c r="B393" s="110"/>
      <c r="C393" s="110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</row>
    <row r="394" spans="2:16">
      <c r="B394" s="110"/>
      <c r="C394" s="110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</row>
    <row r="395" spans="2:16">
      <c r="B395" s="110"/>
      <c r="C395" s="110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</row>
    <row r="396" spans="2:16">
      <c r="B396" s="110"/>
      <c r="C396" s="110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</row>
    <row r="397" spans="2:16">
      <c r="B397" s="110"/>
      <c r="C397" s="110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</row>
    <row r="398" spans="2:16">
      <c r="B398" s="110"/>
      <c r="C398" s="110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</row>
    <row r="399" spans="2:16">
      <c r="B399" s="110"/>
      <c r="C399" s="110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</row>
    <row r="400" spans="2:16">
      <c r="B400" s="110"/>
      <c r="C400" s="110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</row>
    <row r="401" spans="2:16">
      <c r="B401" s="110"/>
      <c r="C401" s="110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</row>
    <row r="402" spans="2:16">
      <c r="B402" s="110"/>
      <c r="C402" s="110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</row>
    <row r="403" spans="2:16">
      <c r="B403" s="110"/>
      <c r="C403" s="110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</row>
    <row r="404" spans="2:16">
      <c r="B404" s="110"/>
      <c r="C404" s="110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</row>
    <row r="405" spans="2:16">
      <c r="B405" s="110"/>
      <c r="C405" s="110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</row>
    <row r="406" spans="2:16">
      <c r="B406" s="110"/>
      <c r="C406" s="110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</row>
    <row r="407" spans="2:16">
      <c r="B407" s="110"/>
      <c r="C407" s="110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</row>
    <row r="408" spans="2:16">
      <c r="B408" s="110"/>
      <c r="C408" s="110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</row>
    <row r="409" spans="2:16">
      <c r="B409" s="110"/>
      <c r="C409" s="110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</row>
    <row r="410" spans="2:16">
      <c r="B410" s="110"/>
      <c r="C410" s="110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</row>
    <row r="411" spans="2:16">
      <c r="B411" s="110"/>
      <c r="C411" s="110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</row>
    <row r="412" spans="2:16">
      <c r="B412" s="110"/>
      <c r="C412" s="110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</row>
    <row r="413" spans="2:16">
      <c r="B413" s="110"/>
      <c r="C413" s="110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</row>
    <row r="414" spans="2:16">
      <c r="B414" s="110"/>
      <c r="C414" s="110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</row>
    <row r="415" spans="2:16">
      <c r="B415" s="110"/>
      <c r="C415" s="110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</row>
    <row r="416" spans="2:16">
      <c r="B416" s="110"/>
      <c r="C416" s="110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</row>
    <row r="417" spans="2:16">
      <c r="B417" s="110"/>
      <c r="C417" s="110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</row>
    <row r="418" spans="2:16">
      <c r="B418" s="110"/>
      <c r="C418" s="110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</row>
    <row r="419" spans="2:16">
      <c r="B419" s="110"/>
      <c r="C419" s="110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</row>
    <row r="420" spans="2:16">
      <c r="B420" s="110"/>
      <c r="C420" s="110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</row>
    <row r="421" spans="2:16">
      <c r="B421" s="110"/>
      <c r="C421" s="110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</row>
    <row r="422" spans="2:16">
      <c r="B422" s="110"/>
      <c r="C422" s="110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</row>
    <row r="423" spans="2:16">
      <c r="B423" s="110"/>
      <c r="C423" s="110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</row>
    <row r="424" spans="2:16">
      <c r="B424" s="110"/>
      <c r="C424" s="110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</row>
    <row r="425" spans="2:16">
      <c r="B425" s="110"/>
      <c r="C425" s="110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</row>
    <row r="426" spans="2:16">
      <c r="B426" s="110"/>
      <c r="C426" s="110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</row>
    <row r="427" spans="2:16">
      <c r="B427" s="110"/>
      <c r="C427" s="110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</row>
    <row r="428" spans="2:16">
      <c r="B428" s="110"/>
      <c r="C428" s="110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</row>
    <row r="429" spans="2:16">
      <c r="B429" s="110"/>
      <c r="C429" s="110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</row>
    <row r="430" spans="2:16">
      <c r="B430" s="110"/>
      <c r="C430" s="110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</row>
    <row r="431" spans="2:16">
      <c r="B431" s="110"/>
      <c r="C431" s="110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</row>
    <row r="432" spans="2:16">
      <c r="B432" s="110"/>
      <c r="C432" s="110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</row>
    <row r="433" spans="2:16">
      <c r="B433" s="110"/>
      <c r="C433" s="110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</row>
    <row r="434" spans="2:16">
      <c r="B434" s="110"/>
      <c r="C434" s="110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</row>
    <row r="435" spans="2:16">
      <c r="B435" s="110"/>
      <c r="C435" s="110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</row>
    <row r="436" spans="2:16">
      <c r="B436" s="110"/>
      <c r="C436" s="110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</row>
    <row r="437" spans="2:16">
      <c r="B437" s="110"/>
      <c r="C437" s="110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</row>
    <row r="438" spans="2:16">
      <c r="B438" s="110"/>
      <c r="C438" s="110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</row>
    <row r="439" spans="2:16">
      <c r="B439" s="110"/>
      <c r="C439" s="110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</row>
    <row r="440" spans="2:16">
      <c r="B440" s="110"/>
      <c r="C440" s="110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</row>
    <row r="441" spans="2:16">
      <c r="B441" s="110"/>
      <c r="C441" s="110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</row>
    <row r="442" spans="2:16">
      <c r="B442" s="110"/>
      <c r="C442" s="110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</row>
    <row r="443" spans="2:16">
      <c r="B443" s="110"/>
      <c r="C443" s="110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</row>
    <row r="444" spans="2:16">
      <c r="B444" s="110"/>
      <c r="C444" s="110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</row>
    <row r="445" spans="2:16">
      <c r="B445" s="110"/>
      <c r="C445" s="110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</row>
    <row r="446" spans="2:16">
      <c r="B446" s="110"/>
      <c r="C446" s="110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</row>
    <row r="447" spans="2:16">
      <c r="B447" s="110"/>
      <c r="C447" s="110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</row>
    <row r="448" spans="2:16">
      <c r="B448" s="110"/>
      <c r="C448" s="110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</row>
    <row r="449" spans="2:16">
      <c r="B449" s="110"/>
      <c r="C449" s="110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</row>
    <row r="450" spans="2:16">
      <c r="B450" s="110"/>
      <c r="C450" s="110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</row>
    <row r="451" spans="2:16">
      <c r="B451" s="110"/>
      <c r="C451" s="110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</row>
    <row r="452" spans="2:16">
      <c r="B452" s="110"/>
      <c r="C452" s="110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</row>
  </sheetData>
  <sheetProtection sheet="1" objects="1" scenarios="1"/>
  <mergeCells count="2">
    <mergeCell ref="B6:P6"/>
    <mergeCell ref="B7:P7"/>
  </mergeCells>
  <phoneticPr fontId="4" type="noConversion"/>
  <dataValidations count="1">
    <dataValidation allowBlank="1" showInputMessage="1" showErrorMessage="1" sqref="A1:B1048576 C5:C1048576 D1:XFD1048576" xr:uid="{00000000-0002-0000-0C00-000000000000}"/>
  </dataValidations>
  <pageMargins left="0" right="0" top="0.5" bottom="0.5" header="0" footer="0.25"/>
  <pageSetup paperSize="9" scale="86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>
    <tabColor indexed="43"/>
    <pageSetUpPr fitToPage="1"/>
  </sheetPr>
  <dimension ref="B1:S388"/>
  <sheetViews>
    <sheetView rightToLeft="1" workbookViewId="0"/>
  </sheetViews>
  <sheetFormatPr defaultColWidth="9.140625" defaultRowHeight="18"/>
  <cols>
    <col min="1" max="1" width="6.28515625" style="1" customWidth="1"/>
    <col min="2" max="2" width="25.28515625" style="2" bestFit="1" customWidth="1"/>
    <col min="3" max="3" width="23.5703125" style="2" customWidth="1"/>
    <col min="4" max="4" width="9.140625" style="2" bestFit="1" customWidth="1"/>
    <col min="5" max="5" width="11.85546875" style="2" customWidth="1"/>
    <col min="6" max="6" width="6.140625" style="2" bestFit="1" customWidth="1"/>
    <col min="7" max="8" width="5.42578125" style="1" bestFit="1" customWidth="1"/>
    <col min="9" max="9" width="11.28515625" style="1" bestFit="1" customWidth="1"/>
    <col min="10" max="10" width="6" style="1" bestFit="1" customWidth="1"/>
    <col min="11" max="11" width="12" style="1" bestFit="1" customWidth="1"/>
    <col min="12" max="12" width="6.85546875" style="1" bestFit="1" customWidth="1"/>
    <col min="13" max="13" width="7.5703125" style="1" bestFit="1" customWidth="1"/>
    <col min="14" max="14" width="14.28515625" style="1" bestFit="1" customWidth="1"/>
    <col min="15" max="15" width="7.28515625" style="1" bestFit="1" customWidth="1"/>
    <col min="16" max="16" width="11.28515625" style="1" bestFit="1" customWidth="1"/>
    <col min="17" max="17" width="6.28515625" style="1" bestFit="1" customWidth="1"/>
    <col min="18" max="18" width="9.140625" style="1" bestFit="1" customWidth="1"/>
    <col min="19" max="19" width="9.28515625" style="1" customWidth="1"/>
    <col min="20" max="16384" width="9.140625" style="1"/>
  </cols>
  <sheetData>
    <row r="1" spans="2:19">
      <c r="B1" s="46" t="s">
        <v>152</v>
      </c>
      <c r="C1" s="46" t="s" vm="1">
        <v>241</v>
      </c>
    </row>
    <row r="2" spans="2:19">
      <c r="B2" s="46" t="s">
        <v>151</v>
      </c>
      <c r="C2" s="46" t="s">
        <v>242</v>
      </c>
    </row>
    <row r="3" spans="2:19">
      <c r="B3" s="46" t="s">
        <v>153</v>
      </c>
      <c r="C3" s="46" t="s">
        <v>243</v>
      </c>
    </row>
    <row r="4" spans="2:19">
      <c r="B4" s="46" t="s">
        <v>154</v>
      </c>
      <c r="C4" s="46" t="s">
        <v>244</v>
      </c>
    </row>
    <row r="6" spans="2:19" ht="26.25" customHeight="1">
      <c r="B6" s="168" t="s">
        <v>181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70"/>
    </row>
    <row r="7" spans="2:19" ht="26.25" customHeight="1">
      <c r="B7" s="168" t="s">
        <v>96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70"/>
    </row>
    <row r="8" spans="2:19" s="3" customFormat="1" ht="63">
      <c r="B8" s="21" t="s">
        <v>122</v>
      </c>
      <c r="C8" s="29" t="s">
        <v>49</v>
      </c>
      <c r="D8" s="29" t="s">
        <v>124</v>
      </c>
      <c r="E8" s="29" t="s">
        <v>123</v>
      </c>
      <c r="F8" s="29" t="s">
        <v>71</v>
      </c>
      <c r="G8" s="29" t="s">
        <v>14</v>
      </c>
      <c r="H8" s="29" t="s">
        <v>72</v>
      </c>
      <c r="I8" s="29" t="s">
        <v>110</v>
      </c>
      <c r="J8" s="29" t="s">
        <v>17</v>
      </c>
      <c r="K8" s="29" t="s">
        <v>109</v>
      </c>
      <c r="L8" s="29" t="s">
        <v>16</v>
      </c>
      <c r="M8" s="58" t="s">
        <v>18</v>
      </c>
      <c r="N8" s="29" t="s">
        <v>216</v>
      </c>
      <c r="O8" s="29" t="s">
        <v>215</v>
      </c>
      <c r="P8" s="29" t="s">
        <v>117</v>
      </c>
      <c r="Q8" s="29" t="s">
        <v>63</v>
      </c>
      <c r="R8" s="29" t="s">
        <v>155</v>
      </c>
      <c r="S8" s="30" t="s">
        <v>157</v>
      </c>
    </row>
    <row r="9" spans="2:19" s="3" customFormat="1" ht="17.2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223</v>
      </c>
      <c r="O9" s="31"/>
      <c r="P9" s="31" t="s">
        <v>219</v>
      </c>
      <c r="Q9" s="31" t="s">
        <v>19</v>
      </c>
      <c r="R9" s="31" t="s">
        <v>19</v>
      </c>
      <c r="S9" s="32" t="s">
        <v>19</v>
      </c>
    </row>
    <row r="10" spans="2:1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8" t="s">
        <v>120</v>
      </c>
      <c r="S10" s="19" t="s">
        <v>158</v>
      </c>
    </row>
    <row r="11" spans="2:19" s="4" customFormat="1" ht="18" customHeight="1">
      <c r="B11" s="130" t="s">
        <v>50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5">
        <v>6.2649999999999997E-2</v>
      </c>
      <c r="N11" s="106"/>
      <c r="O11" s="118"/>
      <c r="P11" s="134">
        <f>P12</f>
        <v>14800.985664137004</v>
      </c>
      <c r="Q11" s="103"/>
      <c r="R11" s="107">
        <v>1</v>
      </c>
      <c r="S11" s="107">
        <v>1.2694768037529728E-4</v>
      </c>
    </row>
    <row r="12" spans="2:19" ht="20.25" customHeight="1">
      <c r="B12" s="135" t="s">
        <v>208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05">
        <v>6.2649999999999997E-2</v>
      </c>
      <c r="N12" s="106"/>
      <c r="O12" s="118"/>
      <c r="P12" s="106">
        <f>P13</f>
        <v>14800.985664137004</v>
      </c>
      <c r="Q12" s="107"/>
      <c r="R12" s="107">
        <v>1</v>
      </c>
      <c r="S12" s="107">
        <v>1.2694768037529728E-4</v>
      </c>
    </row>
    <row r="13" spans="2:19">
      <c r="B13" s="137" t="s">
        <v>65</v>
      </c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05">
        <v>6.2649999999999997E-2</v>
      </c>
      <c r="N13" s="106"/>
      <c r="O13" s="118"/>
      <c r="P13" s="106">
        <f>P14</f>
        <v>14800.985664137004</v>
      </c>
      <c r="Q13" s="103"/>
      <c r="R13" s="107">
        <v>1</v>
      </c>
      <c r="S13" s="107">
        <v>1.2694768037529728E-4</v>
      </c>
    </row>
    <row r="14" spans="2:19">
      <c r="B14" s="138" t="s">
        <v>4833</v>
      </c>
      <c r="C14" s="103">
        <v>1199157</v>
      </c>
      <c r="D14" s="104" t="s">
        <v>29</v>
      </c>
      <c r="E14" s="103">
        <v>520043027</v>
      </c>
      <c r="F14" s="104" t="s">
        <v>566</v>
      </c>
      <c r="G14" s="103" t="s">
        <v>531</v>
      </c>
      <c r="H14" s="103" t="s">
        <v>338</v>
      </c>
      <c r="I14" s="117">
        <v>45169</v>
      </c>
      <c r="J14" s="106">
        <v>1</v>
      </c>
      <c r="K14" s="104" t="s">
        <v>138</v>
      </c>
      <c r="L14" s="105">
        <v>6.2649999999999997E-2</v>
      </c>
      <c r="M14" s="105">
        <f>L14</f>
        <v>6.2649999999999997E-2</v>
      </c>
      <c r="N14" s="106">
        <v>14780405.108800001</v>
      </c>
      <c r="O14" s="118">
        <v>100.139242</v>
      </c>
      <c r="P14" s="106">
        <v>14800.985664137004</v>
      </c>
      <c r="Q14" s="103"/>
      <c r="R14" s="107">
        <v>1</v>
      </c>
      <c r="S14" s="107">
        <v>1.2694768037529728E-4</v>
      </c>
    </row>
    <row r="15" spans="2:19"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</row>
    <row r="16" spans="2:19"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</row>
    <row r="17" spans="2:19"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</row>
    <row r="18" spans="2:19">
      <c r="B18" s="124" t="s">
        <v>231</v>
      </c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</row>
    <row r="19" spans="2:19">
      <c r="B19" s="124" t="s">
        <v>118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</row>
    <row r="20" spans="2:19">
      <c r="B20" s="124" t="s">
        <v>214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</row>
    <row r="21" spans="2:19">
      <c r="B21" s="124" t="s">
        <v>222</v>
      </c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</row>
    <row r="22" spans="2:19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</row>
    <row r="23" spans="2:19"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</row>
    <row r="24" spans="2:19"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</row>
    <row r="25" spans="2:19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</row>
    <row r="26" spans="2:19"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</row>
    <row r="27" spans="2:19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</row>
    <row r="28" spans="2:19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</row>
    <row r="29" spans="2:19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</row>
    <row r="30" spans="2:19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</row>
    <row r="31" spans="2:19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</row>
    <row r="32" spans="2:19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</row>
    <row r="33" spans="2:19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</row>
    <row r="34" spans="2:19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</row>
    <row r="35" spans="2:19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</row>
    <row r="36" spans="2:19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</row>
    <row r="37" spans="2:19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</row>
    <row r="38" spans="2:19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</row>
    <row r="39" spans="2:19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</row>
    <row r="40" spans="2:19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</row>
    <row r="41" spans="2:19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</row>
    <row r="42" spans="2:19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</row>
    <row r="43" spans="2:19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</row>
    <row r="44" spans="2:19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</row>
    <row r="45" spans="2:19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</row>
    <row r="46" spans="2:19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</row>
    <row r="47" spans="2:19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2:19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2:19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</row>
    <row r="50" spans="2:19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</row>
    <row r="51" spans="2:19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</row>
    <row r="52" spans="2:19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</row>
    <row r="53" spans="2:19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</row>
    <row r="54" spans="2:19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</row>
    <row r="55" spans="2:19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</row>
    <row r="56" spans="2:19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</row>
    <row r="57" spans="2:19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</row>
    <row r="58" spans="2:19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</row>
    <row r="59" spans="2:19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</row>
    <row r="60" spans="2:19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</row>
    <row r="61" spans="2:19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</row>
    <row r="62" spans="2:19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</row>
    <row r="63" spans="2:19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</row>
    <row r="64" spans="2:19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</row>
    <row r="65" spans="2:19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2:19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</row>
    <row r="67" spans="2:19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</row>
    <row r="68" spans="2:19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</row>
    <row r="69" spans="2:19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</row>
    <row r="70" spans="2:19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</row>
    <row r="71" spans="2:19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</row>
    <row r="72" spans="2:19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</row>
    <row r="73" spans="2:19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</row>
    <row r="74" spans="2:19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</row>
    <row r="75" spans="2:19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</row>
    <row r="76" spans="2:19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</row>
    <row r="77" spans="2:19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</row>
    <row r="78" spans="2:19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</row>
    <row r="79" spans="2:19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</row>
    <row r="80" spans="2:19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</row>
    <row r="81" spans="2:19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</row>
    <row r="82" spans="2:19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</row>
    <row r="83" spans="2:19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</row>
    <row r="84" spans="2:19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</row>
    <row r="85" spans="2:19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</row>
    <row r="86" spans="2:19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</row>
    <row r="87" spans="2:19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</row>
    <row r="88" spans="2:19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</row>
    <row r="89" spans="2:19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</row>
    <row r="90" spans="2:19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</row>
    <row r="91" spans="2:19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</row>
    <row r="92" spans="2:19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</row>
    <row r="93" spans="2:19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</row>
    <row r="94" spans="2:19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</row>
    <row r="95" spans="2:19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</row>
    <row r="96" spans="2:19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</row>
    <row r="97" spans="2:19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</row>
    <row r="98" spans="2:19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</row>
    <row r="99" spans="2:19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</row>
    <row r="100" spans="2:19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</row>
    <row r="101" spans="2:19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</row>
    <row r="102" spans="2:19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</row>
    <row r="103" spans="2:19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</row>
    <row r="104" spans="2:19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</row>
    <row r="105" spans="2:19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2:19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</row>
    <row r="107" spans="2:19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</row>
    <row r="108" spans="2:19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</row>
    <row r="109" spans="2:19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</row>
    <row r="110" spans="2:19">
      <c r="B110" s="110"/>
      <c r="C110" s="110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</row>
    <row r="111" spans="2:19">
      <c r="B111" s="110"/>
      <c r="C111" s="110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</row>
    <row r="112" spans="2:19">
      <c r="B112" s="110"/>
      <c r="C112" s="110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</row>
    <row r="113" spans="2:19">
      <c r="B113" s="110"/>
      <c r="C113" s="110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</row>
    <row r="114" spans="2:19">
      <c r="B114" s="110"/>
      <c r="C114" s="110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</row>
    <row r="115" spans="2:19">
      <c r="B115" s="110"/>
      <c r="C115" s="110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</row>
    <row r="116" spans="2:19">
      <c r="B116" s="110"/>
      <c r="C116" s="110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</row>
    <row r="117" spans="2:19">
      <c r="B117" s="110"/>
      <c r="C117" s="110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</row>
    <row r="118" spans="2:19">
      <c r="B118" s="110"/>
      <c r="C118" s="110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</row>
    <row r="119" spans="2:19">
      <c r="B119" s="110"/>
      <c r="C119" s="110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</row>
    <row r="120" spans="2:19">
      <c r="B120" s="110"/>
      <c r="C120" s="110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</row>
    <row r="121" spans="2:19">
      <c r="B121" s="110"/>
      <c r="C121" s="110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</row>
    <row r="122" spans="2:19">
      <c r="B122" s="110"/>
      <c r="C122" s="110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</row>
    <row r="123" spans="2:19">
      <c r="B123" s="110"/>
      <c r="C123" s="110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</row>
    <row r="124" spans="2:19">
      <c r="B124" s="110"/>
      <c r="C124" s="110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</row>
    <row r="125" spans="2:19">
      <c r="B125" s="110"/>
      <c r="C125" s="110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</row>
    <row r="126" spans="2:19">
      <c r="B126" s="110"/>
      <c r="C126" s="110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</row>
    <row r="127" spans="2:19">
      <c r="B127" s="110"/>
      <c r="C127" s="110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</row>
    <row r="128" spans="2:19">
      <c r="B128" s="110"/>
      <c r="C128" s="110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</row>
    <row r="129" spans="2:19">
      <c r="B129" s="110"/>
      <c r="C129" s="110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</row>
    <row r="130" spans="2:19">
      <c r="B130" s="110"/>
      <c r="C130" s="110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</row>
    <row r="131" spans="2:19">
      <c r="B131" s="110"/>
      <c r="C131" s="110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</row>
    <row r="132" spans="2:19">
      <c r="B132" s="110"/>
      <c r="C132" s="110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</row>
    <row r="133" spans="2:19">
      <c r="B133" s="110"/>
      <c r="C133" s="110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</row>
    <row r="134" spans="2:19">
      <c r="B134" s="110"/>
      <c r="C134" s="110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</row>
    <row r="135" spans="2:19">
      <c r="B135" s="110"/>
      <c r="C135" s="110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</row>
    <row r="136" spans="2:19">
      <c r="B136" s="110"/>
      <c r="C136" s="110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</row>
    <row r="137" spans="2:19">
      <c r="B137" s="110"/>
      <c r="C137" s="110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</row>
    <row r="138" spans="2:19">
      <c r="B138" s="110"/>
      <c r="C138" s="110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</row>
    <row r="139" spans="2:19">
      <c r="B139" s="110"/>
      <c r="C139" s="110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</row>
    <row r="140" spans="2:19">
      <c r="B140" s="110"/>
      <c r="C140" s="110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</row>
    <row r="141" spans="2:19">
      <c r="B141" s="110"/>
      <c r="C141" s="110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</row>
    <row r="142" spans="2:19">
      <c r="B142" s="110"/>
      <c r="C142" s="110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</row>
    <row r="143" spans="2:19">
      <c r="B143" s="110"/>
      <c r="C143" s="110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</row>
    <row r="144" spans="2:19">
      <c r="B144" s="110"/>
      <c r="C144" s="110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</row>
    <row r="145" spans="2:19">
      <c r="B145" s="110"/>
      <c r="C145" s="110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</row>
    <row r="146" spans="2:19">
      <c r="B146" s="110"/>
      <c r="C146" s="110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</row>
    <row r="147" spans="2:19">
      <c r="B147" s="110"/>
      <c r="C147" s="110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</row>
    <row r="148" spans="2:19">
      <c r="B148" s="110"/>
      <c r="C148" s="110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</row>
    <row r="149" spans="2:19">
      <c r="B149" s="110"/>
      <c r="C149" s="110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</row>
    <row r="150" spans="2:19">
      <c r="B150" s="110"/>
      <c r="C150" s="110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</row>
    <row r="151" spans="2:19">
      <c r="B151" s="110"/>
      <c r="C151" s="110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</row>
    <row r="152" spans="2:19">
      <c r="B152" s="110"/>
      <c r="C152" s="110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</row>
    <row r="153" spans="2:19">
      <c r="B153" s="110"/>
      <c r="C153" s="110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</row>
    <row r="154" spans="2:19">
      <c r="B154" s="110"/>
      <c r="C154" s="110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</row>
    <row r="155" spans="2:19">
      <c r="B155" s="110"/>
      <c r="C155" s="110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</row>
    <row r="156" spans="2:19">
      <c r="B156" s="110"/>
      <c r="C156" s="110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</row>
    <row r="157" spans="2:19">
      <c r="B157" s="110"/>
      <c r="C157" s="110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</row>
    <row r="158" spans="2:19">
      <c r="B158" s="110"/>
      <c r="C158" s="110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</row>
    <row r="159" spans="2:19">
      <c r="B159" s="110"/>
      <c r="C159" s="110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</row>
    <row r="160" spans="2:19">
      <c r="B160" s="110"/>
      <c r="C160" s="110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</row>
    <row r="161" spans="2:19">
      <c r="B161" s="110"/>
      <c r="C161" s="110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</row>
    <row r="162" spans="2:19">
      <c r="B162" s="110"/>
      <c r="C162" s="110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</row>
    <row r="163" spans="2:19">
      <c r="B163" s="110"/>
      <c r="C163" s="110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</row>
    <row r="164" spans="2:19">
      <c r="B164" s="110"/>
      <c r="C164" s="110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</row>
    <row r="165" spans="2:19">
      <c r="B165" s="110"/>
      <c r="C165" s="110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</row>
    <row r="166" spans="2:19">
      <c r="B166" s="110"/>
      <c r="C166" s="110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</row>
    <row r="167" spans="2:19">
      <c r="B167" s="110"/>
      <c r="C167" s="110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</row>
    <row r="168" spans="2:19">
      <c r="B168" s="110"/>
      <c r="C168" s="110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</row>
    <row r="169" spans="2:19">
      <c r="B169" s="110"/>
      <c r="C169" s="110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</row>
    <row r="170" spans="2:19">
      <c r="B170" s="110"/>
      <c r="C170" s="110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</row>
    <row r="171" spans="2:19">
      <c r="B171" s="110"/>
      <c r="C171" s="110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</row>
    <row r="172" spans="2:19">
      <c r="B172" s="110"/>
      <c r="C172" s="110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</row>
    <row r="173" spans="2:19">
      <c r="B173" s="110"/>
      <c r="C173" s="110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</row>
    <row r="174" spans="2:19">
      <c r="B174" s="110"/>
      <c r="C174" s="110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</row>
    <row r="175" spans="2:19">
      <c r="B175" s="110"/>
      <c r="C175" s="110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</row>
    <row r="176" spans="2:19">
      <c r="B176" s="110"/>
      <c r="C176" s="110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</row>
    <row r="177" spans="2:19">
      <c r="B177" s="110"/>
      <c r="C177" s="110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</row>
    <row r="178" spans="2:19">
      <c r="B178" s="110"/>
      <c r="C178" s="110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</row>
    <row r="179" spans="2:19">
      <c r="B179" s="110"/>
      <c r="C179" s="110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</row>
    <row r="180" spans="2:19">
      <c r="B180" s="110"/>
      <c r="C180" s="110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</row>
    <row r="181" spans="2:19">
      <c r="B181" s="110"/>
      <c r="C181" s="110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</row>
    <row r="182" spans="2:19">
      <c r="B182" s="110"/>
      <c r="C182" s="110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</row>
    <row r="183" spans="2:19">
      <c r="B183" s="110"/>
      <c r="C183" s="110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</row>
    <row r="184" spans="2:19">
      <c r="B184" s="110"/>
      <c r="C184" s="110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</row>
    <row r="185" spans="2:19">
      <c r="B185" s="110"/>
      <c r="C185" s="110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</row>
    <row r="186" spans="2:19">
      <c r="B186" s="110"/>
      <c r="C186" s="110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</row>
    <row r="187" spans="2:19">
      <c r="B187" s="110"/>
      <c r="C187" s="110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</row>
    <row r="188" spans="2:19">
      <c r="B188" s="110"/>
      <c r="C188" s="110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</row>
    <row r="189" spans="2:19">
      <c r="B189" s="110"/>
      <c r="C189" s="110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</row>
    <row r="190" spans="2:19">
      <c r="B190" s="110"/>
      <c r="C190" s="110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</row>
    <row r="191" spans="2:19">
      <c r="B191" s="110"/>
      <c r="C191" s="110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</row>
    <row r="192" spans="2:19">
      <c r="B192" s="110"/>
      <c r="C192" s="110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</row>
    <row r="193" spans="2:19">
      <c r="B193" s="110"/>
      <c r="C193" s="110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</row>
    <row r="194" spans="2:19">
      <c r="B194" s="110"/>
      <c r="C194" s="110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</row>
    <row r="195" spans="2:19">
      <c r="B195" s="110"/>
      <c r="C195" s="110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</row>
    <row r="196" spans="2:19">
      <c r="B196" s="110"/>
      <c r="C196" s="110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</row>
    <row r="197" spans="2:19">
      <c r="B197" s="110"/>
      <c r="C197" s="110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</row>
    <row r="198" spans="2:19">
      <c r="B198" s="110"/>
      <c r="C198" s="110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</row>
    <row r="199" spans="2:19">
      <c r="B199" s="110"/>
      <c r="C199" s="110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</row>
    <row r="200" spans="2:19">
      <c r="B200" s="110"/>
      <c r="C200" s="110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</row>
    <row r="201" spans="2:19">
      <c r="B201" s="110"/>
      <c r="C201" s="110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</row>
    <row r="202" spans="2:19">
      <c r="B202" s="110"/>
      <c r="C202" s="110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</row>
    <row r="203" spans="2:19">
      <c r="B203" s="110"/>
      <c r="C203" s="110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</row>
    <row r="204" spans="2:19">
      <c r="B204" s="110"/>
      <c r="C204" s="110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</row>
    <row r="205" spans="2:19">
      <c r="B205" s="110"/>
      <c r="C205" s="110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</row>
    <row r="206" spans="2:19">
      <c r="B206" s="110"/>
      <c r="C206" s="110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</row>
    <row r="207" spans="2:19">
      <c r="B207" s="110"/>
      <c r="C207" s="110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</row>
    <row r="208" spans="2:19">
      <c r="B208" s="110"/>
      <c r="C208" s="110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</row>
    <row r="209" spans="2:19">
      <c r="B209" s="110"/>
      <c r="C209" s="110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</row>
    <row r="210" spans="2:19">
      <c r="B210" s="110"/>
      <c r="C210" s="110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</row>
    <row r="211" spans="2:19">
      <c r="B211" s="110"/>
      <c r="C211" s="110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</row>
    <row r="212" spans="2:19">
      <c r="B212" s="110"/>
      <c r="C212" s="110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</row>
    <row r="213" spans="2:19">
      <c r="B213" s="110"/>
      <c r="C213" s="110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</row>
    <row r="214" spans="2:19">
      <c r="B214" s="110"/>
      <c r="C214" s="110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</row>
    <row r="215" spans="2:19">
      <c r="B215" s="110"/>
      <c r="C215" s="110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</row>
    <row r="216" spans="2:19">
      <c r="B216" s="110"/>
      <c r="C216" s="110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</row>
    <row r="217" spans="2:19">
      <c r="B217" s="110"/>
      <c r="C217" s="110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</row>
    <row r="218" spans="2:19">
      <c r="B218" s="110"/>
      <c r="C218" s="110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</row>
    <row r="219" spans="2:19">
      <c r="B219" s="110"/>
      <c r="C219" s="110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</row>
    <row r="220" spans="2:19">
      <c r="B220" s="110"/>
      <c r="C220" s="110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</row>
    <row r="221" spans="2:19">
      <c r="B221" s="110"/>
      <c r="C221" s="110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</row>
    <row r="222" spans="2:19">
      <c r="B222" s="110"/>
      <c r="C222" s="110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</row>
    <row r="223" spans="2:19">
      <c r="B223" s="110"/>
      <c r="C223" s="110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</row>
    <row r="224" spans="2:19">
      <c r="B224" s="110"/>
      <c r="C224" s="110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</row>
    <row r="225" spans="2:19">
      <c r="B225" s="110"/>
      <c r="C225" s="110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</row>
    <row r="226" spans="2:19">
      <c r="B226" s="110"/>
      <c r="C226" s="110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</row>
    <row r="227" spans="2:19">
      <c r="B227" s="110"/>
      <c r="C227" s="110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</row>
    <row r="228" spans="2:19">
      <c r="B228" s="110"/>
      <c r="C228" s="110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</row>
    <row r="229" spans="2:19">
      <c r="B229" s="110"/>
      <c r="C229" s="110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</row>
    <row r="230" spans="2:19">
      <c r="B230" s="110"/>
      <c r="C230" s="110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</row>
    <row r="231" spans="2:19">
      <c r="B231" s="110"/>
      <c r="C231" s="110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</row>
    <row r="232" spans="2:19">
      <c r="B232" s="110"/>
      <c r="C232" s="110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</row>
    <row r="233" spans="2:19">
      <c r="B233" s="110"/>
      <c r="C233" s="110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</row>
    <row r="234" spans="2:19">
      <c r="B234" s="110"/>
      <c r="C234" s="110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</row>
    <row r="235" spans="2:19">
      <c r="B235" s="110"/>
      <c r="C235" s="110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</row>
    <row r="236" spans="2:19">
      <c r="B236" s="110"/>
      <c r="C236" s="110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</row>
    <row r="237" spans="2:19">
      <c r="B237" s="110"/>
      <c r="C237" s="110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</row>
    <row r="238" spans="2:19">
      <c r="B238" s="110"/>
      <c r="C238" s="110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</row>
    <row r="239" spans="2:19">
      <c r="B239" s="110"/>
      <c r="C239" s="110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</row>
    <row r="240" spans="2:19">
      <c r="B240" s="110"/>
      <c r="C240" s="110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</row>
    <row r="241" spans="2:19">
      <c r="B241" s="110"/>
      <c r="C241" s="110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</row>
    <row r="242" spans="2:19">
      <c r="B242" s="110"/>
      <c r="C242" s="110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</row>
    <row r="243" spans="2:19">
      <c r="B243" s="110"/>
      <c r="C243" s="110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</row>
    <row r="244" spans="2:19">
      <c r="B244" s="110"/>
      <c r="C244" s="110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</row>
    <row r="245" spans="2:19">
      <c r="B245" s="110"/>
      <c r="C245" s="110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</row>
    <row r="246" spans="2:19">
      <c r="B246" s="110"/>
      <c r="C246" s="110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</row>
    <row r="247" spans="2:19">
      <c r="B247" s="110"/>
      <c r="C247" s="110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</row>
    <row r="248" spans="2:19">
      <c r="B248" s="110"/>
      <c r="C248" s="110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</row>
    <row r="249" spans="2:19">
      <c r="B249" s="110"/>
      <c r="C249" s="110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</row>
    <row r="250" spans="2:19">
      <c r="B250" s="110"/>
      <c r="C250" s="110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</row>
    <row r="251" spans="2:19">
      <c r="B251" s="110"/>
      <c r="C251" s="110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</row>
    <row r="252" spans="2:19">
      <c r="B252" s="110"/>
      <c r="C252" s="110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</row>
    <row r="253" spans="2:19">
      <c r="B253" s="110"/>
      <c r="C253" s="110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</row>
    <row r="254" spans="2:19">
      <c r="B254" s="110"/>
      <c r="C254" s="110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</row>
    <row r="255" spans="2:19">
      <c r="B255" s="110"/>
      <c r="C255" s="110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</row>
    <row r="256" spans="2:19">
      <c r="B256" s="110"/>
      <c r="C256" s="110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</row>
    <row r="257" spans="2:19">
      <c r="B257" s="110"/>
      <c r="C257" s="110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</row>
    <row r="258" spans="2:19">
      <c r="B258" s="110"/>
      <c r="C258" s="110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</row>
    <row r="259" spans="2:19">
      <c r="B259" s="110"/>
      <c r="C259" s="110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</row>
    <row r="260" spans="2:19">
      <c r="B260" s="110"/>
      <c r="C260" s="110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</row>
    <row r="261" spans="2:19">
      <c r="B261" s="110"/>
      <c r="C261" s="110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</row>
    <row r="262" spans="2:19">
      <c r="B262" s="110"/>
      <c r="C262" s="110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</row>
    <row r="263" spans="2:19">
      <c r="B263" s="110"/>
      <c r="C263" s="110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</row>
    <row r="264" spans="2:19">
      <c r="B264" s="110"/>
      <c r="C264" s="110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</row>
    <row r="265" spans="2:19">
      <c r="B265" s="110"/>
      <c r="C265" s="110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</row>
    <row r="266" spans="2:19">
      <c r="B266" s="110"/>
      <c r="C266" s="110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</row>
    <row r="267" spans="2:19">
      <c r="B267" s="110"/>
      <c r="C267" s="110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</row>
    <row r="268" spans="2:19">
      <c r="B268" s="110"/>
      <c r="C268" s="110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</row>
    <row r="269" spans="2:19">
      <c r="B269" s="110"/>
      <c r="C269" s="110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</row>
    <row r="270" spans="2:19">
      <c r="B270" s="110"/>
      <c r="C270" s="110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</row>
    <row r="271" spans="2:19">
      <c r="B271" s="110"/>
      <c r="C271" s="110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</row>
    <row r="272" spans="2:19">
      <c r="B272" s="110"/>
      <c r="C272" s="110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</row>
    <row r="273" spans="2:19">
      <c r="B273" s="110"/>
      <c r="C273" s="110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</row>
    <row r="274" spans="2:19">
      <c r="B274" s="110"/>
      <c r="C274" s="110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</row>
    <row r="275" spans="2:19">
      <c r="B275" s="110"/>
      <c r="C275" s="110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</row>
    <row r="276" spans="2:19">
      <c r="B276" s="110"/>
      <c r="C276" s="110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</row>
    <row r="277" spans="2:19">
      <c r="B277" s="110"/>
      <c r="C277" s="110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</row>
    <row r="278" spans="2:19">
      <c r="B278" s="110"/>
      <c r="C278" s="110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</row>
    <row r="279" spans="2:19">
      <c r="B279" s="110"/>
      <c r="C279" s="110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</row>
    <row r="280" spans="2:19">
      <c r="B280" s="110"/>
      <c r="C280" s="110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</row>
    <row r="281" spans="2:19">
      <c r="B281" s="110"/>
      <c r="C281" s="110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</row>
    <row r="282" spans="2:19">
      <c r="B282" s="110"/>
      <c r="C282" s="110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</row>
    <row r="283" spans="2:19">
      <c r="B283" s="110"/>
      <c r="C283" s="110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</row>
    <row r="284" spans="2:19">
      <c r="B284" s="110"/>
      <c r="C284" s="110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</row>
    <row r="285" spans="2:19">
      <c r="B285" s="110"/>
      <c r="C285" s="110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</row>
    <row r="286" spans="2:19">
      <c r="B286" s="110"/>
      <c r="C286" s="110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</row>
    <row r="287" spans="2:19">
      <c r="B287" s="110"/>
      <c r="C287" s="110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</row>
    <row r="288" spans="2:19">
      <c r="B288" s="110"/>
      <c r="C288" s="110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</row>
    <row r="289" spans="2:19">
      <c r="B289" s="110"/>
      <c r="C289" s="110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</row>
    <row r="290" spans="2:19">
      <c r="B290" s="110"/>
      <c r="C290" s="110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</row>
    <row r="291" spans="2:19">
      <c r="B291" s="110"/>
      <c r="C291" s="110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</row>
    <row r="292" spans="2:19">
      <c r="B292" s="110"/>
      <c r="C292" s="110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</row>
    <row r="293" spans="2:19">
      <c r="B293" s="110"/>
      <c r="C293" s="110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</row>
    <row r="294" spans="2:19">
      <c r="B294" s="110"/>
      <c r="C294" s="110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</row>
    <row r="295" spans="2:19">
      <c r="B295" s="110"/>
      <c r="C295" s="110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</row>
    <row r="296" spans="2:19">
      <c r="B296" s="110"/>
      <c r="C296" s="110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</row>
    <row r="297" spans="2:19">
      <c r="B297" s="110"/>
      <c r="C297" s="110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</row>
    <row r="298" spans="2:19">
      <c r="B298" s="110"/>
      <c r="C298" s="110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</row>
    <row r="299" spans="2:19">
      <c r="B299" s="110"/>
      <c r="C299" s="110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</row>
    <row r="300" spans="2:19">
      <c r="B300" s="110"/>
      <c r="C300" s="110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</row>
    <row r="301" spans="2:19">
      <c r="B301" s="110"/>
      <c r="C301" s="110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</row>
    <row r="302" spans="2:19">
      <c r="B302" s="110"/>
      <c r="C302" s="110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</row>
    <row r="303" spans="2:19">
      <c r="B303" s="110"/>
      <c r="C303" s="110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</row>
    <row r="304" spans="2:19">
      <c r="B304" s="110"/>
      <c r="C304" s="110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</row>
    <row r="305" spans="2:19">
      <c r="B305" s="110"/>
      <c r="C305" s="110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</row>
    <row r="306" spans="2:19">
      <c r="B306" s="110"/>
      <c r="C306" s="110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</row>
    <row r="307" spans="2:19">
      <c r="B307" s="110"/>
      <c r="C307" s="110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</row>
    <row r="308" spans="2:19">
      <c r="B308" s="110"/>
      <c r="C308" s="110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</row>
    <row r="309" spans="2:19">
      <c r="B309" s="110"/>
      <c r="C309" s="110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</row>
    <row r="310" spans="2:19">
      <c r="B310" s="110"/>
      <c r="C310" s="110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</row>
    <row r="311" spans="2:19">
      <c r="B311" s="110"/>
      <c r="C311" s="110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</row>
    <row r="312" spans="2:19">
      <c r="D312" s="1"/>
      <c r="E312" s="1"/>
      <c r="F312" s="1"/>
    </row>
    <row r="313" spans="2:19">
      <c r="D313" s="1"/>
      <c r="E313" s="1"/>
      <c r="F313" s="1"/>
    </row>
    <row r="314" spans="2:19">
      <c r="D314" s="1"/>
      <c r="E314" s="1"/>
      <c r="F314" s="1"/>
    </row>
    <row r="315" spans="2:19">
      <c r="D315" s="1"/>
      <c r="E315" s="1"/>
      <c r="F315" s="1"/>
    </row>
    <row r="316" spans="2:19">
      <c r="D316" s="1"/>
      <c r="E316" s="1"/>
      <c r="F316" s="1"/>
    </row>
    <row r="317" spans="2:19">
      <c r="D317" s="1"/>
      <c r="E317" s="1"/>
      <c r="F317" s="1"/>
    </row>
    <row r="318" spans="2:19">
      <c r="D318" s="1"/>
      <c r="E318" s="1"/>
      <c r="F318" s="1"/>
    </row>
    <row r="319" spans="2:19">
      <c r="D319" s="1"/>
      <c r="E319" s="1"/>
      <c r="F319" s="1"/>
    </row>
    <row r="320" spans="2:19">
      <c r="D320" s="1"/>
      <c r="E320" s="1"/>
      <c r="F320" s="1"/>
    </row>
    <row r="321" spans="4:6">
      <c r="D321" s="1"/>
      <c r="E321" s="1"/>
      <c r="F321" s="1"/>
    </row>
    <row r="322" spans="4:6">
      <c r="D322" s="1"/>
      <c r="E322" s="1"/>
      <c r="F322" s="1"/>
    </row>
    <row r="323" spans="4:6">
      <c r="D323" s="1"/>
      <c r="E323" s="1"/>
      <c r="F323" s="1"/>
    </row>
    <row r="324" spans="4:6">
      <c r="D324" s="1"/>
      <c r="E324" s="1"/>
      <c r="F324" s="1"/>
    </row>
    <row r="325" spans="4:6">
      <c r="D325" s="1"/>
      <c r="E325" s="1"/>
      <c r="F325" s="1"/>
    </row>
    <row r="326" spans="4:6">
      <c r="D326" s="1"/>
      <c r="E326" s="1"/>
      <c r="F326" s="1"/>
    </row>
    <row r="327" spans="4:6">
      <c r="D327" s="1"/>
      <c r="E327" s="1"/>
      <c r="F327" s="1"/>
    </row>
    <row r="328" spans="4:6">
      <c r="D328" s="1"/>
      <c r="E328" s="1"/>
      <c r="F328" s="1"/>
    </row>
    <row r="329" spans="4:6">
      <c r="D329" s="1"/>
      <c r="E329" s="1"/>
      <c r="F329" s="1"/>
    </row>
    <row r="330" spans="4:6">
      <c r="D330" s="1"/>
      <c r="E330" s="1"/>
      <c r="F330" s="1"/>
    </row>
    <row r="331" spans="4:6">
      <c r="D331" s="1"/>
      <c r="E331" s="1"/>
      <c r="F331" s="1"/>
    </row>
    <row r="332" spans="4:6">
      <c r="D332" s="1"/>
      <c r="E332" s="1"/>
      <c r="F332" s="1"/>
    </row>
    <row r="333" spans="4:6">
      <c r="D333" s="1"/>
      <c r="E333" s="1"/>
      <c r="F333" s="1"/>
    </row>
    <row r="334" spans="4:6">
      <c r="D334" s="1"/>
      <c r="E334" s="1"/>
      <c r="F334" s="1"/>
    </row>
    <row r="335" spans="4:6">
      <c r="D335" s="1"/>
      <c r="E335" s="1"/>
      <c r="F335" s="1"/>
    </row>
    <row r="336" spans="4:6">
      <c r="D336" s="1"/>
      <c r="E336" s="1"/>
      <c r="F336" s="1"/>
    </row>
    <row r="337" spans="4:6">
      <c r="D337" s="1"/>
      <c r="E337" s="1"/>
      <c r="F337" s="1"/>
    </row>
    <row r="338" spans="4:6">
      <c r="D338" s="1"/>
      <c r="E338" s="1"/>
      <c r="F338" s="1"/>
    </row>
    <row r="339" spans="4:6">
      <c r="D339" s="1"/>
      <c r="E339" s="1"/>
      <c r="F339" s="1"/>
    </row>
    <row r="340" spans="4:6">
      <c r="D340" s="1"/>
      <c r="E340" s="1"/>
      <c r="F340" s="1"/>
    </row>
    <row r="341" spans="4:6">
      <c r="D341" s="1"/>
      <c r="E341" s="1"/>
      <c r="F341" s="1"/>
    </row>
    <row r="342" spans="4:6">
      <c r="D342" s="1"/>
      <c r="E342" s="1"/>
      <c r="F342" s="1"/>
    </row>
    <row r="343" spans="4:6">
      <c r="D343" s="1"/>
      <c r="E343" s="1"/>
      <c r="F343" s="1"/>
    </row>
    <row r="344" spans="4:6">
      <c r="D344" s="1"/>
      <c r="E344" s="1"/>
      <c r="F344" s="1"/>
    </row>
    <row r="345" spans="4:6">
      <c r="D345" s="1"/>
      <c r="E345" s="1"/>
      <c r="F345" s="1"/>
    </row>
    <row r="346" spans="4:6">
      <c r="D346" s="1"/>
      <c r="E346" s="1"/>
      <c r="F346" s="1"/>
    </row>
    <row r="347" spans="4:6">
      <c r="D347" s="1"/>
      <c r="E347" s="1"/>
      <c r="F347" s="1"/>
    </row>
    <row r="348" spans="4:6">
      <c r="D348" s="1"/>
      <c r="E348" s="1"/>
      <c r="F348" s="1"/>
    </row>
    <row r="349" spans="4:6">
      <c r="D349" s="1"/>
      <c r="E349" s="1"/>
      <c r="F349" s="1"/>
    </row>
    <row r="350" spans="4:6">
      <c r="D350" s="1"/>
      <c r="E350" s="1"/>
      <c r="F350" s="1"/>
    </row>
    <row r="351" spans="4:6">
      <c r="D351" s="1"/>
      <c r="E351" s="1"/>
      <c r="F351" s="1"/>
    </row>
    <row r="352" spans="4:6">
      <c r="D352" s="1"/>
      <c r="E352" s="1"/>
      <c r="F352" s="1"/>
    </row>
    <row r="353" spans="4:6">
      <c r="D353" s="1"/>
      <c r="E353" s="1"/>
      <c r="F353" s="1"/>
    </row>
    <row r="354" spans="4:6">
      <c r="D354" s="1"/>
      <c r="E354" s="1"/>
      <c r="F354" s="1"/>
    </row>
    <row r="355" spans="4:6">
      <c r="D355" s="1"/>
      <c r="E355" s="1"/>
      <c r="F355" s="1"/>
    </row>
    <row r="356" spans="4:6">
      <c r="D356" s="1"/>
      <c r="E356" s="1"/>
      <c r="F356" s="1"/>
    </row>
    <row r="357" spans="4:6">
      <c r="D357" s="1"/>
      <c r="E357" s="1"/>
      <c r="F357" s="1"/>
    </row>
    <row r="358" spans="4:6">
      <c r="D358" s="1"/>
      <c r="E358" s="1"/>
      <c r="F358" s="1"/>
    </row>
    <row r="359" spans="4:6">
      <c r="D359" s="1"/>
      <c r="E359" s="1"/>
      <c r="F359" s="1"/>
    </row>
    <row r="360" spans="4:6">
      <c r="D360" s="1"/>
      <c r="E360" s="1"/>
      <c r="F360" s="1"/>
    </row>
    <row r="361" spans="4:6">
      <c r="D361" s="1"/>
      <c r="E361" s="1"/>
      <c r="F361" s="1"/>
    </row>
    <row r="362" spans="4:6">
      <c r="D362" s="1"/>
      <c r="E362" s="1"/>
      <c r="F362" s="1"/>
    </row>
    <row r="363" spans="4:6">
      <c r="D363" s="1"/>
      <c r="E363" s="1"/>
      <c r="F363" s="1"/>
    </row>
    <row r="364" spans="4:6">
      <c r="D364" s="1"/>
      <c r="E364" s="1"/>
      <c r="F364" s="1"/>
    </row>
    <row r="365" spans="4:6">
      <c r="D365" s="1"/>
      <c r="E365" s="1"/>
      <c r="F365" s="1"/>
    </row>
    <row r="366" spans="4:6">
      <c r="D366" s="1"/>
      <c r="E366" s="1"/>
      <c r="F366" s="1"/>
    </row>
    <row r="367" spans="4:6">
      <c r="D367" s="1"/>
      <c r="E367" s="1"/>
      <c r="F367" s="1"/>
    </row>
    <row r="368" spans="4:6">
      <c r="D368" s="1"/>
      <c r="E368" s="1"/>
      <c r="F368" s="1"/>
    </row>
    <row r="369" spans="4:6">
      <c r="D369" s="1"/>
      <c r="E369" s="1"/>
      <c r="F369" s="1"/>
    </row>
    <row r="370" spans="4:6">
      <c r="D370" s="1"/>
      <c r="E370" s="1"/>
      <c r="F370" s="1"/>
    </row>
    <row r="371" spans="4:6">
      <c r="D371" s="1"/>
      <c r="E371" s="1"/>
      <c r="F371" s="1"/>
    </row>
    <row r="372" spans="4:6">
      <c r="D372" s="1"/>
      <c r="E372" s="1"/>
      <c r="F372" s="1"/>
    </row>
    <row r="373" spans="4:6">
      <c r="D373" s="1"/>
      <c r="E373" s="1"/>
      <c r="F373" s="1"/>
    </row>
    <row r="374" spans="4:6">
      <c r="D374" s="1"/>
      <c r="E374" s="1"/>
      <c r="F374" s="1"/>
    </row>
    <row r="375" spans="4:6">
      <c r="D375" s="1"/>
      <c r="E375" s="1"/>
      <c r="F375" s="1"/>
    </row>
    <row r="376" spans="4:6">
      <c r="D376" s="1"/>
      <c r="E376" s="1"/>
      <c r="F376" s="1"/>
    </row>
    <row r="377" spans="4:6">
      <c r="D377" s="1"/>
      <c r="E377" s="1"/>
      <c r="F377" s="1"/>
    </row>
    <row r="378" spans="4:6">
      <c r="D378" s="1"/>
      <c r="E378" s="1"/>
      <c r="F378" s="1"/>
    </row>
    <row r="379" spans="4:6">
      <c r="D379" s="1"/>
      <c r="E379" s="1"/>
      <c r="F379" s="1"/>
    </row>
    <row r="380" spans="4:6">
      <c r="D380" s="1"/>
      <c r="E380" s="1"/>
      <c r="F380" s="1"/>
    </row>
    <row r="381" spans="4:6">
      <c r="D381" s="1"/>
      <c r="E381" s="1"/>
      <c r="F381" s="1"/>
    </row>
    <row r="382" spans="4:6">
      <c r="D382" s="1"/>
      <c r="E382" s="1"/>
      <c r="F382" s="1"/>
    </row>
    <row r="383" spans="4:6">
      <c r="D383" s="1"/>
      <c r="E383" s="1"/>
      <c r="F383" s="1"/>
    </row>
    <row r="384" spans="4:6">
      <c r="D384" s="1"/>
      <c r="E384" s="1"/>
      <c r="F384" s="1"/>
    </row>
    <row r="385" spans="2:6">
      <c r="D385" s="1"/>
      <c r="E385" s="1"/>
      <c r="F385" s="1"/>
    </row>
    <row r="386" spans="2:6">
      <c r="B386" s="41"/>
      <c r="D386" s="1"/>
      <c r="E386" s="1"/>
      <c r="F386" s="1"/>
    </row>
    <row r="387" spans="2:6">
      <c r="B387" s="41"/>
      <c r="D387" s="1"/>
      <c r="E387" s="1"/>
      <c r="F387" s="1"/>
    </row>
    <row r="388" spans="2:6">
      <c r="B388" s="3"/>
      <c r="D388" s="1"/>
      <c r="E388" s="1"/>
      <c r="F388" s="1"/>
    </row>
  </sheetData>
  <sheetProtection sheet="1" objects="1" scenarios="1"/>
  <mergeCells count="2">
    <mergeCell ref="B6:S6"/>
    <mergeCell ref="B7:S7"/>
  </mergeCells>
  <phoneticPr fontId="4" type="noConversion"/>
  <dataValidations count="2">
    <dataValidation allowBlank="1" showInputMessage="1" showErrorMessage="1" sqref="A1:A1048576 C5:C14 B1:B14 D1:M13 I14:M14 D14:F14 B15:XFD1048576 N1:XFD14" xr:uid="{00000000-0002-0000-0D00-000000000000}"/>
    <dataValidation type="list" allowBlank="1" showInputMessage="1" showErrorMessage="1" sqref="H14" xr:uid="{00000000-0002-0000-0D00-000001000000}">
      <formula1>#REF!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>
    <tabColor indexed="43"/>
    <pageSetUpPr fitToPage="1"/>
  </sheetPr>
  <dimension ref="B1:AD668"/>
  <sheetViews>
    <sheetView rightToLeft="1" topLeftCell="B1" zoomScale="85" zoomScaleNormal="85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6.5703125" style="2" bestFit="1" customWidth="1"/>
    <col min="3" max="3" width="30.140625" style="2" customWidth="1"/>
    <col min="4" max="4" width="11" style="2" bestFit="1" customWidth="1"/>
    <col min="5" max="5" width="16" style="2" customWidth="1"/>
    <col min="6" max="6" width="16.140625" style="1" bestFit="1" customWidth="1"/>
    <col min="7" max="7" width="6" style="1" bestFit="1" customWidth="1"/>
    <col min="8" max="8" width="11.140625" style="1" bestFit="1" customWidth="1"/>
    <col min="9" max="9" width="11.28515625" style="1" bestFit="1" customWidth="1"/>
    <col min="10" max="10" width="6.140625" style="1" bestFit="1" customWidth="1"/>
    <col min="11" max="11" width="12" style="1" bestFit="1" customWidth="1"/>
    <col min="12" max="12" width="6.85546875" style="1" bestFit="1" customWidth="1"/>
    <col min="13" max="13" width="7.5703125" style="1" bestFit="1" customWidth="1"/>
    <col min="14" max="14" width="14.28515625" style="1" bestFit="1" customWidth="1"/>
    <col min="15" max="15" width="11.85546875" style="1" bestFit="1" customWidth="1"/>
    <col min="16" max="16" width="11.28515625" style="1" bestFit="1" customWidth="1"/>
    <col min="17" max="17" width="6.85546875" style="1" bestFit="1" customWidth="1"/>
    <col min="18" max="18" width="9.140625" style="1" bestFit="1" customWidth="1"/>
    <col min="19" max="19" width="9.28515625" style="1" bestFit="1" customWidth="1"/>
    <col min="20" max="16384" width="9.140625" style="1"/>
  </cols>
  <sheetData>
    <row r="1" spans="2:30">
      <c r="B1" s="46" t="s">
        <v>152</v>
      </c>
      <c r="C1" s="46" t="s" vm="1">
        <v>241</v>
      </c>
    </row>
    <row r="2" spans="2:30">
      <c r="B2" s="46" t="s">
        <v>151</v>
      </c>
      <c r="C2" s="46" t="s">
        <v>242</v>
      </c>
    </row>
    <row r="3" spans="2:30">
      <c r="B3" s="46" t="s">
        <v>153</v>
      </c>
      <c r="C3" s="46" t="s">
        <v>243</v>
      </c>
    </row>
    <row r="4" spans="2:30">
      <c r="B4" s="46" t="s">
        <v>154</v>
      </c>
      <c r="C4" s="46" t="s">
        <v>244</v>
      </c>
    </row>
    <row r="6" spans="2:30" ht="26.25" customHeight="1">
      <c r="B6" s="168" t="s">
        <v>181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70"/>
    </row>
    <row r="7" spans="2:30" ht="26.25" customHeight="1">
      <c r="B7" s="168" t="s">
        <v>97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70"/>
    </row>
    <row r="8" spans="2:30" s="3" customFormat="1" ht="63">
      <c r="B8" s="21" t="s">
        <v>122</v>
      </c>
      <c r="C8" s="29" t="s">
        <v>49</v>
      </c>
      <c r="D8" s="29" t="s">
        <v>124</v>
      </c>
      <c r="E8" s="29" t="s">
        <v>123</v>
      </c>
      <c r="F8" s="29" t="s">
        <v>71</v>
      </c>
      <c r="G8" s="29" t="s">
        <v>14</v>
      </c>
      <c r="H8" s="29" t="s">
        <v>72</v>
      </c>
      <c r="I8" s="29" t="s">
        <v>110</v>
      </c>
      <c r="J8" s="29" t="s">
        <v>17</v>
      </c>
      <c r="K8" s="29" t="s">
        <v>109</v>
      </c>
      <c r="L8" s="29" t="s">
        <v>16</v>
      </c>
      <c r="M8" s="58" t="s">
        <v>18</v>
      </c>
      <c r="N8" s="58" t="s">
        <v>216</v>
      </c>
      <c r="O8" s="29" t="s">
        <v>215</v>
      </c>
      <c r="P8" s="29" t="s">
        <v>117</v>
      </c>
      <c r="Q8" s="29" t="s">
        <v>63</v>
      </c>
      <c r="R8" s="29" t="s">
        <v>155</v>
      </c>
      <c r="S8" s="30" t="s">
        <v>157</v>
      </c>
      <c r="AA8" s="1"/>
    </row>
    <row r="9" spans="2:30" s="3" customFormat="1" ht="27.7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223</v>
      </c>
      <c r="O9" s="31"/>
      <c r="P9" s="31" t="s">
        <v>219</v>
      </c>
      <c r="Q9" s="31" t="s">
        <v>19</v>
      </c>
      <c r="R9" s="31" t="s">
        <v>19</v>
      </c>
      <c r="S9" s="32" t="s">
        <v>19</v>
      </c>
      <c r="AA9" s="1"/>
    </row>
    <row r="10" spans="2:30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8" t="s">
        <v>120</v>
      </c>
      <c r="S10" s="19" t="s">
        <v>158</v>
      </c>
      <c r="AA10" s="1"/>
    </row>
    <row r="11" spans="2:30" s="4" customFormat="1" ht="18" customHeight="1">
      <c r="B11" s="139" t="s">
        <v>57</v>
      </c>
      <c r="C11" s="90"/>
      <c r="D11" s="91"/>
      <c r="E11" s="90"/>
      <c r="F11" s="91"/>
      <c r="G11" s="90"/>
      <c r="H11" s="90"/>
      <c r="I11" s="113"/>
      <c r="J11" s="114">
        <v>5.4941584043258533</v>
      </c>
      <c r="K11" s="91"/>
      <c r="L11" s="92"/>
      <c r="M11" s="94">
        <v>4.205620476524697E-2</v>
      </c>
      <c r="N11" s="93"/>
      <c r="O11" s="114"/>
      <c r="P11" s="93">
        <f>P12+P38</f>
        <v>198801.06455867601</v>
      </c>
      <c r="Q11" s="94"/>
      <c r="R11" s="94">
        <f>IFERROR(P11/$P$11,0)</f>
        <v>1</v>
      </c>
      <c r="S11" s="94">
        <f>P11/'סכום נכסי הקרן'!$C$42</f>
        <v>1.7248998168450337E-3</v>
      </c>
      <c r="AA11" s="1"/>
      <c r="AD11" s="1"/>
    </row>
    <row r="12" spans="2:30" ht="17.25" customHeight="1">
      <c r="B12" s="140" t="s">
        <v>208</v>
      </c>
      <c r="C12" s="96"/>
      <c r="D12" s="97"/>
      <c r="E12" s="96"/>
      <c r="F12" s="97"/>
      <c r="G12" s="96"/>
      <c r="H12" s="96"/>
      <c r="I12" s="115"/>
      <c r="J12" s="116">
        <v>5.2468884762762835</v>
      </c>
      <c r="K12" s="97"/>
      <c r="L12" s="98"/>
      <c r="M12" s="100">
        <v>4.0967999272568438E-2</v>
      </c>
      <c r="N12" s="99"/>
      <c r="O12" s="116"/>
      <c r="P12" s="99">
        <f>P13+P26+P35</f>
        <v>191312.157846719</v>
      </c>
      <c r="Q12" s="100"/>
      <c r="R12" s="100">
        <f t="shared" ref="R12:R41" si="0">IFERROR(P12/$P$11,0)</f>
        <v>0.96232964482065608</v>
      </c>
      <c r="S12" s="100">
        <f>P12/'סכום נכסי הקרן'!$C$42</f>
        <v>1.6599222280956961E-3</v>
      </c>
    </row>
    <row r="13" spans="2:30">
      <c r="B13" s="141" t="s">
        <v>64</v>
      </c>
      <c r="C13" s="96"/>
      <c r="D13" s="97"/>
      <c r="E13" s="96"/>
      <c r="F13" s="97"/>
      <c r="G13" s="96"/>
      <c r="H13" s="96"/>
      <c r="I13" s="115"/>
      <c r="J13" s="116">
        <v>6.4764085343842934</v>
      </c>
      <c r="K13" s="97"/>
      <c r="L13" s="98"/>
      <c r="M13" s="100">
        <v>3.1258598558198673E-2</v>
      </c>
      <c r="N13" s="99"/>
      <c r="O13" s="116"/>
      <c r="P13" s="99">
        <f>SUM(P14:P24)</f>
        <v>132697.450498052</v>
      </c>
      <c r="Q13" s="100"/>
      <c r="R13" s="100">
        <f t="shared" si="0"/>
        <v>0.66748863137443826</v>
      </c>
      <c r="S13" s="100">
        <f>P13/'סכום נכסי הקרן'!$C$42</f>
        <v>1.1513510180039108E-3</v>
      </c>
    </row>
    <row r="14" spans="2:30">
      <c r="B14" s="142" t="s">
        <v>2237</v>
      </c>
      <c r="C14" s="103" t="s">
        <v>2238</v>
      </c>
      <c r="D14" s="104" t="s">
        <v>29</v>
      </c>
      <c r="E14" s="103" t="s">
        <v>336</v>
      </c>
      <c r="F14" s="104" t="s">
        <v>135</v>
      </c>
      <c r="G14" s="103" t="s">
        <v>337</v>
      </c>
      <c r="H14" s="103" t="s">
        <v>338</v>
      </c>
      <c r="I14" s="117">
        <v>39076</v>
      </c>
      <c r="J14" s="118">
        <v>5.7300000000001816</v>
      </c>
      <c r="K14" s="104" t="s">
        <v>139</v>
      </c>
      <c r="L14" s="105">
        <v>4.9000000000000002E-2</v>
      </c>
      <c r="M14" s="107">
        <v>2.7900000000000248E-2</v>
      </c>
      <c r="N14" s="106">
        <v>18528864.302060004</v>
      </c>
      <c r="O14" s="118">
        <v>156.19</v>
      </c>
      <c r="P14" s="106">
        <v>28940.232077375007</v>
      </c>
      <c r="Q14" s="107">
        <v>1.1461141342017355E-2</v>
      </c>
      <c r="R14" s="107">
        <f t="shared" si="0"/>
        <v>0.14557382849845513</v>
      </c>
      <c r="S14" s="107">
        <f>P14/'סכום נכסי הקרן'!$C$42</f>
        <v>2.5110027011441562E-4</v>
      </c>
    </row>
    <row r="15" spans="2:30">
      <c r="B15" s="142" t="s">
        <v>2239</v>
      </c>
      <c r="C15" s="103" t="s">
        <v>2240</v>
      </c>
      <c r="D15" s="104" t="s">
        <v>29</v>
      </c>
      <c r="E15" s="103" t="s">
        <v>336</v>
      </c>
      <c r="F15" s="104" t="s">
        <v>135</v>
      </c>
      <c r="G15" s="103" t="s">
        <v>337</v>
      </c>
      <c r="H15" s="103" t="s">
        <v>338</v>
      </c>
      <c r="I15" s="117">
        <v>40738</v>
      </c>
      <c r="J15" s="118">
        <v>10.040000000000411</v>
      </c>
      <c r="K15" s="104" t="s">
        <v>139</v>
      </c>
      <c r="L15" s="105">
        <v>4.0999999999999995E-2</v>
      </c>
      <c r="M15" s="107">
        <v>2.8400000000000994E-2</v>
      </c>
      <c r="N15" s="106">
        <v>36363634.952105999</v>
      </c>
      <c r="O15" s="118">
        <v>131.04</v>
      </c>
      <c r="P15" s="106">
        <v>47650.909789267003</v>
      </c>
      <c r="Q15" s="107">
        <v>1.0013990837878028E-2</v>
      </c>
      <c r="R15" s="107">
        <f t="shared" si="0"/>
        <v>0.2396914216483125</v>
      </c>
      <c r="S15" s="107">
        <f>P15/'סכום נכסי הקרן'!$C$42</f>
        <v>4.1344368930049997E-4</v>
      </c>
    </row>
    <row r="16" spans="2:30">
      <c r="B16" s="142" t="s">
        <v>2241</v>
      </c>
      <c r="C16" s="103" t="s">
        <v>2242</v>
      </c>
      <c r="D16" s="104" t="s">
        <v>29</v>
      </c>
      <c r="E16" s="103" t="s">
        <v>2243</v>
      </c>
      <c r="F16" s="104" t="s">
        <v>566</v>
      </c>
      <c r="G16" s="103" t="s">
        <v>330</v>
      </c>
      <c r="H16" s="103" t="s">
        <v>137</v>
      </c>
      <c r="I16" s="117">
        <v>42795</v>
      </c>
      <c r="J16" s="118">
        <v>5.5199999999996852</v>
      </c>
      <c r="K16" s="104" t="s">
        <v>139</v>
      </c>
      <c r="L16" s="105">
        <v>2.1400000000000002E-2</v>
      </c>
      <c r="M16" s="107">
        <v>2.2899999999998238E-2</v>
      </c>
      <c r="N16" s="106">
        <v>11405942.721423004</v>
      </c>
      <c r="O16" s="118">
        <v>112.13</v>
      </c>
      <c r="P16" s="106">
        <v>12789.483805325004</v>
      </c>
      <c r="Q16" s="107">
        <v>2.9247131117739637E-2</v>
      </c>
      <c r="R16" s="107">
        <f t="shared" si="0"/>
        <v>6.4333075045230434E-2</v>
      </c>
      <c r="S16" s="107">
        <f>P16/'סכום נכסי הקרן'!$C$42</f>
        <v>1.1096810936259579E-4</v>
      </c>
    </row>
    <row r="17" spans="2:19">
      <c r="B17" s="142" t="s">
        <v>2244</v>
      </c>
      <c r="C17" s="103" t="s">
        <v>2245</v>
      </c>
      <c r="D17" s="104" t="s">
        <v>29</v>
      </c>
      <c r="E17" s="103" t="s">
        <v>328</v>
      </c>
      <c r="F17" s="104" t="s">
        <v>329</v>
      </c>
      <c r="G17" s="103" t="s">
        <v>360</v>
      </c>
      <c r="H17" s="103" t="s">
        <v>338</v>
      </c>
      <c r="I17" s="117">
        <v>36489</v>
      </c>
      <c r="J17" s="118">
        <v>2.8299999999308136</v>
      </c>
      <c r="K17" s="104" t="s">
        <v>139</v>
      </c>
      <c r="L17" s="105">
        <v>6.0499999999999998E-2</v>
      </c>
      <c r="M17" s="107">
        <v>2.0499999998575578E-2</v>
      </c>
      <c r="N17" s="106">
        <v>7143.250430000001</v>
      </c>
      <c r="O17" s="118">
        <v>171.99</v>
      </c>
      <c r="P17" s="106">
        <v>12.285675895000001</v>
      </c>
      <c r="Q17" s="107"/>
      <c r="R17" s="107">
        <f t="shared" si="0"/>
        <v>6.1798843594088959E-5</v>
      </c>
      <c r="S17" s="107">
        <f>P17/'סכום נכסי הקרן'!$C$42</f>
        <v>1.0659681399667893E-7</v>
      </c>
    </row>
    <row r="18" spans="2:19">
      <c r="B18" s="142" t="s">
        <v>2246</v>
      </c>
      <c r="C18" s="103" t="s">
        <v>2247</v>
      </c>
      <c r="D18" s="104" t="s">
        <v>29</v>
      </c>
      <c r="E18" s="103" t="s">
        <v>357</v>
      </c>
      <c r="F18" s="104" t="s">
        <v>135</v>
      </c>
      <c r="G18" s="103" t="s">
        <v>349</v>
      </c>
      <c r="H18" s="103" t="s">
        <v>137</v>
      </c>
      <c r="I18" s="117">
        <v>39084</v>
      </c>
      <c r="J18" s="118">
        <v>1.6700000000004562</v>
      </c>
      <c r="K18" s="104" t="s">
        <v>139</v>
      </c>
      <c r="L18" s="105">
        <v>5.5999999999999994E-2</v>
      </c>
      <c r="M18" s="107">
        <v>2.7700000000000894E-2</v>
      </c>
      <c r="N18" s="106">
        <v>3436486.1359569998</v>
      </c>
      <c r="O18" s="118">
        <v>142.81</v>
      </c>
      <c r="P18" s="106">
        <v>4907.645643828002</v>
      </c>
      <c r="Q18" s="107">
        <v>7.9729425657664669E-3</v>
      </c>
      <c r="R18" s="107">
        <f t="shared" si="0"/>
        <v>2.4686214104147886E-2</v>
      </c>
      <c r="S18" s="107">
        <f>P18/'סכום נכסי הקרן'!$C$42</f>
        <v>4.2581246186841974E-5</v>
      </c>
    </row>
    <row r="19" spans="2:19">
      <c r="B19" s="142" t="s">
        <v>2248</v>
      </c>
      <c r="C19" s="103" t="s">
        <v>2249</v>
      </c>
      <c r="D19" s="104" t="s">
        <v>29</v>
      </c>
      <c r="E19" s="103">
        <v>570012377</v>
      </c>
      <c r="F19" s="104" t="s">
        <v>135</v>
      </c>
      <c r="G19" s="103" t="s">
        <v>429</v>
      </c>
      <c r="H19" s="103" t="s">
        <v>338</v>
      </c>
      <c r="I19" s="117">
        <v>45152</v>
      </c>
      <c r="J19" s="118">
        <v>3.6499999999998445</v>
      </c>
      <c r="K19" s="104" t="s">
        <v>139</v>
      </c>
      <c r="L19" s="105">
        <v>3.6400000000000002E-2</v>
      </c>
      <c r="M19" s="107">
        <v>3.7199999999996854E-2</v>
      </c>
      <c r="N19" s="106">
        <v>8300073.120000001</v>
      </c>
      <c r="O19" s="118">
        <v>101.05</v>
      </c>
      <c r="P19" s="106">
        <v>8387.2240703620009</v>
      </c>
      <c r="Q19" s="107">
        <v>1.6793540654173465E-2</v>
      </c>
      <c r="R19" s="107">
        <f t="shared" si="0"/>
        <v>4.2189029968129357E-2</v>
      </c>
      <c r="S19" s="107">
        <f>P19/'סכום נכסי הקרן'!$C$42</f>
        <v>7.2771850064895968E-5</v>
      </c>
    </row>
    <row r="20" spans="2:19">
      <c r="B20" s="142" t="s">
        <v>2250</v>
      </c>
      <c r="C20" s="103" t="s">
        <v>2251</v>
      </c>
      <c r="D20" s="104" t="s">
        <v>29</v>
      </c>
      <c r="E20" s="103" t="s">
        <v>2252</v>
      </c>
      <c r="F20" s="104" t="s">
        <v>329</v>
      </c>
      <c r="G20" s="103" t="s">
        <v>432</v>
      </c>
      <c r="H20" s="103" t="s">
        <v>137</v>
      </c>
      <c r="I20" s="117">
        <v>44381</v>
      </c>
      <c r="J20" s="118">
        <v>2.7300000000003917</v>
      </c>
      <c r="K20" s="104" t="s">
        <v>139</v>
      </c>
      <c r="L20" s="105">
        <v>8.5000000000000006E-3</v>
      </c>
      <c r="M20" s="107">
        <v>4.3800000000010081E-2</v>
      </c>
      <c r="N20" s="106">
        <v>10375091.400000002</v>
      </c>
      <c r="O20" s="118">
        <v>100.14</v>
      </c>
      <c r="P20" s="106">
        <v>10389.616083904002</v>
      </c>
      <c r="Q20" s="107">
        <v>3.2422160625000009E-2</v>
      </c>
      <c r="R20" s="107">
        <f t="shared" si="0"/>
        <v>5.2261370465838293E-2</v>
      </c>
      <c r="S20" s="107">
        <f>P20/'סכום נכסי הקרן'!$C$42</f>
        <v>9.0145628344594927E-5</v>
      </c>
    </row>
    <row r="21" spans="2:19">
      <c r="B21" s="142" t="s">
        <v>2279</v>
      </c>
      <c r="C21" s="103">
        <v>9555</v>
      </c>
      <c r="D21" s="104" t="s">
        <v>29</v>
      </c>
      <c r="E21" s="103" t="s">
        <v>2280</v>
      </c>
      <c r="F21" s="104" t="s">
        <v>512</v>
      </c>
      <c r="G21" s="103" t="s">
        <v>549</v>
      </c>
      <c r="H21" s="103"/>
      <c r="I21" s="117">
        <v>45046</v>
      </c>
      <c r="J21" s="118">
        <v>0</v>
      </c>
      <c r="K21" s="104" t="s">
        <v>139</v>
      </c>
      <c r="L21" s="105">
        <v>0</v>
      </c>
      <c r="M21" s="105">
        <v>0</v>
      </c>
      <c r="N21" s="106">
        <v>11382456.616645003</v>
      </c>
      <c r="O21" s="118">
        <v>59</v>
      </c>
      <c r="P21" s="106">
        <v>6715.6494035470014</v>
      </c>
      <c r="Q21" s="107">
        <v>1.9647049302967248E-2</v>
      </c>
      <c r="R21" s="107">
        <f>IFERROR(P21/$P$11,0)</f>
        <v>3.3780751720093941E-2</v>
      </c>
      <c r="S21" s="107">
        <f>P21/'סכום נכסי הקרן'!$C$42</f>
        <v>5.8268412454877596E-5</v>
      </c>
    </row>
    <row r="22" spans="2:19">
      <c r="B22" s="142" t="s">
        <v>2281</v>
      </c>
      <c r="C22" s="103">
        <v>9556</v>
      </c>
      <c r="D22" s="104" t="s">
        <v>29</v>
      </c>
      <c r="E22" s="103" t="s">
        <v>2280</v>
      </c>
      <c r="F22" s="104" t="s">
        <v>512</v>
      </c>
      <c r="G22" s="103" t="s">
        <v>549</v>
      </c>
      <c r="H22" s="103"/>
      <c r="I22" s="117">
        <v>45046</v>
      </c>
      <c r="J22" s="118">
        <v>0</v>
      </c>
      <c r="K22" s="104" t="s">
        <v>139</v>
      </c>
      <c r="L22" s="105">
        <v>0</v>
      </c>
      <c r="M22" s="105">
        <v>0</v>
      </c>
      <c r="N22" s="106">
        <v>25067.998613000011</v>
      </c>
      <c r="O22" s="118">
        <v>29.41732</v>
      </c>
      <c r="P22" s="106">
        <v>7.3743341169999992</v>
      </c>
      <c r="Q22" s="107">
        <v>0</v>
      </c>
      <c r="R22" s="107">
        <f>IFERROR(P22/$P$11,0)</f>
        <v>3.7094037365295239E-5</v>
      </c>
      <c r="S22" s="107">
        <f>P22/'סכום נכסי הקרן'!$C$42</f>
        <v>6.3983498257440594E-8</v>
      </c>
    </row>
    <row r="23" spans="2:19">
      <c r="B23" s="142" t="s">
        <v>2253</v>
      </c>
      <c r="C23" s="103" t="s">
        <v>2254</v>
      </c>
      <c r="D23" s="104" t="s">
        <v>29</v>
      </c>
      <c r="E23" s="103" t="s">
        <v>2255</v>
      </c>
      <c r="F23" s="104" t="s">
        <v>481</v>
      </c>
      <c r="G23" s="103" t="s">
        <v>549</v>
      </c>
      <c r="H23" s="103"/>
      <c r="I23" s="117">
        <v>39104</v>
      </c>
      <c r="J23" s="118">
        <v>2.6600000000020461</v>
      </c>
      <c r="K23" s="104" t="s">
        <v>139</v>
      </c>
      <c r="L23" s="105">
        <v>5.5999999999999994E-2</v>
      </c>
      <c r="M23" s="107">
        <v>0</v>
      </c>
      <c r="N23" s="106">
        <v>4395838.9799610013</v>
      </c>
      <c r="O23" s="118">
        <v>13.344352000000001</v>
      </c>
      <c r="P23" s="106">
        <v>586.59621158000004</v>
      </c>
      <c r="Q23" s="107">
        <v>1.169163133270314E-2</v>
      </c>
      <c r="R23" s="107">
        <f t="shared" si="0"/>
        <v>2.9506693683064586E-3</v>
      </c>
      <c r="S23" s="107">
        <f>P23/'סכום נכסי הקרן'!$C$42</f>
        <v>5.0896090529620623E-6</v>
      </c>
    </row>
    <row r="24" spans="2:19">
      <c r="B24" s="142" t="s">
        <v>2256</v>
      </c>
      <c r="C24" s="103" t="s">
        <v>2257</v>
      </c>
      <c r="D24" s="104" t="s">
        <v>29</v>
      </c>
      <c r="E24" s="103" t="s">
        <v>2258</v>
      </c>
      <c r="F24" s="104" t="s">
        <v>136</v>
      </c>
      <c r="G24" s="103" t="s">
        <v>549</v>
      </c>
      <c r="H24" s="103"/>
      <c r="I24" s="117">
        <v>45132</v>
      </c>
      <c r="J24" s="118">
        <v>2.6199999999997368</v>
      </c>
      <c r="K24" s="104" t="s">
        <v>139</v>
      </c>
      <c r="L24" s="105">
        <v>4.2500000000000003E-2</v>
      </c>
      <c r="M24" s="107">
        <v>4.5699999999997049E-2</v>
      </c>
      <c r="N24" s="106">
        <v>12266275.095498003</v>
      </c>
      <c r="O24" s="118">
        <v>100.36</v>
      </c>
      <c r="P24" s="106">
        <v>12310.433402852001</v>
      </c>
      <c r="Q24" s="107">
        <v>5.3205596969233236E-2</v>
      </c>
      <c r="R24" s="107">
        <f t="shared" si="0"/>
        <v>6.1923377674965037E-2</v>
      </c>
      <c r="S24" s="107">
        <f>P24/'סכום נכסי הקרן'!$C$42</f>
        <v>1.0681162280997305E-4</v>
      </c>
    </row>
    <row r="25" spans="2:19">
      <c r="B25" s="143"/>
      <c r="C25" s="103"/>
      <c r="D25" s="103"/>
      <c r="E25" s="103"/>
      <c r="F25" s="103"/>
      <c r="G25" s="103"/>
      <c r="H25" s="103"/>
      <c r="I25" s="103"/>
      <c r="J25" s="118"/>
      <c r="K25" s="103"/>
      <c r="L25" s="103"/>
      <c r="M25" s="107"/>
      <c r="N25" s="106"/>
      <c r="O25" s="118"/>
      <c r="P25" s="103"/>
      <c r="Q25" s="103"/>
      <c r="R25" s="107"/>
      <c r="S25" s="103"/>
    </row>
    <row r="26" spans="2:19">
      <c r="B26" s="141" t="s">
        <v>65</v>
      </c>
      <c r="C26" s="96"/>
      <c r="D26" s="97"/>
      <c r="E26" s="96"/>
      <c r="F26" s="97"/>
      <c r="G26" s="96"/>
      <c r="H26" s="96"/>
      <c r="I26" s="115"/>
      <c r="J26" s="116">
        <v>2.6068336471562685</v>
      </c>
      <c r="K26" s="97"/>
      <c r="L26" s="98"/>
      <c r="M26" s="100">
        <v>6.1738362163163023E-2</v>
      </c>
      <c r="N26" s="99"/>
      <c r="O26" s="116"/>
      <c r="P26" s="99">
        <f>SUM(P27:P33)</f>
        <v>58404.84290434901</v>
      </c>
      <c r="Q26" s="100"/>
      <c r="R26" s="100">
        <f t="shared" si="0"/>
        <v>0.29378536294060364</v>
      </c>
      <c r="S26" s="100">
        <f>P26/'סכום נכסי הקרן'!$C$42</f>
        <v>5.06750318727999E-4</v>
      </c>
    </row>
    <row r="27" spans="2:19">
      <c r="B27" s="142" t="s">
        <v>2259</v>
      </c>
      <c r="C27" s="103" t="s">
        <v>2260</v>
      </c>
      <c r="D27" s="104" t="s">
        <v>29</v>
      </c>
      <c r="E27" s="103" t="s">
        <v>328</v>
      </c>
      <c r="F27" s="104" t="s">
        <v>329</v>
      </c>
      <c r="G27" s="103" t="s">
        <v>337</v>
      </c>
      <c r="H27" s="103" t="s">
        <v>338</v>
      </c>
      <c r="I27" s="117">
        <v>45141</v>
      </c>
      <c r="J27" s="118">
        <v>2.8999999999999426</v>
      </c>
      <c r="K27" s="104" t="s">
        <v>139</v>
      </c>
      <c r="L27" s="105">
        <v>7.0499999999999993E-2</v>
      </c>
      <c r="M27" s="107">
        <v>6.8099999999999994E-2</v>
      </c>
      <c r="N27" s="106">
        <v>8763976.2305560019</v>
      </c>
      <c r="O27" s="118">
        <v>100.13</v>
      </c>
      <c r="P27" s="106">
        <v>8775.3705656050024</v>
      </c>
      <c r="Q27" s="107">
        <v>1.8216263069317708E-2</v>
      </c>
      <c r="R27" s="107">
        <f t="shared" si="0"/>
        <v>4.4141466672151332E-2</v>
      </c>
      <c r="S27" s="107">
        <f>P27/'סכום נכסי הקרן'!$C$42</f>
        <v>7.6139607778064988E-5</v>
      </c>
    </row>
    <row r="28" spans="2:19">
      <c r="B28" s="142" t="s">
        <v>2261</v>
      </c>
      <c r="C28" s="103" t="s">
        <v>2262</v>
      </c>
      <c r="D28" s="104" t="s">
        <v>29</v>
      </c>
      <c r="E28" s="103" t="s">
        <v>2243</v>
      </c>
      <c r="F28" s="104" t="s">
        <v>566</v>
      </c>
      <c r="G28" s="103" t="s">
        <v>330</v>
      </c>
      <c r="H28" s="103" t="s">
        <v>137</v>
      </c>
      <c r="I28" s="117">
        <v>42795</v>
      </c>
      <c r="J28" s="118">
        <v>5.0899999999988061</v>
      </c>
      <c r="K28" s="104" t="s">
        <v>139</v>
      </c>
      <c r="L28" s="105">
        <v>3.7400000000000003E-2</v>
      </c>
      <c r="M28" s="107">
        <v>5.3899999999981157E-2</v>
      </c>
      <c r="N28" s="106">
        <v>4707673.9389030011</v>
      </c>
      <c r="O28" s="118">
        <v>92.43</v>
      </c>
      <c r="P28" s="106">
        <v>4351.3031255799997</v>
      </c>
      <c r="Q28" s="107">
        <v>7.5657968887799512E-3</v>
      </c>
      <c r="R28" s="107">
        <f t="shared" si="0"/>
        <v>2.1887725476921253E-2</v>
      </c>
      <c r="S28" s="107">
        <f>P28/'סכום נכסי הקרן'!$C$42</f>
        <v>3.7754133666295851E-5</v>
      </c>
    </row>
    <row r="29" spans="2:19">
      <c r="B29" s="142" t="s">
        <v>2263</v>
      </c>
      <c r="C29" s="103" t="s">
        <v>2264</v>
      </c>
      <c r="D29" s="104" t="s">
        <v>29</v>
      </c>
      <c r="E29" s="103" t="s">
        <v>2243</v>
      </c>
      <c r="F29" s="104" t="s">
        <v>566</v>
      </c>
      <c r="G29" s="103" t="s">
        <v>330</v>
      </c>
      <c r="H29" s="103" t="s">
        <v>137</v>
      </c>
      <c r="I29" s="117">
        <v>42795</v>
      </c>
      <c r="J29" s="118">
        <v>1.4200000000002779</v>
      </c>
      <c r="K29" s="104" t="s">
        <v>139</v>
      </c>
      <c r="L29" s="105">
        <v>2.5000000000000001E-2</v>
      </c>
      <c r="M29" s="107">
        <v>5.1900000000009501E-2</v>
      </c>
      <c r="N29" s="106">
        <v>11704599.908649003</v>
      </c>
      <c r="O29" s="118">
        <v>96.5</v>
      </c>
      <c r="P29" s="106">
        <v>11294.939042933001</v>
      </c>
      <c r="Q29" s="107">
        <v>2.8684542962031576E-2</v>
      </c>
      <c r="R29" s="107">
        <f t="shared" si="0"/>
        <v>5.6815284505678826E-2</v>
      </c>
      <c r="S29" s="107">
        <f>P29/'סכום נכסי הקרן'!$C$42</f>
        <v>9.8000673837843891E-5</v>
      </c>
    </row>
    <row r="30" spans="2:19">
      <c r="B30" s="142" t="s">
        <v>2265</v>
      </c>
      <c r="C30" s="103" t="s">
        <v>2266</v>
      </c>
      <c r="D30" s="104" t="s">
        <v>29</v>
      </c>
      <c r="E30" s="103" t="s">
        <v>2267</v>
      </c>
      <c r="F30" s="104" t="s">
        <v>341</v>
      </c>
      <c r="G30" s="103" t="s">
        <v>368</v>
      </c>
      <c r="H30" s="103" t="s">
        <v>137</v>
      </c>
      <c r="I30" s="117">
        <v>42598</v>
      </c>
      <c r="J30" s="118">
        <v>2.4700000000002089</v>
      </c>
      <c r="K30" s="104" t="s">
        <v>139</v>
      </c>
      <c r="L30" s="105">
        <v>3.1E-2</v>
      </c>
      <c r="M30" s="107">
        <v>5.5600000000002606E-2</v>
      </c>
      <c r="N30" s="106">
        <v>13254857.290957998</v>
      </c>
      <c r="O30" s="118">
        <v>94.4</v>
      </c>
      <c r="P30" s="106">
        <v>12512.585282837001</v>
      </c>
      <c r="Q30" s="107">
        <v>1.8797723185267939E-2</v>
      </c>
      <c r="R30" s="107">
        <f t="shared" si="0"/>
        <v>6.2940232793089093E-2</v>
      </c>
      <c r="S30" s="107">
        <f>P30/'סכום נכסי הקרן'!$C$42</f>
        <v>1.0856559601698315E-4</v>
      </c>
    </row>
    <row r="31" spans="2:19">
      <c r="B31" s="142" t="s">
        <v>2268</v>
      </c>
      <c r="C31" s="103" t="s">
        <v>2269</v>
      </c>
      <c r="D31" s="104" t="s">
        <v>29</v>
      </c>
      <c r="E31" s="103" t="s">
        <v>1008</v>
      </c>
      <c r="F31" s="104" t="s">
        <v>556</v>
      </c>
      <c r="G31" s="103" t="s">
        <v>429</v>
      </c>
      <c r="H31" s="103" t="s">
        <v>338</v>
      </c>
      <c r="I31" s="117">
        <v>44007</v>
      </c>
      <c r="J31" s="118">
        <v>3.6799999999994184</v>
      </c>
      <c r="K31" s="104" t="s">
        <v>139</v>
      </c>
      <c r="L31" s="105">
        <v>3.3500000000000002E-2</v>
      </c>
      <c r="M31" s="107">
        <v>6.8399999999994437E-2</v>
      </c>
      <c r="N31" s="106">
        <v>8492223.9271799996</v>
      </c>
      <c r="O31" s="118">
        <v>89.2</v>
      </c>
      <c r="P31" s="106">
        <v>7575.0636485800005</v>
      </c>
      <c r="Q31" s="107">
        <v>1.0615279908974999E-2</v>
      </c>
      <c r="R31" s="107">
        <f t="shared" si="0"/>
        <v>3.8103737851686532E-2</v>
      </c>
      <c r="S31" s="107">
        <f>P31/'סכום נכסי הקרן'!$C$42</f>
        <v>6.5725130441485275E-5</v>
      </c>
    </row>
    <row r="32" spans="2:19">
      <c r="B32" s="142" t="s">
        <v>2270</v>
      </c>
      <c r="C32" s="103" t="s">
        <v>2271</v>
      </c>
      <c r="D32" s="104" t="s">
        <v>29</v>
      </c>
      <c r="E32" s="103" t="s">
        <v>2272</v>
      </c>
      <c r="F32" s="104" t="s">
        <v>341</v>
      </c>
      <c r="G32" s="103" t="s">
        <v>473</v>
      </c>
      <c r="H32" s="103" t="s">
        <v>338</v>
      </c>
      <c r="I32" s="117">
        <v>43310</v>
      </c>
      <c r="J32" s="118">
        <v>1.1799999999998079</v>
      </c>
      <c r="K32" s="104" t="s">
        <v>139</v>
      </c>
      <c r="L32" s="105">
        <v>3.5499999999999997E-2</v>
      </c>
      <c r="M32" s="107">
        <v>6.1499999999993608E-2</v>
      </c>
      <c r="N32" s="106">
        <v>9563538.012000002</v>
      </c>
      <c r="O32" s="118">
        <v>97.99</v>
      </c>
      <c r="P32" s="106">
        <v>9371.310897960002</v>
      </c>
      <c r="Q32" s="107">
        <v>3.5578638437500004E-2</v>
      </c>
      <c r="R32" s="107">
        <f t="shared" si="0"/>
        <v>4.713913840835629E-2</v>
      </c>
      <c r="S32" s="107">
        <f>P32/'סכום נכסי הקרן'!$C$42</f>
        <v>8.131029120680645E-5</v>
      </c>
    </row>
    <row r="33" spans="2:19">
      <c r="B33" s="142" t="s">
        <v>2273</v>
      </c>
      <c r="C33" s="103" t="s">
        <v>2274</v>
      </c>
      <c r="D33" s="104" t="s">
        <v>29</v>
      </c>
      <c r="E33" s="103" t="s">
        <v>2275</v>
      </c>
      <c r="F33" s="104" t="s">
        <v>136</v>
      </c>
      <c r="G33" s="103" t="s">
        <v>484</v>
      </c>
      <c r="H33" s="103" t="s">
        <v>137</v>
      </c>
      <c r="I33" s="117">
        <v>45122</v>
      </c>
      <c r="J33" s="118">
        <v>4.149999999999757</v>
      </c>
      <c r="K33" s="104" t="s">
        <v>139</v>
      </c>
      <c r="L33" s="105">
        <v>7.3300000000000004E-2</v>
      </c>
      <c r="M33" s="107">
        <v>7.8699999999995607E-2</v>
      </c>
      <c r="N33" s="106">
        <v>91.08131400000002</v>
      </c>
      <c r="O33" s="118">
        <v>4967287</v>
      </c>
      <c r="P33" s="106">
        <v>4524.270340854001</v>
      </c>
      <c r="Q33" s="107">
        <v>1.8216262800000004E-2</v>
      </c>
      <c r="R33" s="107">
        <f t="shared" si="0"/>
        <v>2.2757777232720329E-2</v>
      </c>
      <c r="S33" s="107">
        <f>P33/'סכום נכסי הקרן'!$C$42</f>
        <v>3.9254885780519375E-5</v>
      </c>
    </row>
    <row r="34" spans="2:19">
      <c r="B34" s="143"/>
      <c r="C34" s="103"/>
      <c r="D34" s="103"/>
      <c r="E34" s="103"/>
      <c r="F34" s="103"/>
      <c r="G34" s="103"/>
      <c r="H34" s="103"/>
      <c r="I34" s="103"/>
      <c r="J34" s="118"/>
      <c r="K34" s="103"/>
      <c r="L34" s="103"/>
      <c r="M34" s="107"/>
      <c r="N34" s="106"/>
      <c r="O34" s="118"/>
      <c r="P34" s="103"/>
      <c r="Q34" s="103"/>
      <c r="R34" s="107"/>
      <c r="S34" s="103"/>
    </row>
    <row r="35" spans="2:19">
      <c r="B35" s="141" t="s">
        <v>52</v>
      </c>
      <c r="C35" s="96"/>
      <c r="D35" s="97"/>
      <c r="E35" s="96"/>
      <c r="F35" s="97"/>
      <c r="G35" s="96"/>
      <c r="H35" s="96"/>
      <c r="I35" s="115"/>
      <c r="J35" s="116">
        <v>1.930000000025065</v>
      </c>
      <c r="K35" s="97"/>
      <c r="L35" s="98"/>
      <c r="M35" s="100">
        <v>6.1700000000521296E-2</v>
      </c>
      <c r="N35" s="99"/>
      <c r="O35" s="116"/>
      <c r="P35" s="99">
        <f>P36</f>
        <v>209.86444431799998</v>
      </c>
      <c r="Q35" s="100"/>
      <c r="R35" s="100">
        <f t="shared" si="0"/>
        <v>1.0556505056141621E-3</v>
      </c>
      <c r="S35" s="100">
        <f>P35/'סכום נכסי הקרן'!$C$42</f>
        <v>1.8208913637862352E-6</v>
      </c>
    </row>
    <row r="36" spans="2:19">
      <c r="B36" s="142" t="s">
        <v>2276</v>
      </c>
      <c r="C36" s="103" t="s">
        <v>2277</v>
      </c>
      <c r="D36" s="104" t="s">
        <v>29</v>
      </c>
      <c r="E36" s="103" t="s">
        <v>2278</v>
      </c>
      <c r="F36" s="104" t="s">
        <v>481</v>
      </c>
      <c r="G36" s="103" t="s">
        <v>349</v>
      </c>
      <c r="H36" s="103" t="s">
        <v>137</v>
      </c>
      <c r="I36" s="117">
        <v>38118</v>
      </c>
      <c r="J36" s="118">
        <v>1.930000000025065</v>
      </c>
      <c r="K36" s="104" t="s">
        <v>138</v>
      </c>
      <c r="L36" s="105">
        <v>7.9699999999999993E-2</v>
      </c>
      <c r="M36" s="107">
        <v>6.1700000000521296E-2</v>
      </c>
      <c r="N36" s="106">
        <v>51990.213344000011</v>
      </c>
      <c r="O36" s="118">
        <v>105.56</v>
      </c>
      <c r="P36" s="106">
        <v>209.86444431799998</v>
      </c>
      <c r="Q36" s="107">
        <v>1.1460503043700051E-3</v>
      </c>
      <c r="R36" s="107">
        <f t="shared" si="0"/>
        <v>1.0556505056141621E-3</v>
      </c>
      <c r="S36" s="107">
        <f>P36/'סכום נכסי הקרן'!$C$42</f>
        <v>1.8208913637862352E-6</v>
      </c>
    </row>
    <row r="37" spans="2:19">
      <c r="B37" s="143"/>
      <c r="C37" s="103"/>
      <c r="D37" s="103"/>
      <c r="E37" s="103"/>
      <c r="F37" s="103"/>
      <c r="G37" s="103"/>
      <c r="H37" s="103"/>
      <c r="I37" s="103"/>
      <c r="J37" s="118"/>
      <c r="K37" s="103"/>
      <c r="L37" s="103"/>
      <c r="M37" s="107"/>
      <c r="N37" s="106"/>
      <c r="O37" s="118"/>
      <c r="P37" s="103"/>
      <c r="Q37" s="103"/>
      <c r="R37" s="107"/>
      <c r="S37" s="103"/>
    </row>
    <row r="38" spans="2:19">
      <c r="B38" s="140" t="s">
        <v>207</v>
      </c>
      <c r="C38" s="96"/>
      <c r="D38" s="97"/>
      <c r="E38" s="96"/>
      <c r="F38" s="97"/>
      <c r="G38" s="96"/>
      <c r="H38" s="96"/>
      <c r="I38" s="115"/>
      <c r="J38" s="116">
        <v>11.588952166011079</v>
      </c>
      <c r="K38" s="97"/>
      <c r="L38" s="98"/>
      <c r="M38" s="100">
        <v>6.8793428249033575E-2</v>
      </c>
      <c r="N38" s="99"/>
      <c r="O38" s="116"/>
      <c r="P38" s="99">
        <v>7488.9067119570018</v>
      </c>
      <c r="Q38" s="100"/>
      <c r="R38" s="100">
        <f t="shared" si="0"/>
        <v>3.7670355179343903E-2</v>
      </c>
      <c r="S38" s="100">
        <f>P38/'סכום נכסי הקרן'!$C$42</f>
        <v>6.4977588749337665E-5</v>
      </c>
    </row>
    <row r="39" spans="2:19">
      <c r="B39" s="141" t="s">
        <v>74</v>
      </c>
      <c r="C39" s="96"/>
      <c r="D39" s="97"/>
      <c r="E39" s="96"/>
      <c r="F39" s="97"/>
      <c r="G39" s="96"/>
      <c r="H39" s="96"/>
      <c r="I39" s="115"/>
      <c r="J39" s="116">
        <v>11.588952166011079</v>
      </c>
      <c r="K39" s="97"/>
      <c r="L39" s="98"/>
      <c r="M39" s="100">
        <v>6.8793428249033575E-2</v>
      </c>
      <c r="N39" s="99"/>
      <c r="O39" s="116"/>
      <c r="P39" s="99">
        <f>SUM(P40:P41)</f>
        <v>7488.9067119570009</v>
      </c>
      <c r="Q39" s="100"/>
      <c r="R39" s="100">
        <f t="shared" si="0"/>
        <v>3.7670355179343896E-2</v>
      </c>
      <c r="S39" s="100">
        <f>P39/'סכום נכסי הקרן'!$C$42</f>
        <v>6.4977588749337651E-5</v>
      </c>
    </row>
    <row r="40" spans="2:19">
      <c r="B40" s="142" t="s">
        <v>2282</v>
      </c>
      <c r="C40" s="103">
        <v>4824</v>
      </c>
      <c r="D40" s="104" t="s">
        <v>29</v>
      </c>
      <c r="E40" s="103"/>
      <c r="F40" s="104" t="s">
        <v>1568</v>
      </c>
      <c r="G40" s="103" t="s">
        <v>893</v>
      </c>
      <c r="H40" s="103" t="s">
        <v>801</v>
      </c>
      <c r="I40" s="117">
        <v>42206</v>
      </c>
      <c r="J40" s="118">
        <v>13.660000000008601</v>
      </c>
      <c r="K40" s="104" t="s">
        <v>146</v>
      </c>
      <c r="L40" s="105">
        <v>4.555E-2</v>
      </c>
      <c r="M40" s="107">
        <v>7.1900000000046579E-2</v>
      </c>
      <c r="N40" s="106">
        <v>1919056.2595500005</v>
      </c>
      <c r="O40" s="118">
        <v>69.59</v>
      </c>
      <c r="P40" s="106">
        <v>3796.0771822490005</v>
      </c>
      <c r="Q40" s="107">
        <v>1.1520397286272582E-2</v>
      </c>
      <c r="R40" s="107">
        <f t="shared" si="0"/>
        <v>1.9094853393647651E-2</v>
      </c>
      <c r="S40" s="107">
        <f>P40/'סכום נכסי הקרן'!$C$42</f>
        <v>3.2936709121385605E-5</v>
      </c>
    </row>
    <row r="41" spans="2:19">
      <c r="B41" s="142" t="s">
        <v>2283</v>
      </c>
      <c r="C41" s="103">
        <v>5168</v>
      </c>
      <c r="D41" s="104" t="s">
        <v>29</v>
      </c>
      <c r="E41" s="103"/>
      <c r="F41" s="104" t="s">
        <v>1568</v>
      </c>
      <c r="G41" s="103" t="s">
        <v>959</v>
      </c>
      <c r="H41" s="103" t="s">
        <v>2284</v>
      </c>
      <c r="I41" s="117">
        <v>42408</v>
      </c>
      <c r="J41" s="118">
        <v>9.4599999999992743</v>
      </c>
      <c r="K41" s="104" t="s">
        <v>146</v>
      </c>
      <c r="L41" s="105">
        <v>3.9510000000000003E-2</v>
      </c>
      <c r="M41" s="107">
        <v>6.5599999999998687E-2</v>
      </c>
      <c r="N41" s="106">
        <v>1647202.3223350001</v>
      </c>
      <c r="O41" s="118">
        <v>78.87</v>
      </c>
      <c r="P41" s="106">
        <v>3692.8295297080003</v>
      </c>
      <c r="Q41" s="107">
        <v>4.1749204083037002E-3</v>
      </c>
      <c r="R41" s="107">
        <f t="shared" si="0"/>
        <v>1.8575501785696242E-2</v>
      </c>
      <c r="S41" s="107">
        <f>P41/'סכום נכסי הקרן'!$C$42</f>
        <v>3.2040879627952046E-5</v>
      </c>
    </row>
    <row r="42" spans="2:19">
      <c r="B42" s="110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</row>
    <row r="43" spans="2:19">
      <c r="B43" s="110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</row>
    <row r="44" spans="2:19">
      <c r="B44" s="110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</row>
    <row r="45" spans="2:19">
      <c r="B45" s="124" t="s">
        <v>231</v>
      </c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</row>
    <row r="46" spans="2:19">
      <c r="B46" s="124" t="s">
        <v>118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</row>
    <row r="47" spans="2:19">
      <c r="B47" s="124" t="s">
        <v>214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</row>
    <row r="48" spans="2:19">
      <c r="B48" s="124" t="s">
        <v>222</v>
      </c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</row>
    <row r="49" spans="2:19">
      <c r="B49" s="110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</row>
    <row r="50" spans="2:19">
      <c r="B50" s="110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</row>
    <row r="51" spans="2:19">
      <c r="B51" s="110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</row>
    <row r="52" spans="2:19">
      <c r="B52" s="110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</row>
    <row r="53" spans="2:19">
      <c r="B53" s="110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</row>
    <row r="54" spans="2:19">
      <c r="B54" s="110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</row>
    <row r="55" spans="2:19">
      <c r="B55" s="110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</row>
    <row r="56" spans="2:19">
      <c r="B56" s="110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</row>
    <row r="57" spans="2:19">
      <c r="B57" s="110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</row>
    <row r="58" spans="2:19">
      <c r="B58" s="110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2:19">
      <c r="B59" s="110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</row>
    <row r="60" spans="2:19">
      <c r="B60" s="110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</row>
    <row r="61" spans="2:19">
      <c r="B61" s="110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</row>
    <row r="62" spans="2:19">
      <c r="B62" s="110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</row>
    <row r="63" spans="2:19">
      <c r="B63" s="110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</row>
    <row r="64" spans="2:19">
      <c r="B64" s="1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</row>
    <row r="65" spans="2:19">
      <c r="B65" s="110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</row>
    <row r="66" spans="2:19"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</row>
    <row r="67" spans="2:19"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</row>
    <row r="68" spans="2:19"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</row>
    <row r="69" spans="2:19"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</row>
    <row r="70" spans="2:19"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</row>
    <row r="71" spans="2:19"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</row>
    <row r="72" spans="2:19"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</row>
    <row r="73" spans="2:19"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</row>
    <row r="74" spans="2:19"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</row>
    <row r="75" spans="2:19"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</row>
    <row r="76" spans="2:19"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</row>
    <row r="77" spans="2:19"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</row>
    <row r="78" spans="2:19"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</row>
    <row r="79" spans="2:19"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</row>
    <row r="80" spans="2:19"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</row>
    <row r="81" spans="2:19"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</row>
    <row r="82" spans="2:19"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</row>
    <row r="83" spans="2:19"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</row>
    <row r="84" spans="2:19"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</row>
    <row r="85" spans="2:19"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</row>
    <row r="86" spans="2:19"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</row>
    <row r="87" spans="2:19"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</row>
    <row r="88" spans="2:19"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</row>
    <row r="89" spans="2:19"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</row>
    <row r="90" spans="2:19"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</row>
    <row r="91" spans="2:19"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</row>
    <row r="92" spans="2:19"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</row>
    <row r="93" spans="2:19"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</row>
    <row r="94" spans="2:19"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</row>
    <row r="95" spans="2:19"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</row>
    <row r="96" spans="2:19"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</row>
    <row r="97" spans="2:19"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</row>
    <row r="98" spans="2:19"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</row>
    <row r="99" spans="2:19"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</row>
    <row r="100" spans="2:19"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</row>
    <row r="101" spans="2:19"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</row>
    <row r="102" spans="2:19">
      <c r="B102" s="110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</row>
    <row r="103" spans="2:19">
      <c r="B103" s="110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</row>
    <row r="104" spans="2:19">
      <c r="B104" s="110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</row>
    <row r="105" spans="2:19">
      <c r="B105" s="110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</row>
    <row r="106" spans="2:19">
      <c r="B106" s="110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</row>
    <row r="107" spans="2:19">
      <c r="B107" s="110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</row>
    <row r="108" spans="2:19">
      <c r="B108" s="110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</row>
    <row r="109" spans="2:19">
      <c r="B109" s="110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</row>
    <row r="110" spans="2:19">
      <c r="B110" s="110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</row>
    <row r="111" spans="2:19">
      <c r="B111" s="110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</row>
    <row r="112" spans="2:19">
      <c r="B112" s="110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</row>
    <row r="113" spans="2:19">
      <c r="B113" s="110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</row>
    <row r="114" spans="2:19">
      <c r="B114" s="110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</row>
    <row r="115" spans="2:19">
      <c r="B115" s="110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</row>
    <row r="116" spans="2:19">
      <c r="B116" s="110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</row>
    <row r="117" spans="2:19">
      <c r="B117" s="110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</row>
    <row r="118" spans="2:19">
      <c r="B118" s="110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</row>
    <row r="119" spans="2:19">
      <c r="B119" s="110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</row>
    <row r="120" spans="2:19">
      <c r="B120" s="110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</row>
    <row r="121" spans="2:19">
      <c r="B121" s="110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</row>
    <row r="122" spans="2:19">
      <c r="B122" s="110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</row>
    <row r="123" spans="2:19">
      <c r="B123" s="110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</row>
    <row r="124" spans="2:19">
      <c r="B124" s="110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</row>
    <row r="125" spans="2:19">
      <c r="B125" s="110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</row>
    <row r="126" spans="2:19">
      <c r="B126" s="110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</row>
    <row r="127" spans="2:19">
      <c r="B127" s="110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</row>
    <row r="128" spans="2:19">
      <c r="B128" s="110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</row>
    <row r="129" spans="2:19">
      <c r="B129" s="110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</row>
    <row r="130" spans="2:19">
      <c r="B130" s="110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</row>
    <row r="131" spans="2:19">
      <c r="B131" s="110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</row>
    <row r="132" spans="2:19">
      <c r="B132" s="110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</row>
    <row r="133" spans="2:19">
      <c r="B133" s="110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</row>
    <row r="134" spans="2:19">
      <c r="B134" s="110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</row>
    <row r="135" spans="2:19">
      <c r="B135" s="110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</row>
    <row r="136" spans="2:19">
      <c r="B136" s="110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</row>
    <row r="137" spans="2:19">
      <c r="B137" s="110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</row>
    <row r="138" spans="2:19">
      <c r="B138" s="110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</row>
    <row r="139" spans="2:19">
      <c r="B139" s="110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</row>
    <row r="140" spans="2:19">
      <c r="B140" s="110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</row>
    <row r="141" spans="2:19">
      <c r="B141" s="110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</row>
    <row r="142" spans="2:19">
      <c r="B142" s="110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</row>
    <row r="143" spans="2:19">
      <c r="B143" s="110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</row>
    <row r="144" spans="2:19">
      <c r="B144" s="110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</row>
    <row r="145" spans="2:19">
      <c r="B145" s="110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</row>
    <row r="146" spans="2:19">
      <c r="B146" s="110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</row>
    <row r="147" spans="2:19">
      <c r="B147" s="110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</row>
    <row r="148" spans="2:19">
      <c r="B148" s="110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</row>
    <row r="149" spans="2:19">
      <c r="B149" s="110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</row>
    <row r="150" spans="2:19">
      <c r="B150" s="110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</row>
    <row r="151" spans="2:19">
      <c r="B151" s="110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</row>
    <row r="152" spans="2:19">
      <c r="B152" s="110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</row>
    <row r="153" spans="2:19">
      <c r="B153" s="110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</row>
    <row r="154" spans="2:19">
      <c r="B154" s="110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</row>
    <row r="155" spans="2:19">
      <c r="B155" s="110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</row>
    <row r="156" spans="2:19">
      <c r="B156" s="110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</row>
    <row r="157" spans="2:19">
      <c r="B157" s="110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</row>
    <row r="158" spans="2:19">
      <c r="B158" s="110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</row>
    <row r="159" spans="2:19">
      <c r="B159" s="110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</row>
    <row r="160" spans="2:19">
      <c r="B160" s="110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</row>
    <row r="161" spans="2:19">
      <c r="B161" s="110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</row>
    <row r="162" spans="2:19">
      <c r="B162" s="110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</row>
    <row r="163" spans="2:19">
      <c r="B163" s="110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</row>
    <row r="164" spans="2:19">
      <c r="B164" s="110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</row>
    <row r="165" spans="2:19">
      <c r="B165" s="110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</row>
    <row r="166" spans="2:19">
      <c r="B166" s="110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</row>
    <row r="167" spans="2:19">
      <c r="B167" s="110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</row>
    <row r="168" spans="2:19">
      <c r="B168" s="110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</row>
    <row r="169" spans="2:19">
      <c r="B169" s="110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</row>
    <row r="170" spans="2:19">
      <c r="B170" s="110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</row>
    <row r="171" spans="2:19">
      <c r="B171" s="110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</row>
    <row r="172" spans="2:19">
      <c r="B172" s="110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</row>
    <row r="173" spans="2:19">
      <c r="B173" s="110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</row>
    <row r="174" spans="2:19">
      <c r="B174" s="110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</row>
    <row r="175" spans="2:19">
      <c r="B175" s="110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</row>
    <row r="176" spans="2:19">
      <c r="B176" s="110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</row>
    <row r="177" spans="2:19">
      <c r="B177" s="110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</row>
    <row r="178" spans="2:19">
      <c r="B178" s="110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</row>
    <row r="179" spans="2:19">
      <c r="B179" s="110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</row>
    <row r="180" spans="2:19">
      <c r="B180" s="110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</row>
    <row r="181" spans="2:19">
      <c r="B181" s="110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</row>
    <row r="182" spans="2:19">
      <c r="B182" s="110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</row>
    <row r="183" spans="2:19">
      <c r="B183" s="110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</row>
    <row r="184" spans="2:19">
      <c r="B184" s="110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</row>
    <row r="185" spans="2:19">
      <c r="B185" s="110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</row>
    <row r="186" spans="2:19">
      <c r="B186" s="110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</row>
    <row r="187" spans="2:19">
      <c r="B187" s="110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</row>
    <row r="188" spans="2:19">
      <c r="B188" s="110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</row>
    <row r="189" spans="2:19">
      <c r="B189" s="110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</row>
    <row r="190" spans="2:19">
      <c r="B190" s="110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</row>
    <row r="191" spans="2:19">
      <c r="B191" s="110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</row>
    <row r="192" spans="2:19">
      <c r="B192" s="110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</row>
    <row r="193" spans="2:19">
      <c r="B193" s="110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</row>
    <row r="194" spans="2:19">
      <c r="B194" s="110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</row>
    <row r="195" spans="2:19">
      <c r="B195" s="110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</row>
    <row r="196" spans="2:19">
      <c r="B196" s="110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</row>
    <row r="197" spans="2:19">
      <c r="B197" s="110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</row>
    <row r="198" spans="2:19">
      <c r="B198" s="110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</row>
    <row r="199" spans="2:19">
      <c r="B199" s="110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</row>
    <row r="200" spans="2:19">
      <c r="B200" s="110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</row>
    <row r="201" spans="2:19">
      <c r="B201" s="110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</row>
    <row r="202" spans="2:19">
      <c r="B202" s="110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</row>
    <row r="203" spans="2:19">
      <c r="B203" s="110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</row>
    <row r="204" spans="2:19">
      <c r="B204" s="110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</row>
    <row r="205" spans="2:19">
      <c r="B205" s="110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</row>
    <row r="206" spans="2:19">
      <c r="B206" s="110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</row>
    <row r="207" spans="2:19">
      <c r="B207" s="110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</row>
    <row r="208" spans="2:19">
      <c r="B208" s="110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</row>
    <row r="209" spans="2:19">
      <c r="B209" s="110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</row>
    <row r="210" spans="2:19">
      <c r="B210" s="110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</row>
    <row r="211" spans="2:19">
      <c r="B211" s="110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</row>
    <row r="212" spans="2:19">
      <c r="B212" s="110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</row>
    <row r="213" spans="2:19">
      <c r="B213" s="110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</row>
    <row r="214" spans="2:19">
      <c r="B214" s="110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</row>
    <row r="215" spans="2:19">
      <c r="B215" s="110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</row>
    <row r="216" spans="2:19">
      <c r="B216" s="110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</row>
    <row r="217" spans="2:19">
      <c r="B217" s="110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</row>
    <row r="218" spans="2:19">
      <c r="B218" s="110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</row>
    <row r="219" spans="2:19">
      <c r="B219" s="110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</row>
    <row r="220" spans="2:19">
      <c r="B220" s="110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</row>
    <row r="221" spans="2:19">
      <c r="B221" s="110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</row>
    <row r="222" spans="2:19">
      <c r="B222" s="110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</row>
    <row r="223" spans="2:19">
      <c r="B223" s="110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</row>
    <row r="224" spans="2:19">
      <c r="B224" s="110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</row>
    <row r="225" spans="2:19">
      <c r="B225" s="110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</row>
    <row r="226" spans="2:19">
      <c r="B226" s="110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</row>
    <row r="227" spans="2:19">
      <c r="B227" s="110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</row>
    <row r="228" spans="2:19">
      <c r="B228" s="110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</row>
    <row r="229" spans="2:19">
      <c r="B229" s="110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</row>
    <row r="230" spans="2:19">
      <c r="B230" s="110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</row>
    <row r="231" spans="2:19">
      <c r="B231" s="110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</row>
    <row r="232" spans="2:19">
      <c r="B232" s="110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</row>
    <row r="233" spans="2:19">
      <c r="B233" s="110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</row>
    <row r="234" spans="2:19">
      <c r="B234" s="110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</row>
    <row r="235" spans="2:19">
      <c r="B235" s="110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</row>
    <row r="236" spans="2:19">
      <c r="B236" s="110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</row>
    <row r="237" spans="2:19">
      <c r="B237" s="110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</row>
    <row r="238" spans="2:19">
      <c r="B238" s="110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</row>
    <row r="239" spans="2:19">
      <c r="B239" s="110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</row>
    <row r="240" spans="2:19">
      <c r="B240" s="110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</row>
    <row r="241" spans="2:19">
      <c r="B241" s="110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</row>
    <row r="242" spans="2:19">
      <c r="B242" s="110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</row>
    <row r="243" spans="2:19">
      <c r="B243" s="110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</row>
    <row r="244" spans="2:19">
      <c r="B244" s="110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</row>
    <row r="245" spans="2:19">
      <c r="B245" s="110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</row>
    <row r="246" spans="2:19">
      <c r="B246" s="110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</row>
    <row r="247" spans="2:19">
      <c r="B247" s="110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</row>
    <row r="248" spans="2:19">
      <c r="B248" s="110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</row>
    <row r="249" spans="2:19">
      <c r="B249" s="110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</row>
    <row r="250" spans="2:19">
      <c r="B250" s="110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</row>
    <row r="251" spans="2:19">
      <c r="B251" s="110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</row>
    <row r="252" spans="2:19">
      <c r="B252" s="110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</row>
    <row r="253" spans="2:19">
      <c r="B253" s="110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</row>
    <row r="254" spans="2:19">
      <c r="B254" s="110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</row>
    <row r="255" spans="2:19">
      <c r="B255" s="110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</row>
    <row r="256" spans="2:19">
      <c r="B256" s="110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</row>
    <row r="257" spans="2:19">
      <c r="B257" s="110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</row>
    <row r="258" spans="2:19">
      <c r="B258" s="110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</row>
    <row r="259" spans="2:19">
      <c r="B259" s="110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</row>
    <row r="260" spans="2:19">
      <c r="B260" s="110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</row>
    <row r="261" spans="2:19">
      <c r="B261" s="110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</row>
    <row r="262" spans="2:19">
      <c r="B262" s="110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</row>
    <row r="263" spans="2:19">
      <c r="B263" s="110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</row>
    <row r="264" spans="2:19">
      <c r="B264" s="110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</row>
    <row r="265" spans="2:19">
      <c r="B265" s="110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</row>
    <row r="266" spans="2:19">
      <c r="B266" s="110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</row>
    <row r="267" spans="2:19">
      <c r="B267" s="110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</row>
    <row r="268" spans="2:19">
      <c r="B268" s="110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</row>
    <row r="269" spans="2:19">
      <c r="B269" s="110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</row>
    <row r="270" spans="2:19">
      <c r="B270" s="110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</row>
    <row r="271" spans="2:19">
      <c r="B271" s="110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</row>
    <row r="272" spans="2:19">
      <c r="B272" s="110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</row>
    <row r="273" spans="2:19">
      <c r="B273" s="110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</row>
    <row r="274" spans="2:19">
      <c r="B274" s="110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</row>
    <row r="275" spans="2:19">
      <c r="B275" s="110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</row>
    <row r="276" spans="2:19">
      <c r="B276" s="110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</row>
    <row r="277" spans="2:19">
      <c r="B277" s="110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</row>
    <row r="278" spans="2:19">
      <c r="B278" s="110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</row>
    <row r="279" spans="2:19">
      <c r="B279" s="110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</row>
    <row r="280" spans="2:19">
      <c r="B280" s="110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</row>
    <row r="281" spans="2:19">
      <c r="B281" s="110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</row>
    <row r="282" spans="2:19">
      <c r="B282" s="110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</row>
    <row r="283" spans="2:19">
      <c r="B283" s="110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</row>
    <row r="284" spans="2:19">
      <c r="B284" s="110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</row>
    <row r="285" spans="2:19">
      <c r="B285" s="110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</row>
    <row r="286" spans="2:19">
      <c r="B286" s="110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</row>
    <row r="287" spans="2:19">
      <c r="B287" s="110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</row>
    <row r="288" spans="2:19">
      <c r="B288" s="110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</row>
    <row r="289" spans="2:19">
      <c r="B289" s="110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</row>
    <row r="290" spans="2:19">
      <c r="B290" s="110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</row>
    <row r="291" spans="2:19">
      <c r="B291" s="110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</row>
    <row r="292" spans="2:19">
      <c r="B292" s="110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</row>
    <row r="293" spans="2:19">
      <c r="B293" s="110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</row>
    <row r="294" spans="2:19">
      <c r="B294" s="110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</row>
    <row r="295" spans="2:19">
      <c r="B295" s="110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</row>
    <row r="296" spans="2:19">
      <c r="B296" s="110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</row>
    <row r="297" spans="2:19">
      <c r="B297" s="110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</row>
    <row r="298" spans="2:19">
      <c r="B298" s="110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</row>
    <row r="299" spans="2:19">
      <c r="B299" s="110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</row>
    <row r="300" spans="2:19">
      <c r="B300" s="110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</row>
    <row r="301" spans="2:19">
      <c r="B301" s="110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</row>
    <row r="302" spans="2:19">
      <c r="B302" s="110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</row>
    <row r="303" spans="2:19">
      <c r="B303" s="110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</row>
    <row r="304" spans="2:19">
      <c r="B304" s="110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</row>
    <row r="305" spans="2:19">
      <c r="B305" s="110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</row>
    <row r="306" spans="2:19">
      <c r="B306" s="110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</row>
    <row r="307" spans="2:19">
      <c r="B307" s="110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</row>
    <row r="308" spans="2:19">
      <c r="B308" s="110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</row>
    <row r="309" spans="2:19">
      <c r="B309" s="110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</row>
    <row r="310" spans="2:19">
      <c r="B310" s="110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</row>
    <row r="311" spans="2:19">
      <c r="B311" s="110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</row>
    <row r="312" spans="2:19">
      <c r="B312" s="110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</row>
    <row r="313" spans="2:19">
      <c r="B313" s="110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</row>
    <row r="314" spans="2:19">
      <c r="B314" s="110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</row>
    <row r="315" spans="2:19">
      <c r="B315" s="110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</row>
    <row r="316" spans="2:19">
      <c r="B316" s="110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</row>
    <row r="317" spans="2:19">
      <c r="B317" s="110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</row>
    <row r="318" spans="2:19">
      <c r="B318" s="110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</row>
    <row r="319" spans="2:19">
      <c r="B319" s="110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</row>
    <row r="320" spans="2:19">
      <c r="B320" s="110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</row>
    <row r="321" spans="2:19">
      <c r="B321" s="110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</row>
    <row r="322" spans="2:19">
      <c r="B322" s="110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</row>
    <row r="323" spans="2:19">
      <c r="B323" s="110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</row>
    <row r="324" spans="2:19">
      <c r="B324" s="110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</row>
    <row r="325" spans="2:19">
      <c r="B325" s="110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</row>
    <row r="326" spans="2:19">
      <c r="B326" s="110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</row>
    <row r="327" spans="2:19">
      <c r="B327" s="110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</row>
    <row r="328" spans="2:19">
      <c r="B328" s="110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</row>
    <row r="329" spans="2:19">
      <c r="B329" s="110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</row>
    <row r="330" spans="2:19">
      <c r="B330" s="110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</row>
    <row r="331" spans="2:19">
      <c r="B331" s="110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</row>
    <row r="332" spans="2:19">
      <c r="B332" s="110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</row>
    <row r="333" spans="2:19">
      <c r="B333" s="110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</row>
    <row r="334" spans="2:19">
      <c r="B334" s="110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</row>
    <row r="335" spans="2:19">
      <c r="B335" s="110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</row>
    <row r="336" spans="2:19">
      <c r="B336" s="110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</row>
    <row r="337" spans="2:19">
      <c r="B337" s="110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</row>
    <row r="338" spans="2:19">
      <c r="B338" s="110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</row>
    <row r="339" spans="2:19">
      <c r="B339" s="110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</row>
    <row r="340" spans="2:19">
      <c r="B340" s="110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</row>
    <row r="341" spans="2:19">
      <c r="B341" s="110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</row>
    <row r="342" spans="2:19">
      <c r="B342" s="110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</row>
    <row r="343" spans="2:19">
      <c r="B343" s="110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</row>
    <row r="344" spans="2:19">
      <c r="B344" s="110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</row>
    <row r="345" spans="2:19">
      <c r="B345" s="110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</row>
    <row r="346" spans="2:19">
      <c r="B346" s="110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</row>
    <row r="347" spans="2:19">
      <c r="B347" s="110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</row>
    <row r="348" spans="2:19">
      <c r="B348" s="110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</row>
    <row r="349" spans="2:19">
      <c r="B349" s="110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</row>
    <row r="350" spans="2:19">
      <c r="B350" s="110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</row>
    <row r="351" spans="2:19">
      <c r="B351" s="110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</row>
    <row r="352" spans="2:19">
      <c r="B352" s="110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</row>
    <row r="353" spans="2:19">
      <c r="B353" s="110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</row>
    <row r="354" spans="2:19">
      <c r="B354" s="110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</row>
    <row r="355" spans="2:19">
      <c r="B355" s="110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</row>
    <row r="356" spans="2:19">
      <c r="B356" s="11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</row>
    <row r="357" spans="2:19">
      <c r="B357" s="11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</row>
    <row r="358" spans="2:19">
      <c r="B358" s="11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</row>
    <row r="359" spans="2:19">
      <c r="B359" s="11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</row>
    <row r="360" spans="2:19">
      <c r="B360" s="11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</row>
    <row r="361" spans="2:19">
      <c r="B361" s="11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</row>
    <row r="362" spans="2:19">
      <c r="B362" s="11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</row>
    <row r="363" spans="2:19">
      <c r="B363" s="11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</row>
    <row r="364" spans="2:19">
      <c r="B364" s="11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</row>
    <row r="365" spans="2:19">
      <c r="B365" s="11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</row>
    <row r="366" spans="2:19">
      <c r="B366" s="110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</row>
    <row r="367" spans="2:19">
      <c r="B367" s="110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</row>
    <row r="368" spans="2:19">
      <c r="B368" s="110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</row>
    <row r="369" spans="2:19">
      <c r="B369" s="110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</row>
    <row r="370" spans="2:19">
      <c r="B370" s="110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</row>
    <row r="371" spans="2:19">
      <c r="B371" s="110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</row>
    <row r="372" spans="2:19">
      <c r="B372" s="110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</row>
    <row r="373" spans="2:19">
      <c r="B373" s="110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</row>
    <row r="374" spans="2:19">
      <c r="B374" s="110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</row>
    <row r="375" spans="2:19">
      <c r="B375" s="110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</row>
    <row r="376" spans="2:19">
      <c r="B376" s="110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</row>
    <row r="377" spans="2:19">
      <c r="B377" s="110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</row>
    <row r="378" spans="2:19">
      <c r="B378" s="110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</row>
    <row r="379" spans="2:19">
      <c r="B379" s="110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</row>
    <row r="380" spans="2:19">
      <c r="B380" s="110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</row>
    <row r="381" spans="2:19">
      <c r="B381" s="110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</row>
    <row r="382" spans="2:19">
      <c r="B382" s="110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</row>
    <row r="383" spans="2:19">
      <c r="B383" s="110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</row>
    <row r="384" spans="2:19">
      <c r="B384" s="110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</row>
    <row r="385" spans="2:19">
      <c r="B385" s="110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</row>
    <row r="386" spans="2:19">
      <c r="B386" s="110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</row>
    <row r="387" spans="2:19">
      <c r="B387" s="110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</row>
    <row r="388" spans="2:19">
      <c r="B388" s="110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</row>
    <row r="389" spans="2:19">
      <c r="B389" s="110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</row>
    <row r="390" spans="2:19">
      <c r="B390" s="110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</row>
    <row r="391" spans="2:19">
      <c r="B391" s="110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</row>
    <row r="392" spans="2:19">
      <c r="B392" s="110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</row>
    <row r="393" spans="2:19">
      <c r="B393" s="110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</row>
    <row r="394" spans="2:19">
      <c r="B394" s="110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</row>
    <row r="395" spans="2:19">
      <c r="B395" s="110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</row>
    <row r="396" spans="2:19">
      <c r="B396" s="110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</row>
    <row r="397" spans="2:19">
      <c r="B397" s="110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</row>
    <row r="398" spans="2:19">
      <c r="B398" s="110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</row>
    <row r="399" spans="2:19">
      <c r="B399" s="110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</row>
    <row r="400" spans="2:19">
      <c r="B400" s="110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</row>
    <row r="401" spans="2:19">
      <c r="B401" s="110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</row>
    <row r="402" spans="2:19">
      <c r="B402" s="110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</row>
    <row r="403" spans="2:19">
      <c r="B403" s="110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</row>
    <row r="404" spans="2:19">
      <c r="B404" s="110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</row>
    <row r="405" spans="2:19">
      <c r="B405" s="110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</row>
    <row r="406" spans="2:19">
      <c r="B406" s="110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</row>
    <row r="407" spans="2:19">
      <c r="B407" s="110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</row>
    <row r="408" spans="2:19">
      <c r="B408" s="110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</row>
    <row r="409" spans="2:19">
      <c r="B409" s="110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</row>
    <row r="410" spans="2:19">
      <c r="B410" s="110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</row>
    <row r="411" spans="2:19">
      <c r="B411" s="110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</row>
    <row r="412" spans="2:19">
      <c r="B412" s="110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</row>
    <row r="413" spans="2:19">
      <c r="B413" s="110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</row>
    <row r="414" spans="2:19">
      <c r="B414" s="110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</row>
    <row r="415" spans="2:19">
      <c r="B415" s="110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</row>
    <row r="416" spans="2:19">
      <c r="B416" s="110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</row>
    <row r="417" spans="2:19">
      <c r="B417" s="110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</row>
    <row r="418" spans="2:19">
      <c r="B418" s="110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</row>
    <row r="419" spans="2:19">
      <c r="B419" s="110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</row>
    <row r="420" spans="2:19">
      <c r="B420" s="110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</row>
    <row r="421" spans="2:19">
      <c r="B421" s="110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</row>
    <row r="422" spans="2:19">
      <c r="B422" s="110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</row>
    <row r="423" spans="2:19">
      <c r="B423" s="110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</row>
    <row r="424" spans="2:19">
      <c r="B424" s="110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</row>
    <row r="425" spans="2:19">
      <c r="B425" s="110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</row>
    <row r="426" spans="2:19">
      <c r="B426" s="110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</row>
    <row r="427" spans="2:19">
      <c r="B427" s="110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</row>
    <row r="428" spans="2:19">
      <c r="B428" s="110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</row>
    <row r="429" spans="2:19">
      <c r="B429" s="110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</row>
    <row r="430" spans="2:19">
      <c r="B430" s="110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</row>
    <row r="431" spans="2:19">
      <c r="B431" s="110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</row>
    <row r="432" spans="2:19">
      <c r="B432" s="110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</row>
    <row r="433" spans="2:19">
      <c r="B433" s="110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</row>
    <row r="434" spans="2:19">
      <c r="B434" s="110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</row>
    <row r="435" spans="2:19">
      <c r="B435" s="110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</row>
    <row r="436" spans="2:19">
      <c r="B436" s="110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</row>
    <row r="437" spans="2:19">
      <c r="B437" s="110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</row>
    <row r="438" spans="2:19">
      <c r="B438" s="110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</row>
    <row r="439" spans="2:19">
      <c r="B439" s="110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</row>
    <row r="440" spans="2:19">
      <c r="B440" s="110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</row>
    <row r="441" spans="2:19">
      <c r="B441" s="110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</row>
    <row r="442" spans="2:19">
      <c r="B442" s="110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</row>
    <row r="443" spans="2:19">
      <c r="B443" s="110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</row>
    <row r="444" spans="2:19">
      <c r="B444" s="110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</row>
    <row r="445" spans="2:19">
      <c r="B445" s="110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</row>
    <row r="446" spans="2:19">
      <c r="B446" s="110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</row>
    <row r="447" spans="2:19">
      <c r="B447" s="110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</row>
    <row r="448" spans="2:19">
      <c r="B448" s="110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</row>
    <row r="449" spans="2:19">
      <c r="B449" s="110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</row>
    <row r="450" spans="2:19">
      <c r="B450" s="110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</row>
    <row r="451" spans="2:19">
      <c r="B451" s="110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</row>
    <row r="452" spans="2:19">
      <c r="B452" s="110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</row>
    <row r="453" spans="2:19">
      <c r="B453" s="110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</row>
    <row r="454" spans="2:19">
      <c r="B454" s="110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</row>
    <row r="455" spans="2:19">
      <c r="B455" s="110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</row>
    <row r="456" spans="2:19">
      <c r="B456" s="110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</row>
    <row r="457" spans="2:19">
      <c r="B457" s="110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</row>
    <row r="458" spans="2:19">
      <c r="B458" s="110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</row>
    <row r="459" spans="2:19">
      <c r="B459" s="110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</row>
    <row r="460" spans="2:19">
      <c r="B460" s="110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</row>
    <row r="461" spans="2:19">
      <c r="B461" s="110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</row>
    <row r="462" spans="2:19">
      <c r="B462" s="110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</row>
    <row r="463" spans="2:19">
      <c r="B463" s="110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</row>
    <row r="464" spans="2:19">
      <c r="B464" s="110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</row>
    <row r="465" spans="2:19">
      <c r="B465" s="110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</row>
    <row r="466" spans="2:19">
      <c r="B466" s="110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</row>
    <row r="467" spans="2:19">
      <c r="B467" s="110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</row>
    <row r="468" spans="2:19">
      <c r="B468" s="110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</row>
    <row r="469" spans="2:19">
      <c r="B469" s="110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</row>
    <row r="470" spans="2:19">
      <c r="B470" s="110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</row>
    <row r="471" spans="2:19">
      <c r="B471" s="110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</row>
    <row r="472" spans="2:19">
      <c r="B472" s="110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</row>
    <row r="473" spans="2:19">
      <c r="B473" s="110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</row>
    <row r="474" spans="2:19">
      <c r="B474" s="110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</row>
    <row r="475" spans="2:19">
      <c r="B475" s="110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</row>
    <row r="476" spans="2:19">
      <c r="B476" s="110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</row>
    <row r="477" spans="2:19">
      <c r="B477" s="110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</row>
    <row r="478" spans="2:19">
      <c r="B478" s="110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</row>
    <row r="479" spans="2:19">
      <c r="B479" s="110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</row>
    <row r="480" spans="2:19">
      <c r="B480" s="110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</row>
    <row r="481" spans="2:19">
      <c r="B481" s="110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</row>
    <row r="482" spans="2:19">
      <c r="B482" s="110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</row>
    <row r="483" spans="2:19">
      <c r="B483" s="110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</row>
    <row r="484" spans="2:19">
      <c r="B484" s="110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</row>
    <row r="485" spans="2:19">
      <c r="B485" s="110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</row>
    <row r="486" spans="2:19">
      <c r="B486" s="110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</row>
    <row r="487" spans="2:19">
      <c r="B487" s="110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</row>
    <row r="488" spans="2:19">
      <c r="B488" s="110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</row>
    <row r="489" spans="2:19">
      <c r="B489" s="110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</row>
    <row r="490" spans="2:19">
      <c r="B490" s="110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</row>
    <row r="491" spans="2:19">
      <c r="B491" s="110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</row>
    <row r="492" spans="2:19">
      <c r="B492" s="110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</row>
    <row r="493" spans="2:19">
      <c r="B493" s="110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</row>
    <row r="494" spans="2:19">
      <c r="B494" s="110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</row>
    <row r="495" spans="2:19">
      <c r="B495" s="110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</row>
    <row r="496" spans="2:19">
      <c r="B496" s="110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</row>
    <row r="497" spans="2:19">
      <c r="B497" s="110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</row>
    <row r="498" spans="2:19">
      <c r="B498" s="110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</row>
    <row r="499" spans="2:19">
      <c r="B499" s="110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</row>
    <row r="500" spans="2:19">
      <c r="B500" s="110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</row>
    <row r="501" spans="2:19">
      <c r="B501" s="110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</row>
    <row r="502" spans="2:19">
      <c r="B502" s="110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</row>
    <row r="503" spans="2:19">
      <c r="B503" s="110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</row>
    <row r="504" spans="2:19">
      <c r="B504" s="110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</row>
    <row r="505" spans="2:19">
      <c r="B505" s="110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</row>
    <row r="506" spans="2:19">
      <c r="B506" s="110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</row>
    <row r="507" spans="2:19">
      <c r="B507" s="110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</row>
    <row r="508" spans="2:19">
      <c r="B508" s="110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</row>
    <row r="509" spans="2:19">
      <c r="B509" s="110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</row>
    <row r="510" spans="2:19">
      <c r="B510" s="110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</row>
    <row r="511" spans="2:19">
      <c r="B511" s="110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</row>
    <row r="512" spans="2:19">
      <c r="B512" s="110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</row>
    <row r="513" spans="2:19">
      <c r="B513" s="110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</row>
    <row r="514" spans="2:19">
      <c r="B514" s="110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</row>
    <row r="515" spans="2:19">
      <c r="B515" s="110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</row>
    <row r="516" spans="2:19">
      <c r="B516" s="110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</row>
    <row r="517" spans="2:19">
      <c r="B517" s="110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</row>
    <row r="518" spans="2:19">
      <c r="B518" s="110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</row>
    <row r="519" spans="2:19">
      <c r="B519" s="110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</row>
    <row r="520" spans="2:19">
      <c r="B520" s="110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</row>
    <row r="521" spans="2:19">
      <c r="B521" s="110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</row>
    <row r="522" spans="2:19">
      <c r="B522" s="110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</row>
    <row r="523" spans="2:19">
      <c r="B523" s="110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</row>
    <row r="524" spans="2:19">
      <c r="B524" s="110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</row>
    <row r="525" spans="2:19">
      <c r="B525" s="110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</row>
    <row r="526" spans="2:19">
      <c r="B526" s="110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</row>
    <row r="527" spans="2:19">
      <c r="B527" s="110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</row>
    <row r="528" spans="2:19">
      <c r="B528" s="110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</row>
    <row r="529" spans="2:19">
      <c r="B529" s="110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</row>
    <row r="530" spans="2:19">
      <c r="B530" s="110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</row>
    <row r="531" spans="2:19">
      <c r="B531" s="110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</row>
    <row r="532" spans="2:19">
      <c r="B532" s="110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</row>
    <row r="533" spans="2:19">
      <c r="B533" s="110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</row>
    <row r="534" spans="2:19">
      <c r="B534" s="110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</row>
    <row r="535" spans="2:19">
      <c r="B535" s="110"/>
      <c r="C535" s="110"/>
      <c r="D535" s="110"/>
      <c r="E535" s="110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</row>
    <row r="536" spans="2:19">
      <c r="B536" s="110"/>
      <c r="C536" s="110"/>
      <c r="D536" s="110"/>
      <c r="E536" s="110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</row>
    <row r="537" spans="2:19">
      <c r="B537" s="110"/>
      <c r="C537" s="110"/>
      <c r="D537" s="110"/>
      <c r="E537" s="110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</row>
    <row r="538" spans="2:19">
      <c r="B538" s="127"/>
      <c r="C538" s="110"/>
      <c r="D538" s="110"/>
      <c r="E538" s="110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</row>
    <row r="539" spans="2:19">
      <c r="B539" s="127"/>
      <c r="C539" s="110"/>
      <c r="D539" s="110"/>
      <c r="E539" s="110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</row>
    <row r="540" spans="2:19">
      <c r="B540" s="128"/>
      <c r="C540" s="110"/>
      <c r="D540" s="110"/>
      <c r="E540" s="110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</row>
    <row r="541" spans="2:19">
      <c r="B541" s="110"/>
      <c r="C541" s="110"/>
      <c r="D541" s="110"/>
      <c r="E541" s="110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</row>
    <row r="542" spans="2:19">
      <c r="B542" s="110"/>
      <c r="C542" s="110"/>
      <c r="D542" s="110"/>
      <c r="E542" s="110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</row>
    <row r="543" spans="2:19">
      <c r="B543" s="110"/>
      <c r="C543" s="110"/>
      <c r="D543" s="110"/>
      <c r="E543" s="110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</row>
    <row r="544" spans="2:19">
      <c r="B544" s="110"/>
      <c r="C544" s="110"/>
      <c r="D544" s="110"/>
      <c r="E544" s="110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</row>
    <row r="545" spans="2:19">
      <c r="B545" s="110"/>
      <c r="C545" s="110"/>
      <c r="D545" s="110"/>
      <c r="E545" s="110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</row>
    <row r="546" spans="2:19">
      <c r="B546" s="110"/>
      <c r="C546" s="110"/>
      <c r="D546" s="110"/>
      <c r="E546" s="110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</row>
    <row r="547" spans="2:19">
      <c r="B547" s="110"/>
      <c r="C547" s="110"/>
      <c r="D547" s="110"/>
      <c r="E547" s="110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</row>
    <row r="548" spans="2:19">
      <c r="B548" s="110"/>
      <c r="C548" s="110"/>
      <c r="D548" s="110"/>
      <c r="E548" s="110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</row>
    <row r="549" spans="2:19">
      <c r="B549" s="110"/>
      <c r="C549" s="110"/>
      <c r="D549" s="110"/>
      <c r="E549" s="110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</row>
    <row r="550" spans="2:19">
      <c r="B550" s="110"/>
      <c r="C550" s="110"/>
      <c r="D550" s="110"/>
      <c r="E550" s="110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</row>
    <row r="551" spans="2:19">
      <c r="B551" s="110"/>
      <c r="C551" s="110"/>
      <c r="D551" s="110"/>
      <c r="E551" s="110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</row>
    <row r="552" spans="2:19">
      <c r="B552" s="110"/>
      <c r="C552" s="110"/>
      <c r="D552" s="110"/>
      <c r="E552" s="110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</row>
    <row r="553" spans="2:19">
      <c r="B553" s="110"/>
      <c r="C553" s="110"/>
      <c r="D553" s="110"/>
      <c r="E553" s="110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</row>
    <row r="554" spans="2:19">
      <c r="B554" s="110"/>
      <c r="C554" s="110"/>
      <c r="D554" s="110"/>
      <c r="E554" s="110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</row>
    <row r="555" spans="2:19">
      <c r="B555" s="110"/>
      <c r="C555" s="110"/>
      <c r="D555" s="110"/>
      <c r="E555" s="110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</row>
    <row r="556" spans="2:19">
      <c r="B556" s="110"/>
      <c r="C556" s="110"/>
      <c r="D556" s="110"/>
      <c r="E556" s="110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</row>
    <row r="557" spans="2:19">
      <c r="B557" s="110"/>
      <c r="C557" s="110"/>
      <c r="D557" s="110"/>
      <c r="E557" s="110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</row>
    <row r="558" spans="2:19">
      <c r="B558" s="110"/>
      <c r="C558" s="110"/>
      <c r="D558" s="110"/>
      <c r="E558" s="110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</row>
    <row r="559" spans="2:19">
      <c r="B559" s="110"/>
      <c r="C559" s="110"/>
      <c r="D559" s="110"/>
      <c r="E559" s="110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</row>
    <row r="560" spans="2:19">
      <c r="B560" s="110"/>
      <c r="C560" s="110"/>
      <c r="D560" s="110"/>
      <c r="E560" s="110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</row>
    <row r="561" spans="2:19">
      <c r="B561" s="110"/>
      <c r="C561" s="110"/>
      <c r="D561" s="110"/>
      <c r="E561" s="110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</row>
    <row r="562" spans="2:19">
      <c r="B562" s="110"/>
      <c r="C562" s="110"/>
      <c r="D562" s="110"/>
      <c r="E562" s="110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</row>
    <row r="563" spans="2:19">
      <c r="B563" s="110"/>
      <c r="C563" s="110"/>
      <c r="D563" s="110"/>
      <c r="E563" s="110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</row>
    <row r="564" spans="2:19">
      <c r="B564" s="110"/>
      <c r="C564" s="110"/>
      <c r="D564" s="110"/>
      <c r="E564" s="110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</row>
    <row r="565" spans="2:19">
      <c r="B565" s="110"/>
      <c r="C565" s="110"/>
      <c r="D565" s="110"/>
      <c r="E565" s="110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</row>
    <row r="566" spans="2:19">
      <c r="B566" s="110"/>
      <c r="C566" s="110"/>
      <c r="D566" s="110"/>
      <c r="E566" s="110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</row>
    <row r="567" spans="2:19">
      <c r="B567" s="110"/>
      <c r="C567" s="110"/>
      <c r="D567" s="110"/>
      <c r="E567" s="110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</row>
    <row r="568" spans="2:19">
      <c r="B568" s="110"/>
      <c r="C568" s="110"/>
      <c r="D568" s="110"/>
      <c r="E568" s="110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</row>
    <row r="569" spans="2:19">
      <c r="B569" s="110"/>
      <c r="C569" s="110"/>
      <c r="D569" s="110"/>
      <c r="E569" s="110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</row>
    <row r="570" spans="2:19">
      <c r="B570" s="110"/>
      <c r="C570" s="110"/>
      <c r="D570" s="110"/>
      <c r="E570" s="110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</row>
    <row r="571" spans="2:19">
      <c r="B571" s="110"/>
      <c r="C571" s="110"/>
      <c r="D571" s="110"/>
      <c r="E571" s="110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</row>
    <row r="572" spans="2:19">
      <c r="B572" s="110"/>
      <c r="C572" s="110"/>
      <c r="D572" s="110"/>
      <c r="E572" s="110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</row>
    <row r="573" spans="2:19">
      <c r="B573" s="110"/>
      <c r="C573" s="110"/>
      <c r="D573" s="110"/>
      <c r="E573" s="110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</row>
    <row r="574" spans="2:19">
      <c r="B574" s="110"/>
      <c r="C574" s="110"/>
      <c r="D574" s="110"/>
      <c r="E574" s="110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</row>
    <row r="575" spans="2:19">
      <c r="B575" s="110"/>
      <c r="C575" s="110"/>
      <c r="D575" s="110"/>
      <c r="E575" s="110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</row>
    <row r="576" spans="2:19">
      <c r="B576" s="110"/>
      <c r="C576" s="110"/>
      <c r="D576" s="110"/>
      <c r="E576" s="110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</row>
    <row r="577" spans="2:19">
      <c r="B577" s="110"/>
      <c r="C577" s="110"/>
      <c r="D577" s="110"/>
      <c r="E577" s="110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</row>
    <row r="578" spans="2:19">
      <c r="B578" s="110"/>
      <c r="C578" s="110"/>
      <c r="D578" s="110"/>
      <c r="E578" s="110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</row>
    <row r="579" spans="2:19">
      <c r="B579" s="110"/>
      <c r="C579" s="110"/>
      <c r="D579" s="110"/>
      <c r="E579" s="110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</row>
    <row r="580" spans="2:19">
      <c r="B580" s="110"/>
      <c r="C580" s="110"/>
      <c r="D580" s="110"/>
      <c r="E580" s="110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</row>
    <row r="581" spans="2:19">
      <c r="B581" s="110"/>
      <c r="C581" s="110"/>
      <c r="D581" s="110"/>
      <c r="E581" s="110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</row>
    <row r="582" spans="2:19">
      <c r="B582" s="110"/>
      <c r="C582" s="110"/>
      <c r="D582" s="110"/>
      <c r="E582" s="110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</row>
    <row r="583" spans="2:19">
      <c r="B583" s="110"/>
      <c r="C583" s="110"/>
      <c r="D583" s="110"/>
      <c r="E583" s="110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</row>
    <row r="584" spans="2:19">
      <c r="B584" s="110"/>
      <c r="C584" s="110"/>
      <c r="D584" s="110"/>
      <c r="E584" s="110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</row>
    <row r="585" spans="2:19">
      <c r="B585" s="110"/>
      <c r="C585" s="110"/>
      <c r="D585" s="110"/>
      <c r="E585" s="110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</row>
    <row r="586" spans="2:19">
      <c r="B586" s="110"/>
      <c r="C586" s="110"/>
      <c r="D586" s="110"/>
      <c r="E586" s="110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</row>
    <row r="587" spans="2:19">
      <c r="B587" s="110"/>
      <c r="C587" s="110"/>
      <c r="D587" s="110"/>
      <c r="E587" s="110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</row>
    <row r="588" spans="2:19">
      <c r="B588" s="110"/>
      <c r="C588" s="110"/>
      <c r="D588" s="110"/>
      <c r="E588" s="110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</row>
    <row r="589" spans="2:19">
      <c r="B589" s="110"/>
      <c r="C589" s="110"/>
      <c r="D589" s="110"/>
      <c r="E589" s="110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</row>
    <row r="590" spans="2:19">
      <c r="B590" s="110"/>
      <c r="C590" s="110"/>
      <c r="D590" s="110"/>
      <c r="E590" s="110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</row>
    <row r="591" spans="2:19">
      <c r="B591" s="110"/>
      <c r="C591" s="110"/>
      <c r="D591" s="110"/>
      <c r="E591" s="110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</row>
    <row r="592" spans="2:19">
      <c r="B592" s="110"/>
      <c r="C592" s="110"/>
      <c r="D592" s="110"/>
      <c r="E592" s="110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</row>
    <row r="593" spans="2:19">
      <c r="B593" s="110"/>
      <c r="C593" s="110"/>
      <c r="D593" s="110"/>
      <c r="E593" s="110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</row>
    <row r="594" spans="2:19">
      <c r="B594" s="110"/>
      <c r="C594" s="110"/>
      <c r="D594" s="110"/>
      <c r="E594" s="110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</row>
    <row r="595" spans="2:19">
      <c r="B595" s="110"/>
      <c r="C595" s="110"/>
      <c r="D595" s="110"/>
      <c r="E595" s="110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</row>
    <row r="596" spans="2:19">
      <c r="B596" s="110"/>
      <c r="C596" s="110"/>
      <c r="D596" s="110"/>
      <c r="E596" s="110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</row>
    <row r="597" spans="2:19">
      <c r="B597" s="110"/>
      <c r="C597" s="110"/>
      <c r="D597" s="110"/>
      <c r="E597" s="110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</row>
    <row r="598" spans="2:19">
      <c r="B598" s="110"/>
      <c r="C598" s="110"/>
      <c r="D598" s="110"/>
      <c r="E598" s="110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</row>
    <row r="599" spans="2:19">
      <c r="B599" s="110"/>
      <c r="C599" s="110"/>
      <c r="D599" s="110"/>
      <c r="E599" s="110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</row>
    <row r="600" spans="2:19">
      <c r="B600" s="110"/>
      <c r="C600" s="110"/>
      <c r="D600" s="110"/>
      <c r="E600" s="110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</row>
    <row r="601" spans="2:19">
      <c r="B601" s="110"/>
      <c r="C601" s="110"/>
      <c r="D601" s="110"/>
      <c r="E601" s="110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</row>
    <row r="602" spans="2:19">
      <c r="B602" s="110"/>
      <c r="C602" s="110"/>
      <c r="D602" s="110"/>
      <c r="E602" s="110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</row>
    <row r="603" spans="2:19">
      <c r="B603" s="110"/>
      <c r="C603" s="110"/>
      <c r="D603" s="110"/>
      <c r="E603" s="110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</row>
    <row r="604" spans="2:19">
      <c r="B604" s="110"/>
      <c r="C604" s="110"/>
      <c r="D604" s="110"/>
      <c r="E604" s="110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</row>
    <row r="605" spans="2:19">
      <c r="B605" s="110"/>
      <c r="C605" s="110"/>
      <c r="D605" s="110"/>
      <c r="E605" s="110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</row>
    <row r="606" spans="2:19">
      <c r="B606" s="110"/>
      <c r="C606" s="110"/>
      <c r="D606" s="110"/>
      <c r="E606" s="110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</row>
    <row r="607" spans="2:19">
      <c r="B607" s="110"/>
      <c r="C607" s="110"/>
      <c r="D607" s="110"/>
      <c r="E607" s="110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</row>
    <row r="608" spans="2:19">
      <c r="B608" s="110"/>
      <c r="C608" s="110"/>
      <c r="D608" s="110"/>
      <c r="E608" s="110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</row>
    <row r="609" spans="2:19">
      <c r="B609" s="110"/>
      <c r="C609" s="110"/>
      <c r="D609" s="110"/>
      <c r="E609" s="110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</row>
    <row r="610" spans="2:19">
      <c r="B610" s="110"/>
      <c r="C610" s="110"/>
      <c r="D610" s="110"/>
      <c r="E610" s="110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</row>
    <row r="611" spans="2:19">
      <c r="B611" s="110"/>
      <c r="C611" s="110"/>
      <c r="D611" s="110"/>
      <c r="E611" s="110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</row>
    <row r="612" spans="2:19">
      <c r="B612" s="110"/>
      <c r="C612" s="110"/>
      <c r="D612" s="110"/>
      <c r="E612" s="110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</row>
    <row r="613" spans="2:19">
      <c r="B613" s="110"/>
      <c r="C613" s="110"/>
      <c r="D613" s="110"/>
      <c r="E613" s="110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</row>
    <row r="614" spans="2:19">
      <c r="B614" s="110"/>
      <c r="C614" s="110"/>
      <c r="D614" s="110"/>
      <c r="E614" s="110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</row>
    <row r="615" spans="2:19">
      <c r="B615" s="110"/>
      <c r="C615" s="110"/>
      <c r="D615" s="110"/>
      <c r="E615" s="110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</row>
    <row r="616" spans="2:19">
      <c r="B616" s="110"/>
      <c r="C616" s="110"/>
      <c r="D616" s="110"/>
      <c r="E616" s="110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</row>
    <row r="617" spans="2:19">
      <c r="B617" s="110"/>
      <c r="C617" s="110"/>
      <c r="D617" s="110"/>
      <c r="E617" s="110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</row>
    <row r="618" spans="2:19">
      <c r="B618" s="110"/>
      <c r="C618" s="110"/>
      <c r="D618" s="110"/>
      <c r="E618" s="110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</row>
    <row r="619" spans="2:19">
      <c r="B619" s="110"/>
      <c r="C619" s="110"/>
      <c r="D619" s="110"/>
      <c r="E619" s="110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</row>
    <row r="620" spans="2:19">
      <c r="B620" s="110"/>
      <c r="C620" s="110"/>
      <c r="D620" s="110"/>
      <c r="E620" s="110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</row>
    <row r="621" spans="2:19">
      <c r="B621" s="110"/>
      <c r="C621" s="110"/>
      <c r="D621" s="110"/>
      <c r="E621" s="110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</row>
    <row r="622" spans="2:19">
      <c r="B622" s="110"/>
      <c r="C622" s="110"/>
      <c r="D622" s="110"/>
      <c r="E622" s="110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</row>
    <row r="623" spans="2:19">
      <c r="B623" s="110"/>
      <c r="C623" s="110"/>
      <c r="D623" s="110"/>
      <c r="E623" s="110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</row>
    <row r="624" spans="2:19">
      <c r="B624" s="110"/>
      <c r="C624" s="110"/>
      <c r="D624" s="110"/>
      <c r="E624" s="110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</row>
    <row r="625" spans="2:19">
      <c r="B625" s="110"/>
      <c r="C625" s="110"/>
      <c r="D625" s="110"/>
      <c r="E625" s="110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</row>
    <row r="626" spans="2:19">
      <c r="B626" s="110"/>
      <c r="C626" s="110"/>
      <c r="D626" s="110"/>
      <c r="E626" s="110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</row>
    <row r="627" spans="2:19">
      <c r="B627" s="110"/>
      <c r="C627" s="110"/>
      <c r="D627" s="110"/>
      <c r="E627" s="110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</row>
    <row r="628" spans="2:19">
      <c r="B628" s="110"/>
      <c r="C628" s="110"/>
      <c r="D628" s="110"/>
      <c r="E628" s="110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</row>
    <row r="629" spans="2:19">
      <c r="B629" s="110"/>
      <c r="C629" s="110"/>
      <c r="D629" s="110"/>
      <c r="E629" s="110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</row>
    <row r="630" spans="2:19">
      <c r="B630" s="110"/>
      <c r="C630" s="110"/>
      <c r="D630" s="110"/>
      <c r="E630" s="110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</row>
    <row r="631" spans="2:19">
      <c r="B631" s="110"/>
      <c r="C631" s="110"/>
      <c r="D631" s="110"/>
      <c r="E631" s="110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</row>
    <row r="632" spans="2:19">
      <c r="B632" s="110"/>
      <c r="C632" s="110"/>
      <c r="D632" s="110"/>
      <c r="E632" s="110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</row>
    <row r="633" spans="2:19">
      <c r="B633" s="110"/>
      <c r="C633" s="110"/>
      <c r="D633" s="110"/>
      <c r="E633" s="110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</row>
    <row r="634" spans="2:19">
      <c r="B634" s="110"/>
      <c r="C634" s="110"/>
      <c r="D634" s="110"/>
      <c r="E634" s="110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</row>
    <row r="635" spans="2:19">
      <c r="B635" s="110"/>
      <c r="C635" s="110"/>
      <c r="D635" s="110"/>
      <c r="E635" s="110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</row>
    <row r="636" spans="2:19">
      <c r="B636" s="110"/>
      <c r="C636" s="110"/>
      <c r="D636" s="110"/>
      <c r="E636" s="110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</row>
    <row r="637" spans="2:19">
      <c r="B637" s="110"/>
      <c r="C637" s="110"/>
      <c r="D637" s="110"/>
      <c r="E637" s="110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</row>
    <row r="638" spans="2:19">
      <c r="B638" s="110"/>
      <c r="C638" s="110"/>
      <c r="D638" s="110"/>
      <c r="E638" s="110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</row>
    <row r="639" spans="2:19">
      <c r="B639" s="110"/>
      <c r="C639" s="110"/>
      <c r="D639" s="110"/>
      <c r="E639" s="110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</row>
    <row r="640" spans="2:19">
      <c r="B640" s="110"/>
      <c r="C640" s="110"/>
      <c r="D640" s="110"/>
      <c r="E640" s="110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</row>
    <row r="641" spans="2:19">
      <c r="B641" s="110"/>
      <c r="C641" s="110"/>
      <c r="D641" s="110"/>
      <c r="E641" s="110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</row>
    <row r="642" spans="2:19">
      <c r="B642" s="110"/>
      <c r="C642" s="110"/>
      <c r="D642" s="110"/>
      <c r="E642" s="110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</row>
    <row r="643" spans="2:19">
      <c r="B643" s="110"/>
      <c r="C643" s="110"/>
      <c r="D643" s="110"/>
      <c r="E643" s="110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</row>
    <row r="644" spans="2:19">
      <c r="B644" s="110"/>
      <c r="C644" s="110"/>
      <c r="D644" s="110"/>
      <c r="E644" s="110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</row>
    <row r="645" spans="2:19">
      <c r="B645" s="110"/>
      <c r="C645" s="110"/>
      <c r="D645" s="110"/>
      <c r="E645" s="110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</row>
    <row r="646" spans="2:19">
      <c r="B646" s="110"/>
      <c r="C646" s="110"/>
      <c r="D646" s="110"/>
      <c r="E646" s="110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</row>
    <row r="647" spans="2:19">
      <c r="B647" s="110"/>
      <c r="C647" s="110"/>
      <c r="D647" s="110"/>
      <c r="E647" s="110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</row>
    <row r="648" spans="2:19">
      <c r="B648" s="110"/>
      <c r="C648" s="110"/>
      <c r="D648" s="110"/>
      <c r="E648" s="110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</row>
    <row r="649" spans="2:19">
      <c r="B649" s="110"/>
      <c r="C649" s="110"/>
      <c r="D649" s="110"/>
      <c r="E649" s="110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</row>
    <row r="650" spans="2:19">
      <c r="B650" s="110"/>
      <c r="C650" s="110"/>
      <c r="D650" s="110"/>
      <c r="E650" s="110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</row>
    <row r="651" spans="2:19">
      <c r="B651" s="110"/>
      <c r="C651" s="110"/>
      <c r="D651" s="110"/>
      <c r="E651" s="110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</row>
    <row r="652" spans="2:19">
      <c r="B652" s="110"/>
      <c r="C652" s="110"/>
      <c r="D652" s="110"/>
      <c r="E652" s="110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</row>
    <row r="653" spans="2:19">
      <c r="B653" s="110"/>
      <c r="C653" s="110"/>
      <c r="D653" s="110"/>
      <c r="E653" s="110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</row>
    <row r="654" spans="2:19">
      <c r="B654" s="110"/>
      <c r="C654" s="110"/>
      <c r="D654" s="110"/>
      <c r="E654" s="110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</row>
    <row r="655" spans="2:19">
      <c r="B655" s="110"/>
      <c r="C655" s="110"/>
      <c r="D655" s="110"/>
      <c r="E655" s="110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</row>
    <row r="656" spans="2:19">
      <c r="B656" s="110"/>
      <c r="C656" s="110"/>
      <c r="D656" s="110"/>
      <c r="E656" s="110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</row>
    <row r="657" spans="2:19">
      <c r="B657" s="110"/>
      <c r="C657" s="110"/>
      <c r="D657" s="110"/>
      <c r="E657" s="110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</row>
    <row r="658" spans="2:19">
      <c r="B658" s="110"/>
      <c r="C658" s="110"/>
      <c r="D658" s="110"/>
      <c r="E658" s="110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</row>
    <row r="659" spans="2:19">
      <c r="B659" s="110"/>
      <c r="C659" s="110"/>
      <c r="D659" s="110"/>
      <c r="E659" s="110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</row>
    <row r="660" spans="2:19">
      <c r="B660" s="110"/>
      <c r="C660" s="110"/>
      <c r="D660" s="110"/>
      <c r="E660" s="110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</row>
    <row r="661" spans="2:19">
      <c r="B661" s="110"/>
      <c r="C661" s="110"/>
      <c r="D661" s="110"/>
      <c r="E661" s="110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</row>
    <row r="662" spans="2:19">
      <c r="B662" s="110"/>
      <c r="C662" s="110"/>
      <c r="D662" s="110"/>
      <c r="E662" s="110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</row>
    <row r="663" spans="2:19">
      <c r="B663" s="110"/>
      <c r="C663" s="110"/>
      <c r="D663" s="110"/>
      <c r="E663" s="110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</row>
    <row r="664" spans="2:19">
      <c r="B664" s="110"/>
      <c r="C664" s="110"/>
      <c r="D664" s="110"/>
      <c r="E664" s="110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</row>
    <row r="665" spans="2:19">
      <c r="B665" s="110"/>
      <c r="C665" s="110"/>
      <c r="D665" s="110"/>
      <c r="E665" s="110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</row>
    <row r="666" spans="2:19">
      <c r="B666" s="110"/>
      <c r="C666" s="110"/>
      <c r="D666" s="110"/>
      <c r="E666" s="110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</row>
    <row r="667" spans="2:19">
      <c r="B667" s="110"/>
      <c r="C667" s="110"/>
      <c r="D667" s="110"/>
      <c r="E667" s="110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</row>
    <row r="668" spans="2:19">
      <c r="B668" s="110"/>
      <c r="C668" s="110"/>
      <c r="D668" s="110"/>
      <c r="E668" s="110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</row>
  </sheetData>
  <sheetProtection sheet="1" objects="1" scenarios="1"/>
  <mergeCells count="2">
    <mergeCell ref="B6:S6"/>
    <mergeCell ref="B7:S7"/>
  </mergeCells>
  <phoneticPr fontId="4" type="noConversion"/>
  <conditionalFormatting sqref="B12:B41">
    <cfRule type="cellIs" dxfId="7" priority="1" operator="equal">
      <formula>"NR3"</formula>
    </cfRule>
  </conditionalFormatting>
  <dataValidations count="1">
    <dataValidation allowBlank="1" showInputMessage="1" showErrorMessage="1" sqref="C5:C20 D1:XFD20 A1:B20 A37:XFD1048576 A21:XFD36" xr:uid="{00000000-0002-0000-0E00-000000000000}"/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16">
    <tabColor rgb="FFFFFF00"/>
    <pageSetUpPr fitToPage="1"/>
  </sheetPr>
  <dimension ref="B1:AW404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51.5703125" style="2" bestFit="1" customWidth="1"/>
    <col min="3" max="3" width="41.7109375" style="2" bestFit="1" customWidth="1"/>
    <col min="4" max="4" width="6.5703125" style="2" bestFit="1" customWidth="1"/>
    <col min="5" max="5" width="12" style="2" bestFit="1" customWidth="1"/>
    <col min="6" max="6" width="34.7109375" style="1" bestFit="1" customWidth="1"/>
    <col min="7" max="7" width="12.28515625" style="1" bestFit="1" customWidth="1"/>
    <col min="8" max="8" width="15.42578125" style="1" bestFit="1" customWidth="1"/>
    <col min="9" max="9" width="11.28515625" style="1" bestFit="1" customWidth="1"/>
    <col min="10" max="10" width="13.140625" style="1" bestFit="1" customWidth="1"/>
    <col min="11" max="12" width="9.140625" style="1" bestFit="1" customWidth="1"/>
    <col min="13" max="13" width="10.42578125" style="1" bestFit="1" customWidth="1"/>
    <col min="14" max="16384" width="9.140625" style="1"/>
  </cols>
  <sheetData>
    <row r="1" spans="2:49">
      <c r="B1" s="46" t="s">
        <v>152</v>
      </c>
      <c r="C1" s="46" t="s" vm="1">
        <v>241</v>
      </c>
    </row>
    <row r="2" spans="2:49">
      <c r="B2" s="46" t="s">
        <v>151</v>
      </c>
      <c r="C2" s="46" t="s">
        <v>242</v>
      </c>
    </row>
    <row r="3" spans="2:49">
      <c r="B3" s="46" t="s">
        <v>153</v>
      </c>
      <c r="C3" s="46" t="s">
        <v>243</v>
      </c>
    </row>
    <row r="4" spans="2:49">
      <c r="B4" s="46" t="s">
        <v>154</v>
      </c>
      <c r="C4" s="46" t="s">
        <v>244</v>
      </c>
    </row>
    <row r="6" spans="2:49" ht="26.25" customHeight="1">
      <c r="B6" s="168" t="s">
        <v>181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70"/>
    </row>
    <row r="7" spans="2:49" ht="26.25" customHeight="1">
      <c r="B7" s="168" t="s">
        <v>98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70"/>
    </row>
    <row r="8" spans="2:49" s="3" customFormat="1" ht="63">
      <c r="B8" s="21" t="s">
        <v>122</v>
      </c>
      <c r="C8" s="29" t="s">
        <v>49</v>
      </c>
      <c r="D8" s="29" t="s">
        <v>124</v>
      </c>
      <c r="E8" s="29" t="s">
        <v>123</v>
      </c>
      <c r="F8" s="29" t="s">
        <v>71</v>
      </c>
      <c r="G8" s="29" t="s">
        <v>109</v>
      </c>
      <c r="H8" s="29" t="s">
        <v>216</v>
      </c>
      <c r="I8" s="29" t="s">
        <v>215</v>
      </c>
      <c r="J8" s="29" t="s">
        <v>117</v>
      </c>
      <c r="K8" s="29" t="s">
        <v>63</v>
      </c>
      <c r="L8" s="29" t="s">
        <v>155</v>
      </c>
      <c r="M8" s="30" t="s">
        <v>157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W8" s="1"/>
    </row>
    <row r="9" spans="2:49" s="3" customFormat="1" ht="14.25" customHeight="1">
      <c r="B9" s="14"/>
      <c r="C9" s="31"/>
      <c r="D9" s="15"/>
      <c r="E9" s="15"/>
      <c r="F9" s="31"/>
      <c r="G9" s="31"/>
      <c r="H9" s="31" t="s">
        <v>223</v>
      </c>
      <c r="I9" s="31"/>
      <c r="J9" s="31" t="s">
        <v>219</v>
      </c>
      <c r="K9" s="31" t="s">
        <v>19</v>
      </c>
      <c r="L9" s="31" t="s">
        <v>19</v>
      </c>
      <c r="M9" s="32" t="s">
        <v>19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W9" s="1"/>
    </row>
    <row r="10" spans="2:4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9" t="s">
        <v>10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W10" s="1"/>
    </row>
    <row r="11" spans="2:49" s="4" customFormat="1" ht="18" customHeight="1">
      <c r="B11" s="90" t="s">
        <v>31</v>
      </c>
      <c r="C11" s="90"/>
      <c r="D11" s="91"/>
      <c r="E11" s="90"/>
      <c r="F11" s="91"/>
      <c r="G11" s="91"/>
      <c r="H11" s="93"/>
      <c r="I11" s="93"/>
      <c r="J11" s="93">
        <v>2603547.9300751616</v>
      </c>
      <c r="K11" s="94"/>
      <c r="L11" s="94">
        <f>IFERROR(J11/$J$11,0)</f>
        <v>1</v>
      </c>
      <c r="M11" s="94">
        <f>J11/'סכום נכסי הקרן'!$C$42</f>
        <v>2.2589714787007283E-2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W11" s="1"/>
    </row>
    <row r="12" spans="2:49">
      <c r="B12" s="101" t="s">
        <v>208</v>
      </c>
      <c r="C12" s="96"/>
      <c r="D12" s="97"/>
      <c r="E12" s="96"/>
      <c r="F12" s="97"/>
      <c r="G12" s="97"/>
      <c r="H12" s="99"/>
      <c r="I12" s="99"/>
      <c r="J12" s="99">
        <v>390280.7916637361</v>
      </c>
      <c r="K12" s="100"/>
      <c r="L12" s="100">
        <f t="shared" ref="L12:L74" si="0">IFERROR(J12/$J$11,0)</f>
        <v>0.14990344028445413</v>
      </c>
      <c r="M12" s="100">
        <f>J12/'סכום נכסי הקרן'!$C$42</f>
        <v>3.3862759616169963E-3</v>
      </c>
    </row>
    <row r="13" spans="2:49">
      <c r="B13" s="102" t="s">
        <v>2285</v>
      </c>
      <c r="C13" s="103">
        <v>9114</v>
      </c>
      <c r="D13" s="104" t="s">
        <v>29</v>
      </c>
      <c r="E13" s="103" t="s">
        <v>2286</v>
      </c>
      <c r="F13" s="104" t="s">
        <v>1276</v>
      </c>
      <c r="G13" s="104" t="s">
        <v>138</v>
      </c>
      <c r="H13" s="106">
        <v>167378.11000000002</v>
      </c>
      <c r="I13" s="106">
        <v>824.19640000000004</v>
      </c>
      <c r="J13" s="106">
        <v>5275.3011500000011</v>
      </c>
      <c r="K13" s="107">
        <v>2.0121547395963706E-2</v>
      </c>
      <c r="L13" s="107">
        <f t="shared" si="0"/>
        <v>2.0261970555877991E-3</v>
      </c>
      <c r="M13" s="107">
        <f>J13/'סכום נכסי הקרן'!$C$42</f>
        <v>4.5771213588002319E-5</v>
      </c>
    </row>
    <row r="14" spans="2:49">
      <c r="B14" s="102" t="s">
        <v>2287</v>
      </c>
      <c r="C14" s="103">
        <v>8423</v>
      </c>
      <c r="D14" s="104" t="s">
        <v>29</v>
      </c>
      <c r="E14" s="103" t="s">
        <v>2288</v>
      </c>
      <c r="F14" s="104" t="s">
        <v>497</v>
      </c>
      <c r="G14" s="104" t="s">
        <v>138</v>
      </c>
      <c r="H14" s="106">
        <v>141949009.52000004</v>
      </c>
      <c r="I14" s="106">
        <v>0</v>
      </c>
      <c r="J14" s="106">
        <v>0</v>
      </c>
      <c r="K14" s="107">
        <v>2.887619282954082E-2</v>
      </c>
      <c r="L14" s="107">
        <f t="shared" si="0"/>
        <v>0</v>
      </c>
      <c r="M14" s="107">
        <f>J14/'סכום נכסי הקרן'!$C$42</f>
        <v>0</v>
      </c>
    </row>
    <row r="15" spans="2:49">
      <c r="B15" s="102" t="s">
        <v>2289</v>
      </c>
      <c r="C15" s="103">
        <v>8113</v>
      </c>
      <c r="D15" s="104" t="s">
        <v>29</v>
      </c>
      <c r="E15" s="103" t="s">
        <v>2290</v>
      </c>
      <c r="F15" s="104" t="s">
        <v>161</v>
      </c>
      <c r="G15" s="104" t="s">
        <v>138</v>
      </c>
      <c r="H15" s="106">
        <v>1506730.0000000002</v>
      </c>
      <c r="I15" s="106">
        <v>6.9478</v>
      </c>
      <c r="J15" s="106">
        <v>400.31383000000005</v>
      </c>
      <c r="K15" s="107">
        <v>1.7598606399211587E-2</v>
      </c>
      <c r="L15" s="107">
        <f t="shared" si="0"/>
        <v>1.5375704260164836E-4</v>
      </c>
      <c r="M15" s="107">
        <f>J15/'סכום נכסי הקרן'!$C$42</f>
        <v>3.4733277388649649E-6</v>
      </c>
    </row>
    <row r="16" spans="2:49">
      <c r="B16" s="102" t="s">
        <v>2291</v>
      </c>
      <c r="C16" s="103">
        <v>8460</v>
      </c>
      <c r="D16" s="104" t="s">
        <v>29</v>
      </c>
      <c r="E16" s="103" t="s">
        <v>2292</v>
      </c>
      <c r="F16" s="104" t="s">
        <v>1276</v>
      </c>
      <c r="G16" s="104" t="s">
        <v>138</v>
      </c>
      <c r="H16" s="106">
        <v>621257.80000000016</v>
      </c>
      <c r="I16" s="106">
        <v>322.17919999999998</v>
      </c>
      <c r="J16" s="106">
        <v>7653.9785200000015</v>
      </c>
      <c r="K16" s="107">
        <v>5.434487578343225E-2</v>
      </c>
      <c r="L16" s="107">
        <f t="shared" si="0"/>
        <v>2.9398262392576883E-3</v>
      </c>
      <c r="M16" s="107">
        <f>J16/'סכום נכסי הקרן'!$C$42</f>
        <v>6.6409836268191422E-5</v>
      </c>
    </row>
    <row r="17" spans="2:13">
      <c r="B17" s="102" t="s">
        <v>2293</v>
      </c>
      <c r="C17" s="103">
        <v>8525</v>
      </c>
      <c r="D17" s="104" t="s">
        <v>29</v>
      </c>
      <c r="E17" s="103" t="s">
        <v>2294</v>
      </c>
      <c r="F17" s="104" t="s">
        <v>1276</v>
      </c>
      <c r="G17" s="104" t="s">
        <v>138</v>
      </c>
      <c r="H17" s="106">
        <v>240168.52000000005</v>
      </c>
      <c r="I17" s="106">
        <v>580.20000000000005</v>
      </c>
      <c r="J17" s="106">
        <v>5328.5824200000015</v>
      </c>
      <c r="K17" s="107">
        <v>2.3967495688194316E-2</v>
      </c>
      <c r="L17" s="107">
        <f t="shared" si="0"/>
        <v>2.0466619256155468E-3</v>
      </c>
      <c r="M17" s="107">
        <f>J17/'סכום נכסי הקרן'!$C$42</f>
        <v>4.6233509165082319E-5</v>
      </c>
    </row>
    <row r="18" spans="2:13">
      <c r="B18" s="102" t="s">
        <v>2295</v>
      </c>
      <c r="C18" s="103">
        <v>9326</v>
      </c>
      <c r="D18" s="104" t="s">
        <v>29</v>
      </c>
      <c r="E18" s="103" t="s">
        <v>2296</v>
      </c>
      <c r="F18" s="104" t="s">
        <v>1447</v>
      </c>
      <c r="G18" s="104" t="s">
        <v>138</v>
      </c>
      <c r="H18" s="106">
        <v>593719.38895000005</v>
      </c>
      <c r="I18" s="106">
        <v>100</v>
      </c>
      <c r="J18" s="106">
        <v>2270.382943348</v>
      </c>
      <c r="K18" s="107">
        <v>2.9685969447500003E-4</v>
      </c>
      <c r="L18" s="107">
        <f t="shared" si="0"/>
        <v>8.720342410913313E-4</v>
      </c>
      <c r="M18" s="107">
        <f>J18/'סכום נכסי הקרן'!$C$42</f>
        <v>1.9699004790757521E-5</v>
      </c>
    </row>
    <row r="19" spans="2:13">
      <c r="B19" s="102" t="s">
        <v>2297</v>
      </c>
      <c r="C19" s="103">
        <v>8561</v>
      </c>
      <c r="D19" s="104" t="s">
        <v>29</v>
      </c>
      <c r="E19" s="103" t="s">
        <v>2298</v>
      </c>
      <c r="F19" s="104" t="s">
        <v>520</v>
      </c>
      <c r="G19" s="104" t="s">
        <v>139</v>
      </c>
      <c r="H19" s="106">
        <v>43517406.329999998</v>
      </c>
      <c r="I19" s="106">
        <v>101.422769</v>
      </c>
      <c r="J19" s="106">
        <v>44136.571990000011</v>
      </c>
      <c r="K19" s="107">
        <v>6.7045814511894009E-2</v>
      </c>
      <c r="L19" s="107">
        <f t="shared" si="0"/>
        <v>1.6952471464093937E-2</v>
      </c>
      <c r="M19" s="107">
        <f>J19/'סכום נכסי הקרן'!$C$42</f>
        <v>3.8295149530876181E-4</v>
      </c>
    </row>
    <row r="20" spans="2:13">
      <c r="B20" s="102" t="s">
        <v>2299</v>
      </c>
      <c r="C20" s="103">
        <v>9398</v>
      </c>
      <c r="D20" s="104" t="s">
        <v>29</v>
      </c>
      <c r="E20" s="103" t="s">
        <v>2300</v>
      </c>
      <c r="F20" s="104" t="s">
        <v>1447</v>
      </c>
      <c r="G20" s="104" t="s">
        <v>138</v>
      </c>
      <c r="H20" s="106">
        <v>593719.38895000005</v>
      </c>
      <c r="I20" s="106">
        <v>100</v>
      </c>
      <c r="J20" s="106">
        <v>2270.382943348</v>
      </c>
      <c r="K20" s="107">
        <v>2.9685969447500003E-4</v>
      </c>
      <c r="L20" s="107">
        <f t="shared" si="0"/>
        <v>8.720342410913313E-4</v>
      </c>
      <c r="M20" s="107">
        <f>J20/'סכום נכסי הקרן'!$C$42</f>
        <v>1.9699004790757521E-5</v>
      </c>
    </row>
    <row r="21" spans="2:13">
      <c r="B21" s="102" t="s">
        <v>2301</v>
      </c>
      <c r="C21" s="103">
        <v>9113</v>
      </c>
      <c r="D21" s="104" t="s">
        <v>29</v>
      </c>
      <c r="E21" s="103" t="s">
        <v>2302</v>
      </c>
      <c r="F21" s="104" t="s">
        <v>1504</v>
      </c>
      <c r="G21" s="104" t="s">
        <v>139</v>
      </c>
      <c r="H21" s="106">
        <v>1334709.4232890003</v>
      </c>
      <c r="I21" s="106">
        <v>2251.7957999999999</v>
      </c>
      <c r="J21" s="106">
        <v>30054.930739111001</v>
      </c>
      <c r="K21" s="107">
        <v>4.4486834304967172E-2</v>
      </c>
      <c r="L21" s="107">
        <f t="shared" si="0"/>
        <v>1.1543836159852586E-2</v>
      </c>
      <c r="M21" s="107">
        <f>J21/'סכום נכסי הקרן'!$C$42</f>
        <v>2.607719663990113E-4</v>
      </c>
    </row>
    <row r="22" spans="2:13">
      <c r="B22" s="102" t="s">
        <v>2303</v>
      </c>
      <c r="C22" s="103">
        <v>9266</v>
      </c>
      <c r="D22" s="104" t="s">
        <v>29</v>
      </c>
      <c r="E22" s="103" t="s">
        <v>2302</v>
      </c>
      <c r="F22" s="104" t="s">
        <v>1504</v>
      </c>
      <c r="G22" s="104" t="s">
        <v>139</v>
      </c>
      <c r="H22" s="106">
        <v>34002333.174786001</v>
      </c>
      <c r="I22" s="106">
        <v>96.445400000000006</v>
      </c>
      <c r="J22" s="106">
        <v>32793.686234125998</v>
      </c>
      <c r="K22" s="107">
        <v>6.4888703045288432E-2</v>
      </c>
      <c r="L22" s="107">
        <f t="shared" si="0"/>
        <v>1.2595768203575679E-2</v>
      </c>
      <c r="M22" s="107">
        <f>J22/'סכום נכסי הקרן'!$C$42</f>
        <v>2.8453481124202969E-4</v>
      </c>
    </row>
    <row r="23" spans="2:13">
      <c r="B23" s="102" t="s">
        <v>2304</v>
      </c>
      <c r="C23" s="103">
        <v>8652</v>
      </c>
      <c r="D23" s="104" t="s">
        <v>29</v>
      </c>
      <c r="E23" s="103" t="s">
        <v>2305</v>
      </c>
      <c r="F23" s="104" t="s">
        <v>1276</v>
      </c>
      <c r="G23" s="104" t="s">
        <v>138</v>
      </c>
      <c r="H23" s="106">
        <v>700485.40000000014</v>
      </c>
      <c r="I23" s="106">
        <v>704.57380000000001</v>
      </c>
      <c r="J23" s="106">
        <v>18873.109570000004</v>
      </c>
      <c r="K23" s="107">
        <v>3.7577192911230836E-3</v>
      </c>
      <c r="L23" s="107">
        <f t="shared" si="0"/>
        <v>7.2489963991003454E-3</v>
      </c>
      <c r="M23" s="107">
        <f>J23/'סכום נכסי הקרן'!$C$42</f>
        <v>1.6375276114771961E-4</v>
      </c>
    </row>
    <row r="24" spans="2:13">
      <c r="B24" s="102" t="s">
        <v>2306</v>
      </c>
      <c r="C24" s="103">
        <v>9152</v>
      </c>
      <c r="D24" s="104" t="s">
        <v>29</v>
      </c>
      <c r="E24" s="103" t="s">
        <v>2307</v>
      </c>
      <c r="F24" s="104" t="s">
        <v>1447</v>
      </c>
      <c r="G24" s="104" t="s">
        <v>138</v>
      </c>
      <c r="H24" s="106">
        <v>593719.38895000005</v>
      </c>
      <c r="I24" s="106">
        <v>100</v>
      </c>
      <c r="J24" s="106">
        <v>2270.382943348</v>
      </c>
      <c r="K24" s="107">
        <v>2.9685969447500003E-4</v>
      </c>
      <c r="L24" s="107">
        <f t="shared" si="0"/>
        <v>8.720342410913313E-4</v>
      </c>
      <c r="M24" s="107">
        <f>J24/'סכום נכסי הקרן'!$C$42</f>
        <v>1.9699004790757521E-5</v>
      </c>
    </row>
    <row r="25" spans="2:13">
      <c r="B25" s="102" t="s">
        <v>2308</v>
      </c>
      <c r="C25" s="103">
        <v>9262</v>
      </c>
      <c r="D25" s="104" t="s">
        <v>29</v>
      </c>
      <c r="E25" s="103" t="s">
        <v>2309</v>
      </c>
      <c r="F25" s="104" t="s">
        <v>1447</v>
      </c>
      <c r="G25" s="104" t="s">
        <v>138</v>
      </c>
      <c r="H25" s="106">
        <v>593719.38895000005</v>
      </c>
      <c r="I25" s="106">
        <v>100</v>
      </c>
      <c r="J25" s="106">
        <v>2270.382943348</v>
      </c>
      <c r="K25" s="107">
        <v>2.9685969447500003E-4</v>
      </c>
      <c r="L25" s="107">
        <f t="shared" si="0"/>
        <v>8.720342410913313E-4</v>
      </c>
      <c r="M25" s="107">
        <f>J25/'סכום נכסי הקרן'!$C$42</f>
        <v>1.9699004790757521E-5</v>
      </c>
    </row>
    <row r="26" spans="2:13">
      <c r="B26" s="102" t="s">
        <v>2310</v>
      </c>
      <c r="C26" s="103">
        <v>8838</v>
      </c>
      <c r="D26" s="104" t="s">
        <v>29</v>
      </c>
      <c r="E26" s="103" t="s">
        <v>2311</v>
      </c>
      <c r="F26" s="104" t="s">
        <v>428</v>
      </c>
      <c r="G26" s="104" t="s">
        <v>138</v>
      </c>
      <c r="H26" s="106">
        <v>425507.76536600007</v>
      </c>
      <c r="I26" s="106">
        <v>1115.5499</v>
      </c>
      <c r="J26" s="106">
        <v>18151.577555414999</v>
      </c>
      <c r="K26" s="107">
        <v>1.8030877872331104E-2</v>
      </c>
      <c r="L26" s="107">
        <f t="shared" si="0"/>
        <v>6.971862259855144E-3</v>
      </c>
      <c r="M26" s="107">
        <f>J26/'סכום נכסי הקרן'!$C$42</f>
        <v>1.5749237998442776E-4</v>
      </c>
    </row>
    <row r="27" spans="2:13">
      <c r="B27" s="102" t="s">
        <v>2312</v>
      </c>
      <c r="C27" s="103" t="s">
        <v>2313</v>
      </c>
      <c r="D27" s="104" t="s">
        <v>29</v>
      </c>
      <c r="E27" s="103" t="s">
        <v>2314</v>
      </c>
      <c r="F27" s="104" t="s">
        <v>1316</v>
      </c>
      <c r="G27" s="104" t="s">
        <v>139</v>
      </c>
      <c r="H27" s="106">
        <v>12089923.000000002</v>
      </c>
      <c r="I27" s="106">
        <v>183</v>
      </c>
      <c r="J27" s="106">
        <v>22124.559089999999</v>
      </c>
      <c r="K27" s="107">
        <v>2.0954254612433724E-2</v>
      </c>
      <c r="L27" s="107">
        <f t="shared" si="0"/>
        <v>8.4978497359029948E-3</v>
      </c>
      <c r="M27" s="107">
        <f>J27/'סכום נכסי הקרן'!$C$42</f>
        <v>1.9196400183689379E-4</v>
      </c>
    </row>
    <row r="28" spans="2:13">
      <c r="B28" s="102" t="s">
        <v>2315</v>
      </c>
      <c r="C28" s="103">
        <v>8726</v>
      </c>
      <c r="D28" s="104" t="s">
        <v>29</v>
      </c>
      <c r="E28" s="103" t="s">
        <v>2316</v>
      </c>
      <c r="F28" s="104" t="s">
        <v>1479</v>
      </c>
      <c r="G28" s="104" t="s">
        <v>138</v>
      </c>
      <c r="H28" s="106">
        <v>833283.9</v>
      </c>
      <c r="I28" s="106">
        <v>334.45</v>
      </c>
      <c r="J28" s="106">
        <v>10657.174420000003</v>
      </c>
      <c r="K28" s="107">
        <v>2.786917421081472E-4</v>
      </c>
      <c r="L28" s="107">
        <f t="shared" si="0"/>
        <v>4.0933275308253463E-3</v>
      </c>
      <c r="M28" s="107">
        <f>J28/'סכום נכסי הקרן'!$C$42</f>
        <v>9.2467101451149342E-5</v>
      </c>
    </row>
    <row r="29" spans="2:13">
      <c r="B29" s="102" t="s">
        <v>2317</v>
      </c>
      <c r="C29" s="103">
        <v>8631</v>
      </c>
      <c r="D29" s="104" t="s">
        <v>29</v>
      </c>
      <c r="E29" s="103" t="s">
        <v>2318</v>
      </c>
      <c r="F29" s="104" t="s">
        <v>1276</v>
      </c>
      <c r="G29" s="104" t="s">
        <v>138</v>
      </c>
      <c r="H29" s="106">
        <v>591349.81000000017</v>
      </c>
      <c r="I29" s="106">
        <v>369.08190000000002</v>
      </c>
      <c r="J29" s="106">
        <v>8346.1290600000011</v>
      </c>
      <c r="K29" s="107">
        <v>1.1628173496438535E-2</v>
      </c>
      <c r="L29" s="107">
        <f t="shared" si="0"/>
        <v>3.205675210964546E-3</v>
      </c>
      <c r="M29" s="107">
        <f>J29/'סכום נכסי הקרן'!$C$42</f>
        <v>7.2415288715468502E-5</v>
      </c>
    </row>
    <row r="30" spans="2:13">
      <c r="B30" s="102" t="s">
        <v>2319</v>
      </c>
      <c r="C30" s="103">
        <v>8603</v>
      </c>
      <c r="D30" s="104" t="s">
        <v>29</v>
      </c>
      <c r="E30" s="103" t="s">
        <v>2320</v>
      </c>
      <c r="F30" s="104" t="s">
        <v>1276</v>
      </c>
      <c r="G30" s="104" t="s">
        <v>138</v>
      </c>
      <c r="H30" s="106">
        <v>3731.1200000000013</v>
      </c>
      <c r="I30" s="106">
        <v>15266.785099999999</v>
      </c>
      <c r="J30" s="106">
        <v>2178.23479</v>
      </c>
      <c r="K30" s="107">
        <v>4.6489194382252512E-2</v>
      </c>
      <c r="L30" s="107">
        <f t="shared" si="0"/>
        <v>8.3664094093981851E-4</v>
      </c>
      <c r="M30" s="107">
        <f>J30/'סכום נכסי הקרן'!$C$42</f>
        <v>1.8899480234963903E-5</v>
      </c>
    </row>
    <row r="31" spans="2:13">
      <c r="B31" s="102" t="s">
        <v>2321</v>
      </c>
      <c r="C31" s="103">
        <v>9151</v>
      </c>
      <c r="D31" s="104" t="s">
        <v>29</v>
      </c>
      <c r="E31" s="103" t="s">
        <v>2322</v>
      </c>
      <c r="F31" s="104" t="s">
        <v>918</v>
      </c>
      <c r="G31" s="104" t="s">
        <v>138</v>
      </c>
      <c r="H31" s="106">
        <v>2229534.0000000005</v>
      </c>
      <c r="I31" s="106">
        <v>100</v>
      </c>
      <c r="J31" s="106">
        <v>8525.7380100000009</v>
      </c>
      <c r="K31" s="107">
        <v>2.7869175000000006E-4</v>
      </c>
      <c r="L31" s="107">
        <f t="shared" si="0"/>
        <v>3.2746614385370165E-3</v>
      </c>
      <c r="M31" s="107">
        <f>J31/'סכום נכסי הקרן'!$C$42</f>
        <v>7.3973667920562193E-5</v>
      </c>
    </row>
    <row r="32" spans="2:13">
      <c r="B32" s="102" t="s">
        <v>2323</v>
      </c>
      <c r="C32" s="103">
        <v>8824</v>
      </c>
      <c r="D32" s="104" t="s">
        <v>29</v>
      </c>
      <c r="E32" s="103" t="s">
        <v>2324</v>
      </c>
      <c r="F32" s="104" t="s">
        <v>1447</v>
      </c>
      <c r="G32" s="104" t="s">
        <v>139</v>
      </c>
      <c r="H32" s="106">
        <v>59378.260354000005</v>
      </c>
      <c r="I32" s="106">
        <v>3904.375</v>
      </c>
      <c r="J32" s="106">
        <v>2318.3499548760001</v>
      </c>
      <c r="K32" s="107">
        <v>5.9378260354000005E-2</v>
      </c>
      <c r="L32" s="107">
        <f t="shared" si="0"/>
        <v>8.9045795089667194E-4</v>
      </c>
      <c r="M32" s="107">
        <f>J32/'סכום נכסי הקרן'!$C$42</f>
        <v>2.0115191140578754E-5</v>
      </c>
    </row>
    <row r="33" spans="2:13">
      <c r="B33" s="102" t="s">
        <v>2325</v>
      </c>
      <c r="C33" s="103">
        <v>9068</v>
      </c>
      <c r="D33" s="104" t="s">
        <v>29</v>
      </c>
      <c r="E33" s="103" t="s">
        <v>2326</v>
      </c>
      <c r="F33" s="104" t="s">
        <v>556</v>
      </c>
      <c r="G33" s="104" t="s">
        <v>139</v>
      </c>
      <c r="H33" s="106">
        <v>60058273.100000009</v>
      </c>
      <c r="I33" s="106">
        <v>100</v>
      </c>
      <c r="J33" s="106">
        <v>60058.273100000006</v>
      </c>
      <c r="K33" s="107">
        <v>0.13124914912386115</v>
      </c>
      <c r="L33" s="107">
        <f t="shared" si="0"/>
        <v>2.3067857674610271E-2</v>
      </c>
      <c r="M33" s="107">
        <f>J33/'סכום נכסי הקרן'!$C$42</f>
        <v>5.2109632561672312E-4</v>
      </c>
    </row>
    <row r="34" spans="2:13">
      <c r="B34" s="102" t="s">
        <v>2327</v>
      </c>
      <c r="C34" s="103">
        <v>5992</v>
      </c>
      <c r="D34" s="104" t="s">
        <v>29</v>
      </c>
      <c r="E34" s="103" t="s">
        <v>2255</v>
      </c>
      <c r="F34" s="104" t="s">
        <v>481</v>
      </c>
      <c r="G34" s="104" t="s">
        <v>139</v>
      </c>
      <c r="H34" s="106">
        <v>137740.00000000003</v>
      </c>
      <c r="I34" s="106">
        <v>9.9999999999999995E-7</v>
      </c>
      <c r="J34" s="106">
        <v>1.4000000000000004E-4</v>
      </c>
      <c r="K34" s="107">
        <v>5.0454212454212463E-3</v>
      </c>
      <c r="L34" s="107">
        <f t="shared" si="0"/>
        <v>5.3772776134741026E-11</v>
      </c>
      <c r="M34" s="107">
        <f>J34/'סכום נכסי הקרן'!$C$42</f>
        <v>1.2147116761893916E-12</v>
      </c>
    </row>
    <row r="35" spans="2:13">
      <c r="B35" s="102" t="s">
        <v>2328</v>
      </c>
      <c r="C35" s="103">
        <v>2007</v>
      </c>
      <c r="D35" s="104" t="s">
        <v>29</v>
      </c>
      <c r="E35" s="103" t="s">
        <v>2329</v>
      </c>
      <c r="F35" s="104" t="s">
        <v>341</v>
      </c>
      <c r="G35" s="104" t="s">
        <v>139</v>
      </c>
      <c r="H35" s="106">
        <v>546391.75000000012</v>
      </c>
      <c r="I35" s="106">
        <v>737.96868300000006</v>
      </c>
      <c r="J35" s="106">
        <v>4032.2000900000007</v>
      </c>
      <c r="K35" s="107">
        <v>4.0000000000000008E-2</v>
      </c>
      <c r="L35" s="107">
        <f t="shared" si="0"/>
        <v>1.5487328055003755E-3</v>
      </c>
      <c r="M35" s="107">
        <f>J35/'סכום נכסי הקרן'!$C$42</f>
        <v>3.4985432357535107E-5</v>
      </c>
    </row>
    <row r="36" spans="2:13">
      <c r="B36" s="102" t="s">
        <v>2330</v>
      </c>
      <c r="C36" s="103">
        <v>8803</v>
      </c>
      <c r="D36" s="104" t="s">
        <v>29</v>
      </c>
      <c r="E36" s="103" t="s">
        <v>2331</v>
      </c>
      <c r="F36" s="104" t="s">
        <v>556</v>
      </c>
      <c r="G36" s="104" t="s">
        <v>140</v>
      </c>
      <c r="H36" s="106">
        <v>1956940.9700000007</v>
      </c>
      <c r="I36" s="106">
        <v>135.3151</v>
      </c>
      <c r="J36" s="106">
        <v>10732.757240000003</v>
      </c>
      <c r="K36" s="107">
        <v>0.12946070667199208</v>
      </c>
      <c r="L36" s="107">
        <f t="shared" si="0"/>
        <v>4.1223582312502919E-3</v>
      </c>
      <c r="M36" s="107">
        <f>J36/'סכום נכסי הקרן'!$C$42</f>
        <v>9.3122896693815914E-5</v>
      </c>
    </row>
    <row r="37" spans="2:13">
      <c r="B37" s="102" t="s">
        <v>2332</v>
      </c>
      <c r="C37" s="103" t="s">
        <v>2333</v>
      </c>
      <c r="D37" s="104" t="s">
        <v>29</v>
      </c>
      <c r="E37" s="103" t="s">
        <v>2334</v>
      </c>
      <c r="F37" s="104" t="s">
        <v>341</v>
      </c>
      <c r="G37" s="104" t="s">
        <v>138</v>
      </c>
      <c r="H37" s="106">
        <v>2811489.3300000005</v>
      </c>
      <c r="I37" s="106">
        <v>648.44299999999998</v>
      </c>
      <c r="J37" s="106">
        <v>69714.983620000014</v>
      </c>
      <c r="K37" s="107">
        <v>4.7333328513278781E-2</v>
      </c>
      <c r="L37" s="107">
        <f t="shared" si="0"/>
        <v>2.6776915767395694E-2</v>
      </c>
      <c r="M37" s="107">
        <f>J37/'סכום נכסי הקרן'!$C$42</f>
        <v>6.0488289006118692E-4</v>
      </c>
    </row>
    <row r="38" spans="2:13">
      <c r="B38" s="102" t="s">
        <v>2335</v>
      </c>
      <c r="C38" s="103">
        <v>9527</v>
      </c>
      <c r="D38" s="104" t="s">
        <v>29</v>
      </c>
      <c r="E38" s="103" t="s">
        <v>2336</v>
      </c>
      <c r="F38" s="104" t="s">
        <v>556</v>
      </c>
      <c r="G38" s="104" t="s">
        <v>139</v>
      </c>
      <c r="H38" s="106">
        <v>12311095.750226002</v>
      </c>
      <c r="I38" s="106">
        <v>100</v>
      </c>
      <c r="J38" s="106">
        <v>12311.095750226003</v>
      </c>
      <c r="K38" s="107">
        <v>3.2607767071105347E-2</v>
      </c>
      <c r="L38" s="107">
        <f t="shared" si="0"/>
        <v>4.72858425535903E-3</v>
      </c>
      <c r="M38" s="107">
        <f>J38/'סכום נכסי הקרן'!$C$42</f>
        <v>1.0681736967489371E-4</v>
      </c>
    </row>
    <row r="39" spans="2:13">
      <c r="B39" s="102" t="s">
        <v>2337</v>
      </c>
      <c r="C39" s="103">
        <v>9552</v>
      </c>
      <c r="D39" s="104" t="s">
        <v>29</v>
      </c>
      <c r="E39" s="103" t="s">
        <v>2336</v>
      </c>
      <c r="F39" s="104" t="s">
        <v>556</v>
      </c>
      <c r="G39" s="104" t="s">
        <v>139</v>
      </c>
      <c r="H39" s="106">
        <v>7531712.6165900016</v>
      </c>
      <c r="I39" s="106">
        <v>100</v>
      </c>
      <c r="J39" s="106">
        <v>7531.7126165900017</v>
      </c>
      <c r="K39" s="107">
        <v>1.9948860412669897E-2</v>
      </c>
      <c r="L39" s="107">
        <f t="shared" si="0"/>
        <v>2.8928649745935614E-3</v>
      </c>
      <c r="M39" s="107">
        <f>J39/'סכום נכסי הקרן'!$C$42</f>
        <v>6.5348994693391617E-5</v>
      </c>
    </row>
    <row r="40" spans="2:13">
      <c r="B40" s="108"/>
      <c r="C40" s="103"/>
      <c r="D40" s="103"/>
      <c r="E40" s="103"/>
      <c r="F40" s="103"/>
      <c r="G40" s="103"/>
      <c r="H40" s="106"/>
      <c r="I40" s="106"/>
      <c r="J40" s="103"/>
      <c r="K40" s="103"/>
      <c r="L40" s="107"/>
      <c r="M40" s="103"/>
    </row>
    <row r="41" spans="2:13">
      <c r="B41" s="95" t="s">
        <v>207</v>
      </c>
      <c r="C41" s="96"/>
      <c r="D41" s="97"/>
      <c r="E41" s="96"/>
      <c r="F41" s="97"/>
      <c r="G41" s="97"/>
      <c r="H41" s="99"/>
      <c r="I41" s="99"/>
      <c r="J41" s="99">
        <v>2213267.1384114274</v>
      </c>
      <c r="K41" s="100"/>
      <c r="L41" s="100">
        <f t="shared" si="0"/>
        <v>0.85009655971554665</v>
      </c>
      <c r="M41" s="100">
        <f>J41/'סכום נכסי הקרן'!$C$42</f>
        <v>1.9203438825390304E-2</v>
      </c>
    </row>
    <row r="42" spans="2:13">
      <c r="B42" s="101" t="s">
        <v>69</v>
      </c>
      <c r="C42" s="96"/>
      <c r="D42" s="97"/>
      <c r="E42" s="96"/>
      <c r="F42" s="97"/>
      <c r="G42" s="97"/>
      <c r="H42" s="99"/>
      <c r="I42" s="99"/>
      <c r="J42" s="99">
        <v>2213267.1384114274</v>
      </c>
      <c r="K42" s="100"/>
      <c r="L42" s="100">
        <f t="shared" si="0"/>
        <v>0.85009655971554665</v>
      </c>
      <c r="M42" s="100">
        <f>J42/'סכום נכסי הקרן'!$C$42</f>
        <v>1.9203438825390304E-2</v>
      </c>
    </row>
    <row r="43" spans="2:13">
      <c r="B43" s="102" t="s">
        <v>2338</v>
      </c>
      <c r="C43" s="103">
        <v>3610</v>
      </c>
      <c r="D43" s="104" t="s">
        <v>29</v>
      </c>
      <c r="E43" s="103"/>
      <c r="F43" s="104" t="s">
        <v>822</v>
      </c>
      <c r="G43" s="104" t="s">
        <v>138</v>
      </c>
      <c r="H43" s="106">
        <v>667731.00000000012</v>
      </c>
      <c r="I43" s="106">
        <v>385.99090000000001</v>
      </c>
      <c r="J43" s="106">
        <v>9855.9045200000019</v>
      </c>
      <c r="K43" s="107">
        <v>9.7750042394568942E-2</v>
      </c>
      <c r="L43" s="107">
        <f t="shared" si="0"/>
        <v>3.7855667668524437E-3</v>
      </c>
      <c r="M43" s="107">
        <f>J43/'סכום נכסי הקרן'!$C$42</f>
        <v>8.5514873570370007E-5</v>
      </c>
    </row>
    <row r="44" spans="2:13">
      <c r="B44" s="102" t="s">
        <v>2339</v>
      </c>
      <c r="C44" s="103" t="s">
        <v>2340</v>
      </c>
      <c r="D44" s="104" t="s">
        <v>29</v>
      </c>
      <c r="E44" s="103"/>
      <c r="F44" s="104" t="s">
        <v>822</v>
      </c>
      <c r="G44" s="104" t="s">
        <v>138</v>
      </c>
      <c r="H44" s="106">
        <v>6992.51</v>
      </c>
      <c r="I44" s="106">
        <v>143595.27100000001</v>
      </c>
      <c r="J44" s="106">
        <v>38396.476400000007</v>
      </c>
      <c r="K44" s="107">
        <v>8.2500026251311531E-2</v>
      </c>
      <c r="L44" s="107">
        <f t="shared" si="0"/>
        <v>1.4747750927286191E-2</v>
      </c>
      <c r="M44" s="107">
        <f>J44/'סכום נכסי הקרן'!$C$42</f>
        <v>3.3314748719721725E-4</v>
      </c>
    </row>
    <row r="45" spans="2:13">
      <c r="B45" s="102" t="s">
        <v>2341</v>
      </c>
      <c r="C45" s="103">
        <v>6824</v>
      </c>
      <c r="D45" s="104" t="s">
        <v>29</v>
      </c>
      <c r="E45" s="103"/>
      <c r="F45" s="104" t="s">
        <v>822</v>
      </c>
      <c r="G45" s="104" t="s">
        <v>138</v>
      </c>
      <c r="H45" s="106">
        <v>282359.12000000005</v>
      </c>
      <c r="I45" s="106">
        <v>11242.39</v>
      </c>
      <c r="J45" s="106">
        <v>121388.72510000003</v>
      </c>
      <c r="K45" s="107">
        <v>0.17152169147788884</v>
      </c>
      <c r="L45" s="107">
        <f t="shared" si="0"/>
        <v>4.6624348143456555E-2</v>
      </c>
      <c r="M45" s="107">
        <f>J45/'סכום נכסי הקרן'!$C$42</f>
        <v>1.0532307266908161E-3</v>
      </c>
    </row>
    <row r="46" spans="2:13">
      <c r="B46" s="102" t="s">
        <v>2342</v>
      </c>
      <c r="C46" s="103" t="s">
        <v>2343</v>
      </c>
      <c r="D46" s="104" t="s">
        <v>29</v>
      </c>
      <c r="E46" s="103"/>
      <c r="F46" s="104" t="s">
        <v>822</v>
      </c>
      <c r="G46" s="104" t="s">
        <v>138</v>
      </c>
      <c r="H46" s="106">
        <v>2793893.7600000007</v>
      </c>
      <c r="I46" s="106">
        <v>98.608199999999997</v>
      </c>
      <c r="J46" s="106">
        <v>10535.151890000001</v>
      </c>
      <c r="K46" s="107">
        <v>0.11334474939298235</v>
      </c>
      <c r="L46" s="107">
        <f t="shared" si="0"/>
        <v>4.0464597437604548E-3</v>
      </c>
      <c r="M46" s="107">
        <f>J46/'סכום נכסי הקרן'!$C$42</f>
        <v>9.140837150865525E-5</v>
      </c>
    </row>
    <row r="47" spans="2:13">
      <c r="B47" s="102" t="s">
        <v>2344</v>
      </c>
      <c r="C47" s="103" t="s">
        <v>2345</v>
      </c>
      <c r="D47" s="104" t="s">
        <v>29</v>
      </c>
      <c r="E47" s="103"/>
      <c r="F47" s="104" t="s">
        <v>822</v>
      </c>
      <c r="G47" s="104" t="s">
        <v>138</v>
      </c>
      <c r="H47" s="106">
        <v>19182627.180000003</v>
      </c>
      <c r="I47" s="106">
        <v>0</v>
      </c>
      <c r="J47" s="106">
        <v>0</v>
      </c>
      <c r="K47" s="107">
        <v>0.16292682119155361</v>
      </c>
      <c r="L47" s="107">
        <f t="shared" si="0"/>
        <v>0</v>
      </c>
      <c r="M47" s="107">
        <f>J47/'סכום נכסי הקרן'!$C$42</f>
        <v>0</v>
      </c>
    </row>
    <row r="48" spans="2:13">
      <c r="B48" s="102" t="s">
        <v>2346</v>
      </c>
      <c r="C48" s="103">
        <v>6900</v>
      </c>
      <c r="D48" s="104" t="s">
        <v>29</v>
      </c>
      <c r="E48" s="103"/>
      <c r="F48" s="104" t="s">
        <v>822</v>
      </c>
      <c r="G48" s="104" t="s">
        <v>138</v>
      </c>
      <c r="H48" s="106">
        <v>556789.25000000023</v>
      </c>
      <c r="I48" s="106">
        <v>7851.79</v>
      </c>
      <c r="J48" s="106">
        <v>167177.33908000003</v>
      </c>
      <c r="K48" s="107">
        <v>0.15322504465256098</v>
      </c>
      <c r="L48" s="107">
        <f t="shared" si="0"/>
        <v>6.4211354493932365E-2</v>
      </c>
      <c r="M48" s="107">
        <f>J48/'סכום נכסי הקרן'!$C$42</f>
        <v>1.4505161841053505E-3</v>
      </c>
    </row>
    <row r="49" spans="2:13">
      <c r="B49" s="102" t="s">
        <v>2347</v>
      </c>
      <c r="C49" s="103" t="s">
        <v>2348</v>
      </c>
      <c r="D49" s="104" t="s">
        <v>29</v>
      </c>
      <c r="E49" s="103"/>
      <c r="F49" s="104" t="s">
        <v>822</v>
      </c>
      <c r="G49" s="104" t="s">
        <v>138</v>
      </c>
      <c r="H49" s="106">
        <v>5108.59</v>
      </c>
      <c r="I49" s="106">
        <v>0</v>
      </c>
      <c r="J49" s="106">
        <v>0</v>
      </c>
      <c r="K49" s="107">
        <v>9.8000036448426919E-2</v>
      </c>
      <c r="L49" s="107">
        <f t="shared" si="0"/>
        <v>0</v>
      </c>
      <c r="M49" s="107">
        <f>J49/'סכום נכסי הקרן'!$C$42</f>
        <v>0</v>
      </c>
    </row>
    <row r="50" spans="2:13">
      <c r="B50" s="102" t="s">
        <v>2349</v>
      </c>
      <c r="C50" s="103">
        <v>7019</v>
      </c>
      <c r="D50" s="104" t="s">
        <v>29</v>
      </c>
      <c r="E50" s="103"/>
      <c r="F50" s="104" t="s">
        <v>822</v>
      </c>
      <c r="G50" s="104" t="s">
        <v>138</v>
      </c>
      <c r="H50" s="106">
        <v>255134.43000000008</v>
      </c>
      <c r="I50" s="106">
        <v>11369.545599999999</v>
      </c>
      <c r="J50" s="106">
        <v>110925.15941000002</v>
      </c>
      <c r="K50" s="107">
        <v>0.17378967754376712</v>
      </c>
      <c r="L50" s="107">
        <f t="shared" si="0"/>
        <v>4.2605384033317081E-2</v>
      </c>
      <c r="M50" s="107">
        <f>J50/'סכום נכסי הקרן'!$C$42</f>
        <v>9.6244347370354688E-4</v>
      </c>
    </row>
    <row r="51" spans="2:13">
      <c r="B51" s="102" t="s">
        <v>2350</v>
      </c>
      <c r="C51" s="103" t="s">
        <v>2351</v>
      </c>
      <c r="D51" s="104" t="s">
        <v>29</v>
      </c>
      <c r="E51" s="103"/>
      <c r="F51" s="104" t="s">
        <v>822</v>
      </c>
      <c r="G51" s="104" t="s">
        <v>140</v>
      </c>
      <c r="H51" s="106">
        <v>20.000000000000004</v>
      </c>
      <c r="I51" s="106">
        <v>0</v>
      </c>
      <c r="J51" s="106">
        <v>0</v>
      </c>
      <c r="K51" s="107">
        <v>6.7511528437374797E-4</v>
      </c>
      <c r="L51" s="107">
        <f t="shared" si="0"/>
        <v>0</v>
      </c>
      <c r="M51" s="107">
        <f>J51/'סכום נכסי הקרן'!$C$42</f>
        <v>0</v>
      </c>
    </row>
    <row r="52" spans="2:13">
      <c r="B52" s="102" t="s">
        <v>4834</v>
      </c>
      <c r="C52" s="103">
        <v>4654</v>
      </c>
      <c r="D52" s="104" t="s">
        <v>29</v>
      </c>
      <c r="E52" s="103"/>
      <c r="F52" s="104" t="s">
        <v>822</v>
      </c>
      <c r="G52" s="104" t="s">
        <v>141</v>
      </c>
      <c r="H52" s="106">
        <v>2914010.0000000005</v>
      </c>
      <c r="I52" s="106">
        <v>358.88350000000003</v>
      </c>
      <c r="J52" s="106">
        <v>48921.01541</v>
      </c>
      <c r="K52" s="107">
        <v>0.29500000000000004</v>
      </c>
      <c r="L52" s="107">
        <f t="shared" si="0"/>
        <v>1.8790134356615321E-2</v>
      </c>
      <c r="M52" s="107">
        <f>J52/'סכום נכסי הקרן'!$C$42</f>
        <v>4.2446377592548671E-4</v>
      </c>
    </row>
    <row r="53" spans="2:13">
      <c r="B53" s="102" t="s">
        <v>2352</v>
      </c>
      <c r="C53" s="103" t="s">
        <v>2353</v>
      </c>
      <c r="D53" s="104" t="s">
        <v>29</v>
      </c>
      <c r="E53" s="103"/>
      <c r="F53" s="104" t="s">
        <v>822</v>
      </c>
      <c r="G53" s="104" t="s">
        <v>138</v>
      </c>
      <c r="H53" s="106">
        <v>416.45000000000005</v>
      </c>
      <c r="I53" s="106">
        <v>0</v>
      </c>
      <c r="J53" s="106">
        <v>0</v>
      </c>
      <c r="K53" s="107">
        <v>7.8675270536569322E-3</v>
      </c>
      <c r="L53" s="107">
        <f t="shared" si="0"/>
        <v>0</v>
      </c>
      <c r="M53" s="107">
        <f>J53/'סכום נכסי הקרן'!$C$42</f>
        <v>0</v>
      </c>
    </row>
    <row r="54" spans="2:13">
      <c r="B54" s="102" t="s">
        <v>2354</v>
      </c>
      <c r="C54" s="103" t="s">
        <v>2355</v>
      </c>
      <c r="D54" s="104" t="s">
        <v>29</v>
      </c>
      <c r="E54" s="103"/>
      <c r="F54" s="104" t="s">
        <v>822</v>
      </c>
      <c r="G54" s="104" t="s">
        <v>140</v>
      </c>
      <c r="H54" s="106">
        <v>3355.1300000000006</v>
      </c>
      <c r="I54" s="106">
        <v>0</v>
      </c>
      <c r="J54" s="106">
        <v>0</v>
      </c>
      <c r="K54" s="107">
        <v>9.8000058418039507E-2</v>
      </c>
      <c r="L54" s="107">
        <f t="shared" si="0"/>
        <v>0</v>
      </c>
      <c r="M54" s="107">
        <f>J54/'סכום נכסי הקרן'!$C$42</f>
        <v>0</v>
      </c>
    </row>
    <row r="55" spans="2:13">
      <c r="B55" s="102" t="s">
        <v>2356</v>
      </c>
      <c r="C55" s="103">
        <v>5771</v>
      </c>
      <c r="D55" s="104" t="s">
        <v>29</v>
      </c>
      <c r="E55" s="103"/>
      <c r="F55" s="104" t="s">
        <v>822</v>
      </c>
      <c r="G55" s="104" t="s">
        <v>140</v>
      </c>
      <c r="H55" s="106">
        <v>17345557.720000003</v>
      </c>
      <c r="I55" s="106">
        <v>108.53570000000001</v>
      </c>
      <c r="J55" s="106">
        <v>76304.157100000011</v>
      </c>
      <c r="K55" s="107">
        <v>0.16689713430373243</v>
      </c>
      <c r="L55" s="107">
        <f t="shared" si="0"/>
        <v>2.9307759699202924E-2</v>
      </c>
      <c r="M55" s="107">
        <f>J55/'סכום נכסי הקרן'!$C$42</f>
        <v>6.6205393265114036E-4</v>
      </c>
    </row>
    <row r="56" spans="2:13">
      <c r="B56" s="102" t="s">
        <v>2357</v>
      </c>
      <c r="C56" s="103" t="s">
        <v>2358</v>
      </c>
      <c r="D56" s="104" t="s">
        <v>29</v>
      </c>
      <c r="E56" s="103"/>
      <c r="F56" s="104" t="s">
        <v>822</v>
      </c>
      <c r="G56" s="104" t="s">
        <v>138</v>
      </c>
      <c r="H56" s="106">
        <v>373590.00000000006</v>
      </c>
      <c r="I56" s="106">
        <v>541.24080000000004</v>
      </c>
      <c r="J56" s="106">
        <v>7732.2102600000017</v>
      </c>
      <c r="K56" s="107">
        <v>0.10394997495033489</v>
      </c>
      <c r="L56" s="107">
        <f t="shared" si="0"/>
        <v>2.9698743666980547E-3</v>
      </c>
      <c r="M56" s="107">
        <f>J56/'סכום נכסי הקרן'!$C$42</f>
        <v>6.7088614896952941E-5</v>
      </c>
    </row>
    <row r="57" spans="2:13">
      <c r="B57" s="102" t="s">
        <v>2359</v>
      </c>
      <c r="C57" s="103">
        <v>7983</v>
      </c>
      <c r="D57" s="104" t="s">
        <v>29</v>
      </c>
      <c r="E57" s="103"/>
      <c r="F57" s="104" t="s">
        <v>794</v>
      </c>
      <c r="G57" s="104" t="s">
        <v>138</v>
      </c>
      <c r="H57" s="106">
        <v>243898.14000000004</v>
      </c>
      <c r="I57" s="106">
        <v>2257.4877000000001</v>
      </c>
      <c r="J57" s="106">
        <v>21054.831760000001</v>
      </c>
      <c r="K57" s="107">
        <v>1.2082454638953104E-4</v>
      </c>
      <c r="L57" s="107">
        <f t="shared" si="0"/>
        <v>8.0869768198936782E-3</v>
      </c>
      <c r="M57" s="107">
        <f>J57/'סכום נכסי הקרן'!$C$42</f>
        <v>1.8268249985053738E-4</v>
      </c>
    </row>
    <row r="58" spans="2:13">
      <c r="B58" s="102" t="s">
        <v>2360</v>
      </c>
      <c r="C58" s="103">
        <v>9035</v>
      </c>
      <c r="D58" s="104" t="s">
        <v>29</v>
      </c>
      <c r="E58" s="103"/>
      <c r="F58" s="104" t="s">
        <v>782</v>
      </c>
      <c r="G58" s="104" t="s">
        <v>140</v>
      </c>
      <c r="H58" s="106">
        <v>4342574.0000000009</v>
      </c>
      <c r="I58" s="106">
        <v>100</v>
      </c>
      <c r="J58" s="106">
        <v>17600.886680000003</v>
      </c>
      <c r="K58" s="107">
        <v>5.9228014343007306E-2</v>
      </c>
      <c r="L58" s="107">
        <f t="shared" si="0"/>
        <v>6.7603467086898936E-3</v>
      </c>
      <c r="M58" s="107">
        <f>J58/'סכום נכסי הקרן'!$C$42</f>
        <v>1.5271430401058811E-4</v>
      </c>
    </row>
    <row r="59" spans="2:13">
      <c r="B59" s="102" t="s">
        <v>2361</v>
      </c>
      <c r="C59" s="103">
        <v>8459</v>
      </c>
      <c r="D59" s="104" t="s">
        <v>29</v>
      </c>
      <c r="E59" s="103"/>
      <c r="F59" s="104" t="s">
        <v>782</v>
      </c>
      <c r="G59" s="104" t="s">
        <v>138</v>
      </c>
      <c r="H59" s="106">
        <v>24665965.850000005</v>
      </c>
      <c r="I59" s="106">
        <v>218.5812</v>
      </c>
      <c r="J59" s="106">
        <v>206171.58762999999</v>
      </c>
      <c r="K59" s="107">
        <v>5.2841105432434657E-2</v>
      </c>
      <c r="L59" s="107">
        <f t="shared" si="0"/>
        <v>7.918870447837234E-2</v>
      </c>
      <c r="M59" s="107">
        <f>J59/'סכום נכסי הקרן'!$C$42</f>
        <v>1.7888502485190376E-3</v>
      </c>
    </row>
    <row r="60" spans="2:13">
      <c r="B60" s="102" t="s">
        <v>2362</v>
      </c>
      <c r="C60" s="103">
        <v>7021</v>
      </c>
      <c r="D60" s="104" t="s">
        <v>29</v>
      </c>
      <c r="E60" s="103"/>
      <c r="F60" s="104" t="s">
        <v>822</v>
      </c>
      <c r="G60" s="104" t="s">
        <v>138</v>
      </c>
      <c r="H60" s="106">
        <v>390000.00000000006</v>
      </c>
      <c r="I60" s="106">
        <v>1E-4</v>
      </c>
      <c r="J60" s="106">
        <v>1.4900000000000002E-3</v>
      </c>
      <c r="K60" s="107">
        <v>1.9700000004697696E-2</v>
      </c>
      <c r="L60" s="107">
        <f t="shared" si="0"/>
        <v>5.7229597457688651E-10</v>
      </c>
      <c r="M60" s="107">
        <f>J60/'סכום נכסי הקרן'!$C$42</f>
        <v>1.2928002839444238E-11</v>
      </c>
    </row>
    <row r="61" spans="2:13">
      <c r="B61" s="102" t="s">
        <v>2363</v>
      </c>
      <c r="C61" s="103">
        <v>8613</v>
      </c>
      <c r="D61" s="104" t="s">
        <v>29</v>
      </c>
      <c r="E61" s="103"/>
      <c r="F61" s="104" t="s">
        <v>918</v>
      </c>
      <c r="G61" s="104" t="s">
        <v>138</v>
      </c>
      <c r="H61" s="106">
        <v>85015.810000000012</v>
      </c>
      <c r="I61" s="106">
        <v>2072.1439</v>
      </c>
      <c r="J61" s="106">
        <v>6736.5493000000006</v>
      </c>
      <c r="K61" s="107">
        <v>7.607747050135262E-3</v>
      </c>
      <c r="L61" s="107">
        <f t="shared" si="0"/>
        <v>2.5874496959253303E-3</v>
      </c>
      <c r="M61" s="107">
        <f>J61/'סכום נכסי הקרן'!$C$42</f>
        <v>5.8449750656681937E-5</v>
      </c>
    </row>
    <row r="62" spans="2:13">
      <c r="B62" s="102" t="s">
        <v>2364</v>
      </c>
      <c r="C62" s="103">
        <v>8564</v>
      </c>
      <c r="D62" s="104" t="s">
        <v>29</v>
      </c>
      <c r="E62" s="103"/>
      <c r="F62" s="104" t="s">
        <v>840</v>
      </c>
      <c r="G62" s="104" t="s">
        <v>138</v>
      </c>
      <c r="H62" s="106">
        <v>29788.620000000006</v>
      </c>
      <c r="I62" s="106">
        <v>14777.717699999999</v>
      </c>
      <c r="J62" s="106">
        <v>16833.546950000004</v>
      </c>
      <c r="K62" s="107">
        <v>4.6839169824536625E-3</v>
      </c>
      <c r="L62" s="107">
        <f t="shared" si="0"/>
        <v>6.4656182264000179E-3</v>
      </c>
      <c r="M62" s="107">
        <f>J62/'סכום נכסי הקרן'!$C$42</f>
        <v>1.4605647165605228E-4</v>
      </c>
    </row>
    <row r="63" spans="2:13">
      <c r="B63" s="102" t="s">
        <v>2365</v>
      </c>
      <c r="C63" s="103">
        <v>8568</v>
      </c>
      <c r="D63" s="104" t="s">
        <v>29</v>
      </c>
      <c r="E63" s="103"/>
      <c r="F63" s="104" t="s">
        <v>782</v>
      </c>
      <c r="G63" s="104" t="s">
        <v>138</v>
      </c>
      <c r="H63" s="106">
        <v>23750425.239999998</v>
      </c>
      <c r="I63" s="106">
        <v>96.480900000000005</v>
      </c>
      <c r="J63" s="106">
        <v>87625.522200000021</v>
      </c>
      <c r="K63" s="107">
        <v>0.17657745197112482</v>
      </c>
      <c r="L63" s="107">
        <f t="shared" si="0"/>
        <v>3.3656197063931283E-2</v>
      </c>
      <c r="M63" s="107">
        <f>J63/'סכום נכסי הקרן'!$C$42</f>
        <v>7.6028389248951962E-4</v>
      </c>
    </row>
    <row r="64" spans="2:13">
      <c r="B64" s="102" t="s">
        <v>2366</v>
      </c>
      <c r="C64" s="103">
        <v>8932</v>
      </c>
      <c r="D64" s="104" t="s">
        <v>29</v>
      </c>
      <c r="E64" s="103"/>
      <c r="F64" s="104" t="s">
        <v>782</v>
      </c>
      <c r="G64" s="104" t="s">
        <v>138</v>
      </c>
      <c r="H64" s="106">
        <v>2325868.85</v>
      </c>
      <c r="I64" s="106">
        <v>100</v>
      </c>
      <c r="J64" s="106">
        <v>8894.1224899999997</v>
      </c>
      <c r="K64" s="107">
        <v>0.11195217903753545</v>
      </c>
      <c r="L64" s="107">
        <f t="shared" si="0"/>
        <v>3.4161546969266802E-3</v>
      </c>
      <c r="M64" s="107">
        <f>J64/'סכום נכסי הקרן'!$C$42</f>
        <v>7.7169960271869013E-5</v>
      </c>
    </row>
    <row r="65" spans="2:13">
      <c r="B65" s="102" t="s">
        <v>2367</v>
      </c>
      <c r="C65" s="103">
        <v>8783</v>
      </c>
      <c r="D65" s="104" t="s">
        <v>29</v>
      </c>
      <c r="E65" s="103"/>
      <c r="F65" s="104" t="s">
        <v>822</v>
      </c>
      <c r="G65" s="104" t="s">
        <v>138</v>
      </c>
      <c r="H65" s="106">
        <v>29568458.740000006</v>
      </c>
      <c r="I65" s="106">
        <v>131.72819999999999</v>
      </c>
      <c r="J65" s="106">
        <v>148944.79413999998</v>
      </c>
      <c r="K65" s="107">
        <v>0.1011625757788321</v>
      </c>
      <c r="L65" s="107">
        <f t="shared" si="0"/>
        <v>5.7208393369466454E-2</v>
      </c>
      <c r="M65" s="107">
        <f>J65/'סכום נכסי הקרן'!$C$42</f>
        <v>1.2923212896391657E-3</v>
      </c>
    </row>
    <row r="66" spans="2:13">
      <c r="B66" s="102" t="s">
        <v>2368</v>
      </c>
      <c r="C66" s="103" t="s">
        <v>2369</v>
      </c>
      <c r="D66" s="104" t="s">
        <v>29</v>
      </c>
      <c r="E66" s="103"/>
      <c r="F66" s="104" t="s">
        <v>822</v>
      </c>
      <c r="G66" s="104" t="s">
        <v>138</v>
      </c>
      <c r="H66" s="106">
        <v>2201731.0000000005</v>
      </c>
      <c r="I66" s="106">
        <v>373.74470000000002</v>
      </c>
      <c r="J66" s="106">
        <v>31467.133570000005</v>
      </c>
      <c r="K66" s="107">
        <v>5.0064310267650118E-2</v>
      </c>
      <c r="L66" s="107">
        <f t="shared" si="0"/>
        <v>1.2086250921868599E-2</v>
      </c>
      <c r="M66" s="107">
        <f>J66/'סכום נכסי הקרן'!$C$42</f>
        <v>2.7302496116921553E-4</v>
      </c>
    </row>
    <row r="67" spans="2:13">
      <c r="B67" s="102" t="s">
        <v>2370</v>
      </c>
      <c r="C67" s="103">
        <v>9116</v>
      </c>
      <c r="D67" s="104" t="s">
        <v>29</v>
      </c>
      <c r="E67" s="103"/>
      <c r="F67" s="104" t="s">
        <v>782</v>
      </c>
      <c r="G67" s="104" t="s">
        <v>140</v>
      </c>
      <c r="H67" s="106">
        <v>10894179.550000003</v>
      </c>
      <c r="I67" s="106">
        <v>83.509799999999998</v>
      </c>
      <c r="J67" s="106">
        <v>36873.918540000006</v>
      </c>
      <c r="K67" s="107">
        <v>0.16164679514583283</v>
      </c>
      <c r="L67" s="107">
        <f t="shared" si="0"/>
        <v>1.4162949763300688E-2</v>
      </c>
      <c r="M67" s="107">
        <f>J67/'סכום נכסי הקרן'!$C$42</f>
        <v>3.1993699569567483E-4</v>
      </c>
    </row>
    <row r="68" spans="2:13">
      <c r="B68" s="102" t="s">
        <v>2371</v>
      </c>
      <c r="C68" s="103">
        <v>9291</v>
      </c>
      <c r="D68" s="104" t="s">
        <v>29</v>
      </c>
      <c r="E68" s="103"/>
      <c r="F68" s="104" t="s">
        <v>782</v>
      </c>
      <c r="G68" s="104" t="s">
        <v>140</v>
      </c>
      <c r="H68" s="106">
        <v>3965292.89</v>
      </c>
      <c r="I68" s="106">
        <v>63.360500000000002</v>
      </c>
      <c r="J68" s="106">
        <v>10183.127520000002</v>
      </c>
      <c r="K68" s="107">
        <v>0.14542212282060735</v>
      </c>
      <c r="L68" s="107">
        <f t="shared" si="0"/>
        <v>3.9112502606034319E-3</v>
      </c>
      <c r="M68" s="107">
        <f>J68/'סכום נכסי הקרן'!$C$42</f>
        <v>8.8354027847639438E-5</v>
      </c>
    </row>
    <row r="69" spans="2:13">
      <c r="B69" s="102" t="s">
        <v>2372</v>
      </c>
      <c r="C69" s="103">
        <v>9300</v>
      </c>
      <c r="D69" s="104" t="s">
        <v>29</v>
      </c>
      <c r="E69" s="103"/>
      <c r="F69" s="104" t="s">
        <v>782</v>
      </c>
      <c r="G69" s="104" t="s">
        <v>140</v>
      </c>
      <c r="H69" s="106">
        <v>1866842.16</v>
      </c>
      <c r="I69" s="106">
        <v>100</v>
      </c>
      <c r="J69" s="106">
        <v>7566.4979500000009</v>
      </c>
      <c r="K69" s="107">
        <v>0.22501141282180498</v>
      </c>
      <c r="L69" s="107">
        <f t="shared" si="0"/>
        <v>2.9062257170666202E-3</v>
      </c>
      <c r="M69" s="107">
        <f>J69/'סכום נכסי הקרן'!$C$42</f>
        <v>6.5650810055200675E-5</v>
      </c>
    </row>
    <row r="70" spans="2:13">
      <c r="B70" s="102" t="s">
        <v>2373</v>
      </c>
      <c r="C70" s="103">
        <v>7022</v>
      </c>
      <c r="D70" s="104" t="s">
        <v>29</v>
      </c>
      <c r="E70" s="103"/>
      <c r="F70" s="104" t="s">
        <v>822</v>
      </c>
      <c r="G70" s="104" t="s">
        <v>138</v>
      </c>
      <c r="H70" s="106">
        <v>664500.00000000012</v>
      </c>
      <c r="I70" s="106">
        <v>1E-4</v>
      </c>
      <c r="J70" s="106">
        <v>2.5200000000000005E-3</v>
      </c>
      <c r="K70" s="107">
        <v>2.013636363636364E-2</v>
      </c>
      <c r="L70" s="107">
        <f t="shared" si="0"/>
        <v>9.6790997042533843E-10</v>
      </c>
      <c r="M70" s="107">
        <f>J70/'סכום נכסי הקרן'!$C$42</f>
        <v>2.1864810171409049E-11</v>
      </c>
    </row>
    <row r="71" spans="2:13">
      <c r="B71" s="102" t="s">
        <v>2374</v>
      </c>
      <c r="C71" s="103">
        <v>9720</v>
      </c>
      <c r="D71" s="104" t="s">
        <v>29</v>
      </c>
      <c r="E71" s="103"/>
      <c r="F71" s="104" t="s">
        <v>840</v>
      </c>
      <c r="G71" s="104" t="s">
        <v>138</v>
      </c>
      <c r="H71" s="106">
        <v>38788.887558000009</v>
      </c>
      <c r="I71" s="106">
        <v>100</v>
      </c>
      <c r="J71" s="106">
        <v>148.32870142700003</v>
      </c>
      <c r="K71" s="107" t="e">
        <f>J71/#REF!</f>
        <v>#REF!</v>
      </c>
      <c r="L71" s="107">
        <f t="shared" si="0"/>
        <v>5.6971757544220794E-5</v>
      </c>
      <c r="M71" s="107">
        <f>J71/'סכום נכסי הקרן'!$C$42</f>
        <v>1.2869757538384783E-6</v>
      </c>
    </row>
    <row r="72" spans="2:13">
      <c r="B72" s="102" t="s">
        <v>2375</v>
      </c>
      <c r="C72" s="103">
        <v>8215</v>
      </c>
      <c r="D72" s="104" t="s">
        <v>29</v>
      </c>
      <c r="E72" s="103"/>
      <c r="F72" s="104" t="s">
        <v>782</v>
      </c>
      <c r="G72" s="104" t="s">
        <v>138</v>
      </c>
      <c r="H72" s="106">
        <v>52892187.020000011</v>
      </c>
      <c r="I72" s="106">
        <v>142.9796</v>
      </c>
      <c r="J72" s="106">
        <v>289190.14314000012</v>
      </c>
      <c r="K72" s="107">
        <v>5.3303220256559661E-2</v>
      </c>
      <c r="L72" s="107">
        <f t="shared" si="0"/>
        <v>0.11107540591029239</v>
      </c>
      <c r="M72" s="107">
        <f>J72/'סכום נכסי הקרן'!$C$42</f>
        <v>2.509161739364568E-3</v>
      </c>
    </row>
    <row r="73" spans="2:13">
      <c r="B73" s="102" t="s">
        <v>2376</v>
      </c>
      <c r="C73" s="103">
        <v>8255</v>
      </c>
      <c r="D73" s="104" t="s">
        <v>29</v>
      </c>
      <c r="E73" s="103"/>
      <c r="F73" s="104" t="s">
        <v>840</v>
      </c>
      <c r="G73" s="104" t="s">
        <v>138</v>
      </c>
      <c r="H73" s="106">
        <v>6115864.8399999999</v>
      </c>
      <c r="I73" s="106">
        <v>94.301699999999997</v>
      </c>
      <c r="J73" s="106">
        <v>22054.40192</v>
      </c>
      <c r="K73" s="107">
        <v>6.1221055736133132E-3</v>
      </c>
      <c r="L73" s="107">
        <f t="shared" si="0"/>
        <v>8.4709029802125871E-3</v>
      </c>
      <c r="M73" s="107">
        <f>J73/'סכום נכסי הקרן'!$C$42</f>
        <v>1.9135528231141235E-4</v>
      </c>
    </row>
    <row r="74" spans="2:13">
      <c r="B74" s="102" t="s">
        <v>2377</v>
      </c>
      <c r="C74" s="103">
        <v>4637</v>
      </c>
      <c r="D74" s="104" t="s">
        <v>29</v>
      </c>
      <c r="E74" s="103"/>
      <c r="F74" s="104" t="s">
        <v>822</v>
      </c>
      <c r="G74" s="104" t="s">
        <v>141</v>
      </c>
      <c r="H74" s="106">
        <v>15047470.280000003</v>
      </c>
      <c r="I74" s="106">
        <v>29.6904</v>
      </c>
      <c r="J74" s="106">
        <v>20899.239160000005</v>
      </c>
      <c r="K74" s="107">
        <v>8.3309402665919713E-2</v>
      </c>
      <c r="L74" s="107">
        <f t="shared" si="0"/>
        <v>8.0272150624078071E-3</v>
      </c>
      <c r="M74" s="107">
        <f>J74/'סכום נכסי הקרן'!$C$42</f>
        <v>1.8133249879376124E-4</v>
      </c>
    </row>
    <row r="75" spans="2:13">
      <c r="B75" s="102" t="s">
        <v>2378</v>
      </c>
      <c r="C75" s="103">
        <v>8735</v>
      </c>
      <c r="D75" s="104" t="s">
        <v>29</v>
      </c>
      <c r="E75" s="103"/>
      <c r="F75" s="104" t="s">
        <v>822</v>
      </c>
      <c r="G75" s="104" t="s">
        <v>140</v>
      </c>
      <c r="H75" s="106">
        <v>3649475.9100000006</v>
      </c>
      <c r="I75" s="106">
        <v>97.475800000000007</v>
      </c>
      <c r="J75" s="106">
        <v>14418.318950000003</v>
      </c>
      <c r="K75" s="107">
        <v>0.14078852003038175</v>
      </c>
      <c r="L75" s="107">
        <f t="shared" ref="L75:L91" si="1">IFERROR(J75/$J$11,0)</f>
        <v>5.5379502652688865E-3</v>
      </c>
      <c r="M75" s="107">
        <f>J75/'סכום נכסי הקרן'!$C$42</f>
        <v>1.2510071699705548E-4</v>
      </c>
    </row>
    <row r="76" spans="2:13">
      <c r="B76" s="102" t="s">
        <v>2379</v>
      </c>
      <c r="C76" s="103" t="s">
        <v>2380</v>
      </c>
      <c r="D76" s="104" t="s">
        <v>29</v>
      </c>
      <c r="E76" s="103"/>
      <c r="F76" s="104" t="s">
        <v>822</v>
      </c>
      <c r="G76" s="104" t="s">
        <v>138</v>
      </c>
      <c r="H76" s="106">
        <v>126925.97000000002</v>
      </c>
      <c r="I76" s="106">
        <v>2255.5430000000001</v>
      </c>
      <c r="J76" s="106">
        <v>10947.61443</v>
      </c>
      <c r="K76" s="107">
        <v>0.15237212564951838</v>
      </c>
      <c r="L76" s="107">
        <f t="shared" si="1"/>
        <v>4.2048829996703587E-3</v>
      </c>
      <c r="M76" s="107">
        <f>J76/'סכום נכסי הקרן'!$C$42</f>
        <v>9.4987107675289045E-5</v>
      </c>
    </row>
    <row r="77" spans="2:13">
      <c r="B77" s="102" t="s">
        <v>2381</v>
      </c>
      <c r="C77" s="103" t="s">
        <v>2382</v>
      </c>
      <c r="D77" s="104" t="s">
        <v>29</v>
      </c>
      <c r="E77" s="103"/>
      <c r="F77" s="104" t="s">
        <v>822</v>
      </c>
      <c r="G77" s="104" t="s">
        <v>140</v>
      </c>
      <c r="H77" s="106">
        <v>18397522.720000003</v>
      </c>
      <c r="I77" s="106">
        <v>118.33110000000001</v>
      </c>
      <c r="J77" s="106">
        <v>88235.950560000012</v>
      </c>
      <c r="K77" s="107">
        <v>0.32623660175638491</v>
      </c>
      <c r="L77" s="107">
        <f t="shared" si="1"/>
        <v>3.3890657260706829E-2</v>
      </c>
      <c r="M77" s="107">
        <f>J77/'סכום נכסי הקרן'!$C$42</f>
        <v>7.6558028146358483E-4</v>
      </c>
    </row>
    <row r="78" spans="2:13">
      <c r="B78" s="102" t="s">
        <v>2383</v>
      </c>
      <c r="C78" s="103">
        <v>5691</v>
      </c>
      <c r="D78" s="104" t="s">
        <v>29</v>
      </c>
      <c r="E78" s="103"/>
      <c r="F78" s="104" t="s">
        <v>822</v>
      </c>
      <c r="G78" s="104" t="s">
        <v>138</v>
      </c>
      <c r="H78" s="106">
        <v>16300295.700000003</v>
      </c>
      <c r="I78" s="106">
        <v>81.126099999999994</v>
      </c>
      <c r="J78" s="106">
        <v>50567.789020000004</v>
      </c>
      <c r="K78" s="107">
        <v>0.16805259337690148</v>
      </c>
      <c r="L78" s="107">
        <f t="shared" si="1"/>
        <v>1.9422645704294819E-2</v>
      </c>
      <c r="M78" s="107">
        <f>J78/'סכום נכסי הקרן'!$C$42</f>
        <v>4.3875202686911212E-4</v>
      </c>
    </row>
    <row r="79" spans="2:13">
      <c r="B79" s="102" t="s">
        <v>2384</v>
      </c>
      <c r="C79" s="103">
        <v>8773</v>
      </c>
      <c r="D79" s="104" t="s">
        <v>29</v>
      </c>
      <c r="E79" s="103"/>
      <c r="F79" s="104" t="s">
        <v>794</v>
      </c>
      <c r="G79" s="104" t="s">
        <v>138</v>
      </c>
      <c r="H79" s="106">
        <v>242827.01000000004</v>
      </c>
      <c r="I79" s="106">
        <v>2472.2510000000002</v>
      </c>
      <c r="J79" s="106">
        <v>22956.593120000001</v>
      </c>
      <c r="K79" s="107">
        <v>1.2029391997157549E-4</v>
      </c>
      <c r="L79" s="107">
        <f t="shared" si="1"/>
        <v>8.8174267332721112E-3</v>
      </c>
      <c r="M79" s="107">
        <f>J79/'סכום נכסי הקרן'!$C$42</f>
        <v>1.9918315505995036E-4</v>
      </c>
    </row>
    <row r="80" spans="2:13">
      <c r="B80" s="102" t="s">
        <v>2385</v>
      </c>
      <c r="C80" s="103">
        <v>8432</v>
      </c>
      <c r="D80" s="104" t="s">
        <v>29</v>
      </c>
      <c r="E80" s="103"/>
      <c r="F80" s="104" t="s">
        <v>873</v>
      </c>
      <c r="G80" s="104" t="s">
        <v>138</v>
      </c>
      <c r="H80" s="106">
        <v>318871.30000000005</v>
      </c>
      <c r="I80" s="106">
        <v>3362.7687999999998</v>
      </c>
      <c r="J80" s="106">
        <v>41004.387140000006</v>
      </c>
      <c r="K80" s="107">
        <v>7.7793021613631339E-3</v>
      </c>
      <c r="L80" s="107">
        <f t="shared" si="1"/>
        <v>1.5749426644439096E-2</v>
      </c>
      <c r="M80" s="107">
        <f>J80/'סכום נכסי הקרן'!$C$42</f>
        <v>3.5577505595677233E-4</v>
      </c>
    </row>
    <row r="81" spans="2:13">
      <c r="B81" s="102" t="s">
        <v>2386</v>
      </c>
      <c r="C81" s="103">
        <v>6629</v>
      </c>
      <c r="D81" s="104" t="s">
        <v>29</v>
      </c>
      <c r="E81" s="103"/>
      <c r="F81" s="104" t="s">
        <v>822</v>
      </c>
      <c r="G81" s="104" t="s">
        <v>141</v>
      </c>
      <c r="H81" s="106">
        <v>222113.01000000004</v>
      </c>
      <c r="I81" s="106">
        <v>9236.6561000000002</v>
      </c>
      <c r="J81" s="106">
        <v>95970.930890000047</v>
      </c>
      <c r="K81" s="107">
        <v>0.32760030973451332</v>
      </c>
      <c r="L81" s="107">
        <f t="shared" si="1"/>
        <v>3.6861595587076239E-2</v>
      </c>
      <c r="M81" s="107">
        <f>J81/'סכום נכסי הקרן'!$C$42</f>
        <v>8.3269293090605851E-4</v>
      </c>
    </row>
    <row r="82" spans="2:13">
      <c r="B82" s="102" t="s">
        <v>2387</v>
      </c>
      <c r="C82" s="103">
        <v>3865</v>
      </c>
      <c r="D82" s="104" t="s">
        <v>29</v>
      </c>
      <c r="E82" s="103"/>
      <c r="F82" s="104" t="s">
        <v>822</v>
      </c>
      <c r="G82" s="104" t="s">
        <v>138</v>
      </c>
      <c r="H82" s="106">
        <v>342654.00000000006</v>
      </c>
      <c r="I82" s="106">
        <v>663.30269999999996</v>
      </c>
      <c r="J82" s="106">
        <v>8691.3142799999987</v>
      </c>
      <c r="K82" s="107">
        <v>7.9230274646962806E-2</v>
      </c>
      <c r="L82" s="107">
        <f t="shared" si="1"/>
        <v>3.3382578363936976E-3</v>
      </c>
      <c r="M82" s="107">
        <f>J82/'סכום נכסי הקרן'!$C$42</f>
        <v>7.5410292409625645E-5</v>
      </c>
    </row>
    <row r="83" spans="2:13">
      <c r="B83" s="102" t="s">
        <v>2388</v>
      </c>
      <c r="C83" s="103">
        <v>7024</v>
      </c>
      <c r="D83" s="104" t="s">
        <v>29</v>
      </c>
      <c r="E83" s="103"/>
      <c r="F83" s="104" t="s">
        <v>822</v>
      </c>
      <c r="G83" s="104" t="s">
        <v>138</v>
      </c>
      <c r="H83" s="106">
        <v>170000.00000000003</v>
      </c>
      <c r="I83" s="106">
        <v>1E-4</v>
      </c>
      <c r="J83" s="106">
        <v>6.5000000000000019E-4</v>
      </c>
      <c r="K83" s="107">
        <v>2.0000000000000004E-2</v>
      </c>
      <c r="L83" s="107">
        <f t="shared" si="1"/>
        <v>2.4965931776844048E-10</v>
      </c>
      <c r="M83" s="107">
        <f>J83/'סכום נכסי הקרן'!$C$42</f>
        <v>5.6397327823078897E-12</v>
      </c>
    </row>
    <row r="84" spans="2:13">
      <c r="B84" s="102" t="s">
        <v>2389</v>
      </c>
      <c r="C84" s="103">
        <v>7943</v>
      </c>
      <c r="D84" s="104" t="s">
        <v>29</v>
      </c>
      <c r="E84" s="103"/>
      <c r="F84" s="104" t="s">
        <v>822</v>
      </c>
      <c r="G84" s="104" t="s">
        <v>138</v>
      </c>
      <c r="H84" s="106">
        <v>34077852.950000003</v>
      </c>
      <c r="I84" s="106">
        <v>52.2575</v>
      </c>
      <c r="J84" s="106">
        <v>68098.686809999999</v>
      </c>
      <c r="K84" s="107">
        <v>0.46369994294993805</v>
      </c>
      <c r="L84" s="107">
        <f t="shared" si="1"/>
        <v>2.6156110292171214E-2</v>
      </c>
      <c r="M84" s="107">
        <f>J84/'סכום נכסי הקרן'!$C$42</f>
        <v>5.9085907143765354E-4</v>
      </c>
    </row>
    <row r="85" spans="2:13">
      <c r="B85" s="102" t="s">
        <v>2390</v>
      </c>
      <c r="C85" s="103" t="s">
        <v>2391</v>
      </c>
      <c r="D85" s="104" t="s">
        <v>29</v>
      </c>
      <c r="E85" s="103"/>
      <c r="F85" s="104" t="s">
        <v>822</v>
      </c>
      <c r="G85" s="104" t="s">
        <v>138</v>
      </c>
      <c r="H85" s="106">
        <v>1214.2600000000002</v>
      </c>
      <c r="I85" s="106">
        <v>1E-3</v>
      </c>
      <c r="J85" s="106">
        <v>4.000000000000001E-5</v>
      </c>
      <c r="K85" s="107">
        <v>9.8000222753458752E-2</v>
      </c>
      <c r="L85" s="107">
        <f t="shared" si="1"/>
        <v>1.5363650324211722E-11</v>
      </c>
      <c r="M85" s="107">
        <f>J85/'סכום נכסי הקרן'!$C$42</f>
        <v>3.4706047891125472E-13</v>
      </c>
    </row>
    <row r="86" spans="2:13">
      <c r="B86" s="102" t="s">
        <v>2392</v>
      </c>
      <c r="C86" s="103">
        <v>4811</v>
      </c>
      <c r="D86" s="104" t="s">
        <v>29</v>
      </c>
      <c r="E86" s="103"/>
      <c r="F86" s="104" t="s">
        <v>822</v>
      </c>
      <c r="G86" s="104" t="s">
        <v>138</v>
      </c>
      <c r="H86" s="106">
        <v>325288.95000000007</v>
      </c>
      <c r="I86" s="106">
        <v>18.508700000000001</v>
      </c>
      <c r="J86" s="106">
        <v>230.23061000000004</v>
      </c>
      <c r="K86" s="107">
        <v>1.8868811335320042E-2</v>
      </c>
      <c r="L86" s="107">
        <f t="shared" si="1"/>
        <v>8.8429564649249046E-5</v>
      </c>
      <c r="M86" s="107">
        <f>J86/'סכום נכסי הקרן'!$C$42</f>
        <v>1.9975986441657579E-6</v>
      </c>
    </row>
    <row r="87" spans="2:13">
      <c r="B87" s="102" t="s">
        <v>2393</v>
      </c>
      <c r="C87" s="103">
        <v>5356</v>
      </c>
      <c r="D87" s="104" t="s">
        <v>29</v>
      </c>
      <c r="E87" s="103"/>
      <c r="F87" s="104" t="s">
        <v>822</v>
      </c>
      <c r="G87" s="104" t="s">
        <v>138</v>
      </c>
      <c r="H87" s="106">
        <v>4337822.5100000016</v>
      </c>
      <c r="I87" s="106">
        <v>220.06729999999999</v>
      </c>
      <c r="J87" s="106">
        <v>36504.396760000003</v>
      </c>
      <c r="K87" s="107">
        <v>0.18299066248481055</v>
      </c>
      <c r="L87" s="107">
        <f t="shared" si="1"/>
        <v>1.402101967792318E-2</v>
      </c>
      <c r="M87" s="107">
        <f>J87/'סכום נכסי הקרן'!$C$42</f>
        <v>3.1673083554730136E-4</v>
      </c>
    </row>
    <row r="88" spans="2:13">
      <c r="B88" s="102" t="s">
        <v>2394</v>
      </c>
      <c r="C88" s="103" t="s">
        <v>2395</v>
      </c>
      <c r="D88" s="104" t="s">
        <v>29</v>
      </c>
      <c r="E88" s="103"/>
      <c r="F88" s="104" t="s">
        <v>822</v>
      </c>
      <c r="G88" s="104" t="s">
        <v>138</v>
      </c>
      <c r="H88" s="106">
        <v>31830380.860000003</v>
      </c>
      <c r="I88" s="106">
        <v>137.5727</v>
      </c>
      <c r="J88" s="106">
        <v>167452.63255000004</v>
      </c>
      <c r="K88" s="107">
        <v>0.1506122784135436</v>
      </c>
      <c r="L88" s="107">
        <f t="shared" si="1"/>
        <v>6.4317092309172832E-2</v>
      </c>
      <c r="M88" s="107">
        <f>J88/'סכום נכסי הקרן'!$C$42</f>
        <v>1.4529047711938341E-3</v>
      </c>
    </row>
    <row r="89" spans="2:13">
      <c r="B89" s="102" t="s">
        <v>2396</v>
      </c>
      <c r="C89" s="103">
        <v>5511</v>
      </c>
      <c r="D89" s="104" t="s">
        <v>29</v>
      </c>
      <c r="E89" s="103"/>
      <c r="F89" s="104" t="s">
        <v>966</v>
      </c>
      <c r="G89" s="104" t="s">
        <v>141</v>
      </c>
      <c r="H89" s="106">
        <v>4009.4400000000005</v>
      </c>
      <c r="I89" s="106">
        <v>0</v>
      </c>
      <c r="J89" s="106">
        <v>0</v>
      </c>
      <c r="K89" s="107">
        <v>4.1632660181448226E-2</v>
      </c>
      <c r="L89" s="107">
        <f t="shared" si="1"/>
        <v>0</v>
      </c>
      <c r="M89" s="107">
        <f>J89/'סכום נכסי הקרן'!$C$42</f>
        <v>0</v>
      </c>
    </row>
    <row r="90" spans="2:13">
      <c r="B90" s="102" t="s">
        <v>2397</v>
      </c>
      <c r="C90" s="103">
        <v>8372</v>
      </c>
      <c r="D90" s="104" t="s">
        <v>29</v>
      </c>
      <c r="E90" s="103"/>
      <c r="F90" s="104" t="s">
        <v>873</v>
      </c>
      <c r="G90" s="104" t="s">
        <v>138</v>
      </c>
      <c r="H90" s="106">
        <v>102894.12000000002</v>
      </c>
      <c r="I90" s="106">
        <v>4245.3095000000003</v>
      </c>
      <c r="J90" s="106">
        <v>16703.896860000001</v>
      </c>
      <c r="K90" s="107">
        <v>5.4484844266921824E-3</v>
      </c>
      <c r="L90" s="107">
        <f t="shared" si="1"/>
        <v>6.4158207602184525E-3</v>
      </c>
      <c r="M90" s="107">
        <f>J90/'סכום נכסי הקרן'!$C$42</f>
        <v>1.4493156109789509E-4</v>
      </c>
    </row>
    <row r="91" spans="2:13">
      <c r="B91" s="102" t="s">
        <v>2398</v>
      </c>
      <c r="C91" s="103">
        <v>7425</v>
      </c>
      <c r="D91" s="104" t="s">
        <v>29</v>
      </c>
      <c r="E91" s="103"/>
      <c r="F91" s="104" t="s">
        <v>822</v>
      </c>
      <c r="G91" s="104" t="s">
        <v>138</v>
      </c>
      <c r="H91" s="106">
        <v>15929227.500000002</v>
      </c>
      <c r="I91" s="106">
        <v>111.6399</v>
      </c>
      <c r="J91" s="106">
        <v>68003.620910000027</v>
      </c>
      <c r="K91" s="107">
        <v>0.16103955416266494</v>
      </c>
      <c r="L91" s="107">
        <f t="shared" si="1"/>
        <v>2.6119596311037316E-2</v>
      </c>
      <c r="M91" s="107">
        <f>J91/'סכום נכסי הקרן'!$C$42</f>
        <v>5.9003423101810051E-4</v>
      </c>
    </row>
    <row r="92" spans="2:13"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</row>
    <row r="93" spans="2:13"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</row>
    <row r="94" spans="2:13"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</row>
    <row r="95" spans="2:13">
      <c r="B95" s="124" t="s">
        <v>231</v>
      </c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</row>
    <row r="96" spans="2:13">
      <c r="B96" s="124" t="s">
        <v>118</v>
      </c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</row>
    <row r="97" spans="2:13">
      <c r="B97" s="124" t="s">
        <v>214</v>
      </c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</row>
    <row r="98" spans="2:13">
      <c r="B98" s="124" t="s">
        <v>222</v>
      </c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</row>
    <row r="99" spans="2:13"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</row>
    <row r="100" spans="2:13"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</row>
    <row r="101" spans="2:13"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</row>
    <row r="102" spans="2:13">
      <c r="B102" s="110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</row>
    <row r="103" spans="2:13">
      <c r="B103" s="110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</row>
    <row r="104" spans="2:13">
      <c r="B104" s="110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</row>
    <row r="105" spans="2:13">
      <c r="B105" s="110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</row>
    <row r="106" spans="2:13">
      <c r="B106" s="110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</row>
    <row r="107" spans="2:13">
      <c r="B107" s="110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</row>
    <row r="108" spans="2:13">
      <c r="B108" s="110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</row>
    <row r="109" spans="2:13">
      <c r="B109" s="110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</row>
    <row r="110" spans="2:13">
      <c r="B110" s="110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</row>
    <row r="111" spans="2:13">
      <c r="B111" s="110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</row>
    <row r="112" spans="2:13">
      <c r="B112" s="110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</row>
    <row r="113" spans="2:13">
      <c r="B113" s="110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</row>
    <row r="114" spans="2:13">
      <c r="B114" s="110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</row>
    <row r="115" spans="2:13">
      <c r="B115" s="110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</row>
    <row r="116" spans="2:13">
      <c r="B116" s="110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</row>
    <row r="117" spans="2:13">
      <c r="B117" s="110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</row>
    <row r="118" spans="2:13">
      <c r="B118" s="110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</row>
    <row r="119" spans="2:13">
      <c r="B119" s="110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</row>
    <row r="120" spans="2:13">
      <c r="B120" s="110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</row>
    <row r="121" spans="2:13">
      <c r="B121" s="110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</row>
    <row r="122" spans="2:13">
      <c r="B122" s="110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</row>
    <row r="123" spans="2:13">
      <c r="B123" s="110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</row>
    <row r="124" spans="2:13">
      <c r="B124" s="110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</row>
    <row r="125" spans="2:13">
      <c r="B125" s="110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</row>
    <row r="126" spans="2:13">
      <c r="B126" s="110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</row>
    <row r="127" spans="2:13">
      <c r="B127" s="110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</row>
    <row r="128" spans="2:13">
      <c r="B128" s="110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</row>
    <row r="129" spans="2:13">
      <c r="B129" s="110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</row>
    <row r="130" spans="2:13">
      <c r="B130" s="110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</row>
    <row r="131" spans="2:13">
      <c r="B131" s="110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</row>
    <row r="132" spans="2:13">
      <c r="B132" s="110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</row>
    <row r="133" spans="2:13">
      <c r="B133" s="110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</row>
    <row r="134" spans="2:13">
      <c r="B134" s="110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</row>
    <row r="135" spans="2:13">
      <c r="B135" s="110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</row>
    <row r="136" spans="2:13">
      <c r="B136" s="110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</row>
    <row r="137" spans="2:13">
      <c r="B137" s="110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</row>
    <row r="138" spans="2:13">
      <c r="B138" s="110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</row>
    <row r="139" spans="2:13">
      <c r="B139" s="110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</row>
    <row r="140" spans="2:13">
      <c r="B140" s="110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</row>
    <row r="141" spans="2:13">
      <c r="B141" s="110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</row>
    <row r="142" spans="2:13">
      <c r="B142" s="110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</row>
    <row r="143" spans="2:13">
      <c r="B143" s="110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</row>
    <row r="144" spans="2:13">
      <c r="B144" s="110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</row>
    <row r="145" spans="2:13">
      <c r="B145" s="110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</row>
    <row r="146" spans="2:13">
      <c r="B146" s="110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</row>
    <row r="147" spans="2:13">
      <c r="B147" s="110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</row>
    <row r="148" spans="2:13">
      <c r="B148" s="110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</row>
    <row r="149" spans="2:13">
      <c r="B149" s="110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</row>
    <row r="150" spans="2:13">
      <c r="B150" s="110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</row>
    <row r="151" spans="2:13">
      <c r="B151" s="110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</row>
    <row r="152" spans="2:13">
      <c r="B152" s="110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</row>
    <row r="153" spans="2:13">
      <c r="B153" s="110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</row>
    <row r="154" spans="2:13">
      <c r="B154" s="110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</row>
    <row r="155" spans="2:13">
      <c r="B155" s="110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</row>
    <row r="156" spans="2:13">
      <c r="B156" s="110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</row>
    <row r="157" spans="2:13">
      <c r="B157" s="110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</row>
    <row r="158" spans="2:13">
      <c r="B158" s="110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</row>
    <row r="159" spans="2:13">
      <c r="B159" s="110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</row>
    <row r="160" spans="2:13">
      <c r="B160" s="110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</row>
    <row r="161" spans="2:13">
      <c r="B161" s="110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</row>
    <row r="162" spans="2:13">
      <c r="B162" s="110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</row>
    <row r="163" spans="2:13">
      <c r="B163" s="110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</row>
    <row r="164" spans="2:13">
      <c r="B164" s="110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</row>
    <row r="165" spans="2:13">
      <c r="B165" s="110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</row>
    <row r="166" spans="2:13">
      <c r="B166" s="110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</row>
    <row r="167" spans="2:13">
      <c r="B167" s="110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</row>
    <row r="168" spans="2:13">
      <c r="B168" s="110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</row>
    <row r="169" spans="2:13">
      <c r="B169" s="110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</row>
    <row r="170" spans="2:13">
      <c r="B170" s="110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</row>
    <row r="171" spans="2:13">
      <c r="B171" s="110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</row>
    <row r="172" spans="2:13">
      <c r="B172" s="110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</row>
    <row r="173" spans="2:13">
      <c r="B173" s="110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</row>
    <row r="174" spans="2:13">
      <c r="B174" s="110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</row>
    <row r="175" spans="2:13">
      <c r="B175" s="110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</row>
    <row r="176" spans="2:13">
      <c r="B176" s="110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</row>
    <row r="177" spans="2:13">
      <c r="B177" s="110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</row>
    <row r="178" spans="2:13">
      <c r="B178" s="110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</row>
    <row r="179" spans="2:13">
      <c r="B179" s="110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</row>
    <row r="180" spans="2:13">
      <c r="B180" s="110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</row>
    <row r="181" spans="2:13">
      <c r="B181" s="110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</row>
    <row r="182" spans="2:13">
      <c r="B182" s="110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</row>
    <row r="183" spans="2:13">
      <c r="B183" s="110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</row>
    <row r="184" spans="2:13">
      <c r="B184" s="110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</row>
    <row r="185" spans="2:13">
      <c r="B185" s="110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</row>
    <row r="186" spans="2:13">
      <c r="B186" s="110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</row>
    <row r="187" spans="2:13">
      <c r="B187" s="110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</row>
    <row r="188" spans="2:13">
      <c r="B188" s="110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</row>
    <row r="189" spans="2:13">
      <c r="B189" s="110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</row>
    <row r="190" spans="2:13">
      <c r="B190" s="110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</row>
    <row r="191" spans="2:13">
      <c r="B191" s="110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</row>
    <row r="192" spans="2:13">
      <c r="B192" s="110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</row>
    <row r="193" spans="2:13">
      <c r="B193" s="110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</row>
    <row r="194" spans="2:13">
      <c r="B194" s="110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</row>
    <row r="195" spans="2:13">
      <c r="B195" s="110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</row>
    <row r="196" spans="2:13">
      <c r="B196" s="110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</row>
    <row r="197" spans="2:13">
      <c r="B197" s="110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</row>
    <row r="198" spans="2:13">
      <c r="B198" s="110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</row>
    <row r="199" spans="2:13">
      <c r="B199" s="110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</row>
    <row r="200" spans="2:13">
      <c r="B200" s="110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</row>
    <row r="201" spans="2:13">
      <c r="B201" s="110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</row>
    <row r="202" spans="2:13">
      <c r="B202" s="110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</row>
    <row r="203" spans="2:13">
      <c r="B203" s="110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</row>
    <row r="204" spans="2:13">
      <c r="B204" s="110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</row>
    <row r="205" spans="2:13">
      <c r="B205" s="110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</row>
    <row r="206" spans="2:13">
      <c r="B206" s="110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</row>
    <row r="207" spans="2:13">
      <c r="B207" s="110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</row>
    <row r="208" spans="2:13">
      <c r="B208" s="110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</row>
    <row r="209" spans="2:13">
      <c r="B209" s="110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</row>
    <row r="210" spans="2:13">
      <c r="B210" s="110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</row>
    <row r="211" spans="2:13">
      <c r="B211" s="110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</row>
    <row r="212" spans="2:13">
      <c r="B212" s="110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</row>
    <row r="213" spans="2:13">
      <c r="B213" s="110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</row>
    <row r="214" spans="2:13">
      <c r="B214" s="110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</row>
    <row r="215" spans="2:13">
      <c r="B215" s="110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</row>
    <row r="216" spans="2:13">
      <c r="B216" s="110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</row>
    <row r="217" spans="2:13">
      <c r="B217" s="110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</row>
    <row r="218" spans="2:13">
      <c r="B218" s="110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</row>
    <row r="219" spans="2:13">
      <c r="B219" s="110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</row>
    <row r="220" spans="2:13">
      <c r="B220" s="110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</row>
    <row r="221" spans="2:13">
      <c r="B221" s="110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</row>
    <row r="222" spans="2:13">
      <c r="B222" s="110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</row>
    <row r="223" spans="2:13">
      <c r="B223" s="110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</row>
    <row r="224" spans="2:13">
      <c r="B224" s="110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</row>
    <row r="225" spans="2:13">
      <c r="B225" s="110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</row>
    <row r="226" spans="2:13">
      <c r="B226" s="110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</row>
    <row r="227" spans="2:13">
      <c r="B227" s="110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</row>
    <row r="228" spans="2:13">
      <c r="B228" s="110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</row>
    <row r="229" spans="2:13">
      <c r="B229" s="110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</row>
    <row r="230" spans="2:13">
      <c r="B230" s="110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</row>
    <row r="231" spans="2:13">
      <c r="B231" s="110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</row>
    <row r="232" spans="2:13">
      <c r="B232" s="110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</row>
    <row r="233" spans="2:13">
      <c r="B233" s="110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</row>
    <row r="234" spans="2:13">
      <c r="B234" s="110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</row>
    <row r="235" spans="2:13">
      <c r="B235" s="110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</row>
    <row r="236" spans="2:13">
      <c r="B236" s="110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</row>
    <row r="237" spans="2:13">
      <c r="B237" s="110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</row>
    <row r="238" spans="2:13">
      <c r="B238" s="110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</row>
    <row r="239" spans="2:13">
      <c r="B239" s="110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</row>
    <row r="240" spans="2:13">
      <c r="B240" s="110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</row>
    <row r="241" spans="2:13">
      <c r="B241" s="110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</row>
    <row r="242" spans="2:13">
      <c r="B242" s="110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</row>
    <row r="243" spans="2:13">
      <c r="B243" s="110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</row>
    <row r="244" spans="2:13">
      <c r="B244" s="110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</row>
    <row r="245" spans="2:13">
      <c r="B245" s="110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</row>
    <row r="246" spans="2:13">
      <c r="B246" s="110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</row>
    <row r="247" spans="2:13">
      <c r="B247" s="110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</row>
    <row r="248" spans="2:13">
      <c r="B248" s="110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</row>
    <row r="249" spans="2:13">
      <c r="B249" s="110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</row>
    <row r="250" spans="2:13">
      <c r="B250" s="110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</row>
    <row r="251" spans="2:13">
      <c r="B251" s="110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</row>
    <row r="252" spans="2:13">
      <c r="B252" s="110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</row>
    <row r="253" spans="2:13">
      <c r="B253" s="110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</row>
    <row r="254" spans="2:13">
      <c r="B254" s="110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</row>
    <row r="255" spans="2:13">
      <c r="B255" s="110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</row>
    <row r="256" spans="2:13">
      <c r="B256" s="110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</row>
    <row r="257" spans="2:13">
      <c r="B257" s="110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</row>
    <row r="258" spans="2:13">
      <c r="B258" s="110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</row>
    <row r="259" spans="2:13">
      <c r="B259" s="110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</row>
    <row r="260" spans="2:13">
      <c r="B260" s="110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</row>
    <row r="261" spans="2:13">
      <c r="B261" s="110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</row>
    <row r="262" spans="2:13">
      <c r="B262" s="110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</row>
    <row r="263" spans="2:13">
      <c r="B263" s="110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</row>
    <row r="264" spans="2:13">
      <c r="B264" s="110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</row>
    <row r="265" spans="2:13">
      <c r="B265" s="110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</row>
    <row r="266" spans="2:13">
      <c r="B266" s="110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</row>
    <row r="267" spans="2:13">
      <c r="B267" s="110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</row>
    <row r="268" spans="2:13">
      <c r="B268" s="110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</row>
    <row r="269" spans="2:13">
      <c r="B269" s="110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</row>
    <row r="270" spans="2:13">
      <c r="B270" s="110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</row>
    <row r="271" spans="2:13">
      <c r="B271" s="110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</row>
    <row r="272" spans="2:13">
      <c r="B272" s="110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</row>
    <row r="273" spans="2:13">
      <c r="B273" s="110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</row>
    <row r="274" spans="2:13">
      <c r="B274" s="110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</row>
    <row r="275" spans="2:13">
      <c r="B275" s="110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</row>
    <row r="276" spans="2:13">
      <c r="B276" s="110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</row>
    <row r="277" spans="2:13">
      <c r="B277" s="110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</row>
    <row r="278" spans="2:13">
      <c r="B278" s="110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</row>
    <row r="279" spans="2:13">
      <c r="B279" s="110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</row>
    <row r="280" spans="2:13">
      <c r="B280" s="110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</row>
    <row r="281" spans="2:13">
      <c r="B281" s="110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</row>
    <row r="282" spans="2:13">
      <c r="B282" s="110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</row>
    <row r="283" spans="2:13">
      <c r="B283" s="110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</row>
    <row r="284" spans="2:13">
      <c r="B284" s="110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</row>
    <row r="285" spans="2:13">
      <c r="B285" s="110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</row>
    <row r="286" spans="2:13">
      <c r="B286" s="110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</row>
    <row r="287" spans="2:13">
      <c r="B287" s="110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</row>
    <row r="288" spans="2:13">
      <c r="B288" s="110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</row>
    <row r="289" spans="2:13">
      <c r="B289" s="110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</row>
    <row r="290" spans="2:13">
      <c r="B290" s="110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</row>
    <row r="291" spans="2:13">
      <c r="B291" s="110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</row>
    <row r="292" spans="2:13">
      <c r="B292" s="110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</row>
    <row r="293" spans="2:13">
      <c r="B293" s="110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</row>
    <row r="294" spans="2:13">
      <c r="B294" s="110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</row>
    <row r="295" spans="2:13">
      <c r="B295" s="110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</row>
    <row r="296" spans="2:13">
      <c r="B296" s="110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</row>
    <row r="297" spans="2:13">
      <c r="B297" s="110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</row>
    <row r="298" spans="2:13">
      <c r="B298" s="110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</row>
    <row r="299" spans="2:13">
      <c r="B299" s="110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</row>
    <row r="300" spans="2:13">
      <c r="B300" s="110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</row>
    <row r="301" spans="2:13">
      <c r="B301" s="110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</row>
    <row r="302" spans="2:13">
      <c r="B302" s="110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</row>
    <row r="303" spans="2:13">
      <c r="C303" s="1"/>
      <c r="D303" s="1"/>
      <c r="E303" s="1"/>
    </row>
    <row r="304" spans="2:13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3:5">
      <c r="C385" s="1"/>
      <c r="D385" s="1"/>
      <c r="E385" s="1"/>
    </row>
    <row r="386" spans="3:5">
      <c r="C386" s="1"/>
      <c r="D386" s="1"/>
      <c r="E386" s="1"/>
    </row>
    <row r="387" spans="3:5">
      <c r="C387" s="1"/>
      <c r="D387" s="1"/>
      <c r="E387" s="1"/>
    </row>
    <row r="388" spans="3:5">
      <c r="C388" s="1"/>
      <c r="D388" s="1"/>
      <c r="E388" s="1"/>
    </row>
    <row r="389" spans="3:5">
      <c r="C389" s="1"/>
      <c r="D389" s="1"/>
      <c r="E389" s="1"/>
    </row>
    <row r="390" spans="3:5">
      <c r="C390" s="1"/>
      <c r="D390" s="1"/>
      <c r="E390" s="1"/>
    </row>
    <row r="391" spans="3:5">
      <c r="C391" s="1"/>
      <c r="D391" s="1"/>
      <c r="E391" s="1"/>
    </row>
    <row r="392" spans="3:5">
      <c r="C392" s="1"/>
      <c r="D392" s="1"/>
      <c r="E392" s="1"/>
    </row>
    <row r="393" spans="3:5">
      <c r="C393" s="1"/>
      <c r="D393" s="1"/>
      <c r="E393" s="1"/>
    </row>
    <row r="394" spans="3:5">
      <c r="C394" s="1"/>
      <c r="D394" s="1"/>
      <c r="E394" s="1"/>
    </row>
    <row r="395" spans="3:5">
      <c r="C395" s="1"/>
      <c r="D395" s="1"/>
      <c r="E395" s="1"/>
    </row>
    <row r="396" spans="3:5">
      <c r="C396" s="1"/>
      <c r="D396" s="1"/>
      <c r="E396" s="1"/>
    </row>
    <row r="397" spans="3:5">
      <c r="C397" s="1"/>
      <c r="D397" s="1"/>
      <c r="E397" s="1"/>
    </row>
    <row r="398" spans="3:5">
      <c r="C398" s="1"/>
      <c r="D398" s="1"/>
      <c r="E398" s="1"/>
    </row>
    <row r="399" spans="3:5">
      <c r="C399" s="1"/>
      <c r="D399" s="1"/>
      <c r="E399" s="1"/>
    </row>
    <row r="400" spans="3:5">
      <c r="C400" s="1"/>
      <c r="D400" s="1"/>
      <c r="E400" s="1"/>
    </row>
    <row r="401" spans="2:5">
      <c r="C401" s="1"/>
      <c r="D401" s="1"/>
      <c r="E401" s="1"/>
    </row>
    <row r="402" spans="2:5">
      <c r="B402" s="41"/>
      <c r="C402" s="1"/>
      <c r="D402" s="1"/>
      <c r="E402" s="1"/>
    </row>
    <row r="403" spans="2:5">
      <c r="B403" s="41"/>
      <c r="C403" s="1"/>
      <c r="D403" s="1"/>
      <c r="E403" s="1"/>
    </row>
    <row r="404" spans="2:5">
      <c r="B404" s="3"/>
      <c r="C404" s="1"/>
      <c r="D404" s="1"/>
      <c r="E404" s="1"/>
    </row>
  </sheetData>
  <sheetProtection sheet="1" objects="1" scenarios="1"/>
  <mergeCells count="2">
    <mergeCell ref="B6:M6"/>
    <mergeCell ref="B7:M7"/>
  </mergeCells>
  <phoneticPr fontId="4" type="noConversion"/>
  <dataValidations count="1">
    <dataValidation allowBlank="1" showInputMessage="1" showErrorMessage="1" sqref="A1:B1048576 C5:C1048576 D1:XFD1048576" xr:uid="{00000000-0002-0000-0F00-000000000000}"/>
  </dataValidations>
  <pageMargins left="0" right="0" top="0.5" bottom="0.5" header="0" footer="0.25"/>
  <pageSetup paperSize="9" scale="90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7">
    <tabColor indexed="43"/>
    <pageSetUpPr fitToPage="1"/>
  </sheetPr>
  <dimension ref="B1:K623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55.42578125" style="2" bestFit="1" customWidth="1"/>
    <col min="3" max="3" width="41.7109375" style="2" bestFit="1" customWidth="1"/>
    <col min="4" max="4" width="12.28515625" style="1" bestFit="1" customWidth="1"/>
    <col min="5" max="5" width="17.140625" style="1" customWidth="1"/>
    <col min="6" max="6" width="15.42578125" style="1" bestFit="1" customWidth="1"/>
    <col min="7" max="7" width="13.140625" style="1" bestFit="1" customWidth="1"/>
    <col min="8" max="8" width="14.28515625" style="1" bestFit="1" customWidth="1"/>
    <col min="9" max="9" width="8" style="1" bestFit="1" customWidth="1"/>
    <col min="10" max="10" width="9.140625" style="1" bestFit="1" customWidth="1"/>
    <col min="11" max="11" width="9.28515625" style="1" bestFit="1" customWidth="1"/>
    <col min="12" max="16384" width="9.140625" style="1"/>
  </cols>
  <sheetData>
    <row r="1" spans="2:11">
      <c r="B1" s="46" t="s">
        <v>152</v>
      </c>
      <c r="C1" s="46" t="s" vm="1">
        <v>241</v>
      </c>
    </row>
    <row r="2" spans="2:11">
      <c r="B2" s="46" t="s">
        <v>151</v>
      </c>
      <c r="C2" s="46" t="s">
        <v>242</v>
      </c>
    </row>
    <row r="3" spans="2:11">
      <c r="B3" s="46" t="s">
        <v>153</v>
      </c>
      <c r="C3" s="46" t="s">
        <v>243</v>
      </c>
    </row>
    <row r="4" spans="2:11">
      <c r="B4" s="46" t="s">
        <v>154</v>
      </c>
      <c r="C4" s="46" t="s">
        <v>244</v>
      </c>
    </row>
    <row r="6" spans="2:11" ht="26.25" customHeight="1">
      <c r="B6" s="168" t="s">
        <v>181</v>
      </c>
      <c r="C6" s="169"/>
      <c r="D6" s="169"/>
      <c r="E6" s="169"/>
      <c r="F6" s="169"/>
      <c r="G6" s="169"/>
      <c r="H6" s="169"/>
      <c r="I6" s="169"/>
      <c r="J6" s="169"/>
      <c r="K6" s="170"/>
    </row>
    <row r="7" spans="2:11" ht="26.25" customHeight="1">
      <c r="B7" s="168" t="s">
        <v>104</v>
      </c>
      <c r="C7" s="169"/>
      <c r="D7" s="169"/>
      <c r="E7" s="169"/>
      <c r="F7" s="169"/>
      <c r="G7" s="169"/>
      <c r="H7" s="169"/>
      <c r="I7" s="169"/>
      <c r="J7" s="169"/>
      <c r="K7" s="170"/>
    </row>
    <row r="8" spans="2:11" s="3" customFormat="1" ht="63">
      <c r="B8" s="21" t="s">
        <v>122</v>
      </c>
      <c r="C8" s="29" t="s">
        <v>49</v>
      </c>
      <c r="D8" s="29" t="s">
        <v>109</v>
      </c>
      <c r="E8" s="29" t="s">
        <v>110</v>
      </c>
      <c r="F8" s="29" t="s">
        <v>216</v>
      </c>
      <c r="G8" s="29" t="s">
        <v>215</v>
      </c>
      <c r="H8" s="29" t="s">
        <v>117</v>
      </c>
      <c r="I8" s="29" t="s">
        <v>63</v>
      </c>
      <c r="J8" s="29" t="s">
        <v>155</v>
      </c>
      <c r="K8" s="30" t="s">
        <v>157</v>
      </c>
    </row>
    <row r="9" spans="2:11" s="3" customFormat="1" ht="21" customHeight="1">
      <c r="B9" s="14"/>
      <c r="C9" s="15"/>
      <c r="D9" s="15"/>
      <c r="E9" s="31" t="s">
        <v>21</v>
      </c>
      <c r="F9" s="31" t="s">
        <v>223</v>
      </c>
      <c r="G9" s="31"/>
      <c r="H9" s="31" t="s">
        <v>219</v>
      </c>
      <c r="I9" s="31" t="s">
        <v>19</v>
      </c>
      <c r="J9" s="31" t="s">
        <v>19</v>
      </c>
      <c r="K9" s="32" t="s">
        <v>19</v>
      </c>
    </row>
    <row r="10" spans="2:11" s="4" customFormat="1" ht="18" customHeight="1">
      <c r="B10" s="17"/>
      <c r="C10" s="18" t="s">
        <v>0</v>
      </c>
      <c r="D10" s="18" t="s">
        <v>2</v>
      </c>
      <c r="E10" s="18" t="s">
        <v>3</v>
      </c>
      <c r="F10" s="18" t="s">
        <v>4</v>
      </c>
      <c r="G10" s="18" t="s">
        <v>5</v>
      </c>
      <c r="H10" s="18" t="s">
        <v>6</v>
      </c>
      <c r="I10" s="18" t="s">
        <v>7</v>
      </c>
      <c r="J10" s="18" t="s">
        <v>8</v>
      </c>
      <c r="K10" s="19" t="s">
        <v>9</v>
      </c>
    </row>
    <row r="11" spans="2:11" s="4" customFormat="1" ht="18" customHeight="1">
      <c r="B11" s="90" t="s">
        <v>2399</v>
      </c>
      <c r="C11" s="90"/>
      <c r="D11" s="91"/>
      <c r="E11" s="113"/>
      <c r="F11" s="93"/>
      <c r="G11" s="114"/>
      <c r="H11" s="93">
        <f>H12+H84</f>
        <v>14804350.235890174</v>
      </c>
      <c r="I11" s="94"/>
      <c r="J11" s="94">
        <f>IFERROR(H11/$H$11,0)</f>
        <v>1</v>
      </c>
      <c r="K11" s="94">
        <f>H11/'סכום נכסי הקרן'!$C$42</f>
        <v>0.12845012207094975</v>
      </c>
    </row>
    <row r="12" spans="2:11" ht="21" customHeight="1">
      <c r="B12" s="95" t="s">
        <v>2400</v>
      </c>
      <c r="C12" s="96"/>
      <c r="D12" s="97"/>
      <c r="E12" s="115"/>
      <c r="F12" s="99"/>
      <c r="G12" s="116"/>
      <c r="H12" s="99">
        <f>H13+H32+H35+H40</f>
        <v>1397725.6648732419</v>
      </c>
      <c r="I12" s="100"/>
      <c r="J12" s="100">
        <f t="shared" ref="J12:J69" si="0">IFERROR(H12/$H$11,0)</f>
        <v>9.441317197999928E-2</v>
      </c>
      <c r="K12" s="100">
        <f>H12/'סכום נכסי הקרן'!$C$42</f>
        <v>1.2127383465936479E-2</v>
      </c>
    </row>
    <row r="13" spans="2:11">
      <c r="B13" s="101" t="s">
        <v>201</v>
      </c>
      <c r="C13" s="96"/>
      <c r="D13" s="97"/>
      <c r="E13" s="115"/>
      <c r="F13" s="99"/>
      <c r="G13" s="116"/>
      <c r="H13" s="99">
        <f>SUM(H14:H30)</f>
        <v>196758.125835596</v>
      </c>
      <c r="I13" s="100"/>
      <c r="J13" s="100">
        <f t="shared" si="0"/>
        <v>1.3290561402593369E-2</v>
      </c>
      <c r="K13" s="100">
        <f>H13/'סכום נכסי הקרן'!$C$42</f>
        <v>1.7071742345545714E-3</v>
      </c>
    </row>
    <row r="14" spans="2:11">
      <c r="B14" s="102" t="s">
        <v>2401</v>
      </c>
      <c r="C14" s="103">
        <v>5224</v>
      </c>
      <c r="D14" s="104" t="s">
        <v>138</v>
      </c>
      <c r="E14" s="117">
        <v>40801</v>
      </c>
      <c r="F14" s="106">
        <v>8076831.9200000009</v>
      </c>
      <c r="G14" s="118">
        <v>118.6784</v>
      </c>
      <c r="H14" s="106">
        <v>36654.77953</v>
      </c>
      <c r="I14" s="107">
        <v>0.10284032671979389</v>
      </c>
      <c r="J14" s="107">
        <f t="shared" si="0"/>
        <v>2.4759465255785322E-3</v>
      </c>
      <c r="K14" s="107">
        <f>H14/'סכום נכסי הקרן'!$C$42</f>
        <v>3.1803563345170633E-4</v>
      </c>
    </row>
    <row r="15" spans="2:11">
      <c r="B15" s="102" t="s">
        <v>2402</v>
      </c>
      <c r="C15" s="103">
        <v>7034</v>
      </c>
      <c r="D15" s="104" t="s">
        <v>138</v>
      </c>
      <c r="E15" s="117">
        <v>43850</v>
      </c>
      <c r="F15" s="106">
        <v>10649410.290000001</v>
      </c>
      <c r="G15" s="118">
        <v>69.561099999999996</v>
      </c>
      <c r="H15" s="106">
        <v>28327.606670000001</v>
      </c>
      <c r="I15" s="107">
        <v>0.14290917492857141</v>
      </c>
      <c r="J15" s="107">
        <f t="shared" si="0"/>
        <v>1.9134650436278796E-3</v>
      </c>
      <c r="K15" s="107">
        <f>H15/'סכום נכסי הקרן'!$C$42</f>
        <v>2.4578481843249628E-4</v>
      </c>
    </row>
    <row r="16" spans="2:11">
      <c r="B16" s="102" t="s">
        <v>2403</v>
      </c>
      <c r="C16" s="103">
        <v>83021</v>
      </c>
      <c r="D16" s="104" t="s">
        <v>138</v>
      </c>
      <c r="E16" s="117">
        <v>44255</v>
      </c>
      <c r="F16" s="106">
        <v>2775320.4906590004</v>
      </c>
      <c r="G16" s="118">
        <v>100</v>
      </c>
      <c r="H16" s="106">
        <v>10612.825555379</v>
      </c>
      <c r="I16" s="107">
        <v>6.3321969699999996E-3</v>
      </c>
      <c r="J16" s="107">
        <f t="shared" si="0"/>
        <v>7.1687209409909366E-4</v>
      </c>
      <c r="K16" s="107">
        <f>H16/'סכום נכסי הקרן'!$C$42</f>
        <v>9.208230799628595E-5</v>
      </c>
    </row>
    <row r="17" spans="2:11">
      <c r="B17" s="102" t="s">
        <v>2404</v>
      </c>
      <c r="C17" s="103">
        <v>5039</v>
      </c>
      <c r="D17" s="104" t="s">
        <v>138</v>
      </c>
      <c r="E17" s="117">
        <v>39173</v>
      </c>
      <c r="F17" s="106">
        <v>3512431.0000000005</v>
      </c>
      <c r="G17" s="118">
        <v>39.834800000000001</v>
      </c>
      <c r="H17" s="106">
        <v>5350.4255400000011</v>
      </c>
      <c r="I17" s="107">
        <v>2.0100502512562814E-2</v>
      </c>
      <c r="J17" s="107">
        <f t="shared" si="0"/>
        <v>3.6140900848380153E-4</v>
      </c>
      <c r="K17" s="107">
        <f>H17/'סכום נכסי הקרן'!$C$42</f>
        <v>4.6423031257285218E-5</v>
      </c>
    </row>
    <row r="18" spans="2:11">
      <c r="B18" s="102" t="s">
        <v>2405</v>
      </c>
      <c r="C18" s="103">
        <v>8401</v>
      </c>
      <c r="D18" s="104" t="s">
        <v>138</v>
      </c>
      <c r="E18" s="117">
        <v>44621</v>
      </c>
      <c r="F18" s="106">
        <v>1695394.3857030002</v>
      </c>
      <c r="G18" s="118">
        <v>80.816400000000002</v>
      </c>
      <c r="H18" s="106">
        <v>5239.4792435400022</v>
      </c>
      <c r="I18" s="107">
        <v>5.0048553759076596E-2</v>
      </c>
      <c r="J18" s="107">
        <f t="shared" si="0"/>
        <v>3.5391483989874386E-4</v>
      </c>
      <c r="K18" s="107">
        <f>H18/'סכום נכסי הקרן'!$C$42</f>
        <v>4.5460404387714289E-5</v>
      </c>
    </row>
    <row r="19" spans="2:11">
      <c r="B19" s="102" t="s">
        <v>2406</v>
      </c>
      <c r="C19" s="103">
        <v>8507</v>
      </c>
      <c r="D19" s="104" t="s">
        <v>138</v>
      </c>
      <c r="E19" s="117">
        <v>44621</v>
      </c>
      <c r="F19" s="106">
        <v>1446736.4628239998</v>
      </c>
      <c r="G19" s="118">
        <v>89.819299999999998</v>
      </c>
      <c r="H19" s="106">
        <v>4969.0912905780024</v>
      </c>
      <c r="I19" s="107">
        <v>3.00291309330032E-2</v>
      </c>
      <c r="J19" s="107">
        <f t="shared" si="0"/>
        <v>3.3565075206958006E-4</v>
      </c>
      <c r="K19" s="107">
        <f>H19/'סכום נכסי הקרן'!$C$42</f>
        <v>4.3114380076543651E-5</v>
      </c>
    </row>
    <row r="20" spans="2:11">
      <c r="B20" s="102" t="s">
        <v>2407</v>
      </c>
      <c r="C20" s="103">
        <v>7992</v>
      </c>
      <c r="D20" s="104" t="s">
        <v>138</v>
      </c>
      <c r="E20" s="117">
        <v>44196</v>
      </c>
      <c r="F20" s="106">
        <v>9508249.3000000007</v>
      </c>
      <c r="G20" s="118">
        <v>109.684</v>
      </c>
      <c r="H20" s="106">
        <v>39880.603630000005</v>
      </c>
      <c r="I20" s="107">
        <v>0.1340145888888889</v>
      </c>
      <c r="J20" s="107">
        <f t="shared" si="0"/>
        <v>2.6938435658808916E-3</v>
      </c>
      <c r="K20" s="107">
        <f>H20/'סכום נכסי הקרן'!$C$42</f>
        <v>3.4602453487744307E-4</v>
      </c>
    </row>
    <row r="21" spans="2:11">
      <c r="B21" s="102" t="s">
        <v>2408</v>
      </c>
      <c r="C21" s="103">
        <v>5086</v>
      </c>
      <c r="D21" s="104" t="s">
        <v>138</v>
      </c>
      <c r="E21" s="117">
        <v>39508</v>
      </c>
      <c r="F21" s="106">
        <v>979961.00000000012</v>
      </c>
      <c r="G21" s="118">
        <v>14.3727</v>
      </c>
      <c r="H21" s="106">
        <v>538.59836000000007</v>
      </c>
      <c r="I21" s="107">
        <v>1.33333332E-2</v>
      </c>
      <c r="J21" s="107">
        <f t="shared" si="0"/>
        <v>3.638108741133917E-5</v>
      </c>
      <c r="K21" s="107">
        <f>H21/'סכום נכסי הקרן'!$C$42</f>
        <v>4.6731551190604095E-6</v>
      </c>
    </row>
    <row r="22" spans="2:11" ht="16.5" customHeight="1">
      <c r="B22" s="102" t="s">
        <v>2409</v>
      </c>
      <c r="C22" s="103">
        <v>5122</v>
      </c>
      <c r="D22" s="104" t="s">
        <v>138</v>
      </c>
      <c r="E22" s="117">
        <v>40634</v>
      </c>
      <c r="F22" s="106">
        <v>1632000.0000000002</v>
      </c>
      <c r="G22" s="118">
        <v>191.596</v>
      </c>
      <c r="H22" s="106">
        <v>11957.06186</v>
      </c>
      <c r="I22" s="107">
        <v>2.1516263764080498E-2</v>
      </c>
      <c r="J22" s="107">
        <f t="shared" si="0"/>
        <v>8.0767218212741986E-4</v>
      </c>
      <c r="K22" s="107">
        <f>H22/'סכום נכסי הקרן'!$C$42</f>
        <v>1.0374559038757743E-4</v>
      </c>
    </row>
    <row r="23" spans="2:11" ht="16.5" customHeight="1">
      <c r="B23" s="102" t="s">
        <v>2410</v>
      </c>
      <c r="C23" s="103">
        <v>5077</v>
      </c>
      <c r="D23" s="104" t="s">
        <v>138</v>
      </c>
      <c r="E23" s="117">
        <v>38808</v>
      </c>
      <c r="F23" s="106">
        <v>1938820.0000000002</v>
      </c>
      <c r="G23" s="118">
        <v>32.458399999999997</v>
      </c>
      <c r="H23" s="106">
        <v>2406.4812500000003</v>
      </c>
      <c r="I23" s="107">
        <v>1.8097909691430641E-2</v>
      </c>
      <c r="J23" s="107">
        <f t="shared" si="0"/>
        <v>1.6255230467095879E-4</v>
      </c>
      <c r="K23" s="107">
        <f>H23/'סכום נכסי הקרן'!$C$42</f>
        <v>2.0879863377898869E-5</v>
      </c>
    </row>
    <row r="24" spans="2:11" ht="16.5" customHeight="1">
      <c r="B24" s="102" t="s">
        <v>2411</v>
      </c>
      <c r="C24" s="103">
        <v>5074</v>
      </c>
      <c r="D24" s="104" t="s">
        <v>138</v>
      </c>
      <c r="E24" s="117">
        <v>38261</v>
      </c>
      <c r="F24" s="106">
        <v>1220443.0000000002</v>
      </c>
      <c r="G24" s="118">
        <v>13.8147</v>
      </c>
      <c r="H24" s="106">
        <v>644.72847000000013</v>
      </c>
      <c r="I24" s="107">
        <v>1.7623785060317403E-2</v>
      </c>
      <c r="J24" s="107">
        <f t="shared" si="0"/>
        <v>4.3549933615930367E-5</v>
      </c>
      <c r="K24" s="107">
        <f>H24/'סכום נכסי הקרן'!$C$42</f>
        <v>5.5939942891480132E-6</v>
      </c>
    </row>
    <row r="25" spans="2:11">
      <c r="B25" s="102" t="s">
        <v>2412</v>
      </c>
      <c r="C25" s="103">
        <v>5277</v>
      </c>
      <c r="D25" s="104" t="s">
        <v>138</v>
      </c>
      <c r="E25" s="117">
        <v>42481</v>
      </c>
      <c r="F25" s="106">
        <v>8249839.4900000012</v>
      </c>
      <c r="G25" s="118">
        <v>110.3777</v>
      </c>
      <c r="H25" s="106">
        <v>34821.279250000007</v>
      </c>
      <c r="I25" s="107">
        <v>3.3072661779081136E-2</v>
      </c>
      <c r="J25" s="107">
        <f t="shared" si="0"/>
        <v>2.3520977749893275E-3</v>
      </c>
      <c r="K25" s="107">
        <f>H25/'סכום נכסי הקרן'!$C$42</f>
        <v>3.0212724632018844E-4</v>
      </c>
    </row>
    <row r="26" spans="2:11">
      <c r="B26" s="102" t="s">
        <v>2413</v>
      </c>
      <c r="C26" s="103">
        <v>5123</v>
      </c>
      <c r="D26" s="104" t="s">
        <v>138</v>
      </c>
      <c r="E26" s="117">
        <v>40664</v>
      </c>
      <c r="F26" s="106">
        <v>2243395.4800000004</v>
      </c>
      <c r="G26" s="118">
        <v>53.074300000000001</v>
      </c>
      <c r="H26" s="106">
        <v>4553.1085000000012</v>
      </c>
      <c r="I26" s="107">
        <v>9.45945945945946E-3</v>
      </c>
      <c r="J26" s="107">
        <f t="shared" si="0"/>
        <v>3.075520659435565E-4</v>
      </c>
      <c r="K26" s="107">
        <f>H26/'סכום נכסי הקרן'!$C$42</f>
        <v>3.9505100413622616E-5</v>
      </c>
    </row>
    <row r="27" spans="2:11">
      <c r="B27" s="102" t="s">
        <v>2414</v>
      </c>
      <c r="C27" s="103">
        <v>8402</v>
      </c>
      <c r="D27" s="104" t="s">
        <v>138</v>
      </c>
      <c r="E27" s="117">
        <v>44560</v>
      </c>
      <c r="F27" s="106">
        <v>926261.97708400013</v>
      </c>
      <c r="G27" s="118">
        <v>102.7159</v>
      </c>
      <c r="H27" s="106">
        <v>3638.2236860989997</v>
      </c>
      <c r="I27" s="107">
        <v>2.9673486401556402E-2</v>
      </c>
      <c r="J27" s="107">
        <f t="shared" si="0"/>
        <v>2.4575368916082902E-4</v>
      </c>
      <c r="K27" s="107">
        <f>H27/'סכום נכסי הקרן'!$C$42</f>
        <v>3.1567091372094723E-5</v>
      </c>
    </row>
    <row r="28" spans="2:11">
      <c r="B28" s="102" t="s">
        <v>2415</v>
      </c>
      <c r="C28" s="103">
        <v>8291</v>
      </c>
      <c r="D28" s="104" t="s">
        <v>138</v>
      </c>
      <c r="E28" s="117">
        <v>44279</v>
      </c>
      <c r="F28" s="106">
        <v>1045093.9100000001</v>
      </c>
      <c r="G28" s="118">
        <v>101.1169</v>
      </c>
      <c r="H28" s="106">
        <v>4041.0752900000011</v>
      </c>
      <c r="I28" s="107">
        <v>0.1299746835443038</v>
      </c>
      <c r="J28" s="107">
        <f t="shared" si="0"/>
        <v>2.7296539365863055E-4</v>
      </c>
      <c r="K28" s="107">
        <f>H28/'סכום נכסי הקרן'!$C$42</f>
        <v>3.5062438136595944E-5</v>
      </c>
    </row>
    <row r="29" spans="2:11">
      <c r="B29" s="102" t="s">
        <v>2416</v>
      </c>
      <c r="C29" s="103">
        <v>5226</v>
      </c>
      <c r="D29" s="104" t="s">
        <v>139</v>
      </c>
      <c r="E29" s="117">
        <v>40909</v>
      </c>
      <c r="F29" s="106">
        <v>4311711.4700000007</v>
      </c>
      <c r="G29" s="118">
        <v>57.584021999999997</v>
      </c>
      <c r="H29" s="106">
        <v>2482.8559300000006</v>
      </c>
      <c r="I29" s="107">
        <v>6.4444439733333345E-2</v>
      </c>
      <c r="J29" s="107">
        <f t="shared" si="0"/>
        <v>1.6771123963149799E-4</v>
      </c>
      <c r="K29" s="107">
        <f>H29/'סכום נכסי הקרן'!$C$42</f>
        <v>2.1542529203336221E-5</v>
      </c>
    </row>
    <row r="30" spans="2:11">
      <c r="B30" s="102" t="s">
        <v>2417</v>
      </c>
      <c r="C30" s="103">
        <v>5260</v>
      </c>
      <c r="D30" s="104" t="s">
        <v>139</v>
      </c>
      <c r="E30" s="117">
        <v>41959</v>
      </c>
      <c r="F30" s="106">
        <v>759174.10000000009</v>
      </c>
      <c r="G30" s="118">
        <v>84.289203999999998</v>
      </c>
      <c r="H30" s="106">
        <v>639.90178000000014</v>
      </c>
      <c r="I30" s="107">
        <v>6.4444439866666675E-2</v>
      </c>
      <c r="J30" s="107">
        <f t="shared" si="0"/>
        <v>4.3223901745359064E-5</v>
      </c>
      <c r="K30" s="107">
        <f>H30/'סכום נכסי הקרן'!$C$42</f>
        <v>5.5521154555741092E-6</v>
      </c>
    </row>
    <row r="31" spans="2:11">
      <c r="B31" s="108"/>
      <c r="C31" s="103"/>
      <c r="D31" s="103"/>
      <c r="E31" s="103"/>
      <c r="F31" s="106"/>
      <c r="G31" s="118"/>
      <c r="H31" s="103"/>
      <c r="I31" s="103"/>
      <c r="J31" s="107"/>
      <c r="K31" s="103"/>
    </row>
    <row r="32" spans="2:11">
      <c r="B32" s="108" t="s">
        <v>204</v>
      </c>
      <c r="C32" s="103"/>
      <c r="D32" s="104"/>
      <c r="E32" s="117"/>
      <c r="F32" s="106"/>
      <c r="G32" s="118"/>
      <c r="H32" s="106">
        <v>19982.330123723998</v>
      </c>
      <c r="I32" s="107"/>
      <c r="J32" s="107">
        <f t="shared" si="0"/>
        <v>1.3497606990734961E-3</v>
      </c>
      <c r="K32" s="107">
        <f>H32/'סכום נכסי הקרן'!$C$42</f>
        <v>1.7337692656256101E-4</v>
      </c>
    </row>
    <row r="33" spans="2:11">
      <c r="B33" s="102" t="s">
        <v>2418</v>
      </c>
      <c r="C33" s="103">
        <v>992880</v>
      </c>
      <c r="D33" s="104" t="s">
        <v>139</v>
      </c>
      <c r="E33" s="117">
        <v>45158</v>
      </c>
      <c r="F33" s="106">
        <v>11157.855949000001</v>
      </c>
      <c r="G33" s="118">
        <v>179087.5435</v>
      </c>
      <c r="H33" s="106">
        <v>19982.330123723998</v>
      </c>
      <c r="I33" s="107">
        <v>8.0336562826373087E-6</v>
      </c>
      <c r="J33" s="107">
        <f t="shared" si="0"/>
        <v>1.3497606990734961E-3</v>
      </c>
      <c r="K33" s="107">
        <f>H33/'סכום נכסי הקרן'!$C$42</f>
        <v>1.7337692656256101E-4</v>
      </c>
    </row>
    <row r="34" spans="2:11">
      <c r="B34" s="108"/>
      <c r="C34" s="103"/>
      <c r="D34" s="103"/>
      <c r="E34" s="103"/>
      <c r="F34" s="106"/>
      <c r="G34" s="118"/>
      <c r="H34" s="103"/>
      <c r="I34" s="103"/>
      <c r="J34" s="107"/>
      <c r="K34" s="103"/>
    </row>
    <row r="35" spans="2:11">
      <c r="B35" s="101" t="s">
        <v>205</v>
      </c>
      <c r="C35" s="103"/>
      <c r="D35" s="104"/>
      <c r="E35" s="117"/>
      <c r="F35" s="106"/>
      <c r="G35" s="118"/>
      <c r="H35" s="106">
        <v>172249.11992</v>
      </c>
      <c r="I35" s="107"/>
      <c r="J35" s="107">
        <f t="shared" si="0"/>
        <v>1.1635034106557179E-2</v>
      </c>
      <c r="K35" s="107">
        <f>H35/'סכום נכסי הקרן'!$C$42</f>
        <v>1.4945215512869334E-3</v>
      </c>
    </row>
    <row r="36" spans="2:11">
      <c r="B36" s="102" t="s">
        <v>2419</v>
      </c>
      <c r="C36" s="103">
        <v>8510</v>
      </c>
      <c r="D36" s="104" t="s">
        <v>139</v>
      </c>
      <c r="E36" s="117">
        <v>44655</v>
      </c>
      <c r="F36" s="106">
        <v>37903495.100000001</v>
      </c>
      <c r="G36" s="118">
        <v>96.624375999999998</v>
      </c>
      <c r="H36" s="106">
        <v>36624.024729999997</v>
      </c>
      <c r="I36" s="107">
        <v>3.8807178480952387E-2</v>
      </c>
      <c r="J36" s="107">
        <f t="shared" si="0"/>
        <v>2.4738691091765988E-3</v>
      </c>
      <c r="K36" s="107">
        <f>H36/'סכום נכסי הקרן'!$C$42</f>
        <v>3.1776878906128583E-4</v>
      </c>
    </row>
    <row r="37" spans="2:11">
      <c r="B37" s="102" t="s">
        <v>2420</v>
      </c>
      <c r="C37" s="103">
        <v>5265</v>
      </c>
      <c r="D37" s="104" t="s">
        <v>139</v>
      </c>
      <c r="E37" s="117">
        <v>42170</v>
      </c>
      <c r="F37" s="106">
        <v>34436565.650000006</v>
      </c>
      <c r="G37" s="118">
        <v>80.657409000000001</v>
      </c>
      <c r="H37" s="106">
        <v>27775.638510000004</v>
      </c>
      <c r="I37" s="107">
        <v>5.1162791058139541E-2</v>
      </c>
      <c r="J37" s="107">
        <f t="shared" si="0"/>
        <v>1.8761808568040729E-3</v>
      </c>
      <c r="K37" s="107">
        <f>H37/'סכום נכסי הקרן'!$C$42</f>
        <v>2.4099566008366221E-4</v>
      </c>
    </row>
    <row r="38" spans="2:11">
      <c r="B38" s="102" t="s">
        <v>2421</v>
      </c>
      <c r="C38" s="103">
        <v>7004</v>
      </c>
      <c r="D38" s="104" t="s">
        <v>139</v>
      </c>
      <c r="E38" s="117">
        <v>43614</v>
      </c>
      <c r="F38" s="106">
        <v>113050455.95000003</v>
      </c>
      <c r="G38" s="118">
        <v>95.399420000000006</v>
      </c>
      <c r="H38" s="106">
        <v>107849.45668</v>
      </c>
      <c r="I38" s="107">
        <v>9.5174827686666658E-2</v>
      </c>
      <c r="J38" s="107">
        <f t="shared" si="0"/>
        <v>7.2849841405765075E-3</v>
      </c>
      <c r="K38" s="107">
        <f>H38/'סכום נכסי הקרן'!$C$42</f>
        <v>9.3575710214198536E-4</v>
      </c>
    </row>
    <row r="39" spans="2:11">
      <c r="B39" s="108"/>
      <c r="C39" s="103"/>
      <c r="D39" s="103"/>
      <c r="E39" s="103"/>
      <c r="F39" s="106"/>
      <c r="G39" s="118"/>
      <c r="H39" s="103"/>
      <c r="I39" s="103"/>
      <c r="J39" s="107"/>
      <c r="K39" s="103"/>
    </row>
    <row r="40" spans="2:11">
      <c r="B40" s="101" t="s">
        <v>206</v>
      </c>
      <c r="C40" s="96"/>
      <c r="D40" s="97"/>
      <c r="E40" s="115"/>
      <c r="F40" s="99"/>
      <c r="G40" s="116"/>
      <c r="H40" s="99">
        <v>1008736.088993922</v>
      </c>
      <c r="I40" s="100"/>
      <c r="J40" s="100">
        <f t="shared" si="0"/>
        <v>6.8137815771775245E-2</v>
      </c>
      <c r="K40" s="100">
        <f>H40/'סכום נכסי הקרן'!$C$42</f>
        <v>8.7523107535324145E-3</v>
      </c>
    </row>
    <row r="41" spans="2:11">
      <c r="B41" s="102" t="s">
        <v>2422</v>
      </c>
      <c r="C41" s="103">
        <v>5271</v>
      </c>
      <c r="D41" s="104" t="s">
        <v>138</v>
      </c>
      <c r="E41" s="117">
        <v>42352</v>
      </c>
      <c r="F41" s="106">
        <v>11478644.230000002</v>
      </c>
      <c r="G41" s="118">
        <v>95.799899999999994</v>
      </c>
      <c r="H41" s="106">
        <v>42050.729530000011</v>
      </c>
      <c r="I41" s="107">
        <v>9.7020626432391135E-2</v>
      </c>
      <c r="J41" s="107">
        <f t="shared" si="0"/>
        <v>2.8404306072181717E-3</v>
      </c>
      <c r="K41" s="107">
        <f>H41/'סכום נכסי הקרן'!$C$42</f>
        <v>3.6485365823123606E-4</v>
      </c>
    </row>
    <row r="42" spans="2:11" ht="18" customHeight="1">
      <c r="B42" s="102" t="s">
        <v>2423</v>
      </c>
      <c r="C42" s="103">
        <v>91381</v>
      </c>
      <c r="D42" s="104" t="s">
        <v>138</v>
      </c>
      <c r="E42" s="117">
        <v>44742</v>
      </c>
      <c r="F42" s="106">
        <v>2530255.509513</v>
      </c>
      <c r="G42" s="118">
        <v>100</v>
      </c>
      <c r="H42" s="106">
        <v>9675.6970698100013</v>
      </c>
      <c r="I42" s="107">
        <v>1.949551725E-2</v>
      </c>
      <c r="J42" s="107">
        <f t="shared" si="0"/>
        <v>6.5357120816780031E-4</v>
      </c>
      <c r="K42" s="107">
        <f>H42/'סכום נכסי הקרן'!$C$42</f>
        <v>8.3951301471212058E-5</v>
      </c>
    </row>
    <row r="43" spans="2:11">
      <c r="B43" s="102" t="s">
        <v>2424</v>
      </c>
      <c r="C43" s="103">
        <v>5028</v>
      </c>
      <c r="D43" s="104" t="s">
        <v>138</v>
      </c>
      <c r="E43" s="117">
        <v>38961</v>
      </c>
      <c r="F43" s="106">
        <v>1669667.8500000003</v>
      </c>
      <c r="G43" s="118">
        <v>0</v>
      </c>
      <c r="H43" s="106">
        <v>0</v>
      </c>
      <c r="I43" s="107">
        <v>0.1</v>
      </c>
      <c r="J43" s="107">
        <f t="shared" ref="J43:J56" si="1">IFERROR(H43/$H$11,0)</f>
        <v>0</v>
      </c>
      <c r="K43" s="107">
        <f>H43/'סכום נכסי הקרן'!$C$42</f>
        <v>0</v>
      </c>
    </row>
    <row r="44" spans="2:11">
      <c r="B44" s="102" t="s">
        <v>2425</v>
      </c>
      <c r="C44" s="103">
        <v>72111</v>
      </c>
      <c r="D44" s="104" t="s">
        <v>138</v>
      </c>
      <c r="E44" s="117">
        <v>43466</v>
      </c>
      <c r="F44" s="106">
        <v>2539023.1621300001</v>
      </c>
      <c r="G44" s="118">
        <v>100</v>
      </c>
      <c r="H44" s="106">
        <v>9709.2245738000001</v>
      </c>
      <c r="I44" s="107">
        <v>2.105827935E-2</v>
      </c>
      <c r="J44" s="107">
        <f t="shared" si="1"/>
        <v>6.5583591438291803E-4</v>
      </c>
      <c r="K44" s="107">
        <f>H44/'סכום נכסי הקרן'!$C$42</f>
        <v>8.4242203260998755E-5</v>
      </c>
    </row>
    <row r="45" spans="2:11">
      <c r="B45" s="102" t="s">
        <v>2426</v>
      </c>
      <c r="C45" s="103">
        <v>5272</v>
      </c>
      <c r="D45" s="104" t="s">
        <v>138</v>
      </c>
      <c r="E45" s="117">
        <v>42403</v>
      </c>
      <c r="F45" s="106">
        <v>11419985.689964002</v>
      </c>
      <c r="G45" s="118">
        <v>121.0806</v>
      </c>
      <c r="H45" s="106">
        <v>52875.928621435014</v>
      </c>
      <c r="I45" s="107">
        <v>1.1586401908636364E-2</v>
      </c>
      <c r="J45" s="107">
        <f t="shared" si="1"/>
        <v>3.5716480479668702E-3</v>
      </c>
      <c r="K45" s="107">
        <f>H45/'סכום נכסי הקרן'!$C$42</f>
        <v>4.5877862775581382E-4</v>
      </c>
    </row>
    <row r="46" spans="2:11">
      <c r="B46" s="102" t="s">
        <v>2427</v>
      </c>
      <c r="C46" s="103">
        <v>5072</v>
      </c>
      <c r="D46" s="104" t="s">
        <v>138</v>
      </c>
      <c r="E46" s="117">
        <v>38596</v>
      </c>
      <c r="F46" s="106">
        <v>1938383.0000000002</v>
      </c>
      <c r="G46" s="118">
        <v>4.0739000000000001</v>
      </c>
      <c r="H46" s="106">
        <v>301.9728300000001</v>
      </c>
      <c r="I46" s="107">
        <v>1.3644705513143262E-2</v>
      </c>
      <c r="J46" s="107">
        <f t="shared" si="1"/>
        <v>2.0397574036577954E-5</v>
      </c>
      <c r="K46" s="107">
        <f>H46/'סכום נכסי הקרן'!$C$42</f>
        <v>2.6200708749496731E-6</v>
      </c>
    </row>
    <row r="47" spans="2:11">
      <c r="B47" s="102" t="s">
        <v>2428</v>
      </c>
      <c r="C47" s="103">
        <v>5084</v>
      </c>
      <c r="D47" s="104" t="s">
        <v>138</v>
      </c>
      <c r="E47" s="117">
        <v>39356</v>
      </c>
      <c r="F47" s="106">
        <v>2430946.0000000005</v>
      </c>
      <c r="G47" s="118">
        <v>2.1848999999999998</v>
      </c>
      <c r="H47" s="106">
        <v>203.10695000000004</v>
      </c>
      <c r="I47" s="107">
        <v>5.8964002476488107E-3</v>
      </c>
      <c r="J47" s="107">
        <f t="shared" si="1"/>
        <v>1.37194099547583E-5</v>
      </c>
      <c r="K47" s="107">
        <f>H47/'סכום נכסי הקרן'!$C$42</f>
        <v>1.7622598834301067E-6</v>
      </c>
    </row>
    <row r="48" spans="2:11">
      <c r="B48" s="102" t="s">
        <v>2429</v>
      </c>
      <c r="C48" s="103">
        <v>8292</v>
      </c>
      <c r="D48" s="104" t="s">
        <v>138</v>
      </c>
      <c r="E48" s="117">
        <v>44317</v>
      </c>
      <c r="F48" s="106">
        <v>5087217.8100000015</v>
      </c>
      <c r="G48" s="118">
        <v>124.2444</v>
      </c>
      <c r="H48" s="106">
        <v>24169.910300000003</v>
      </c>
      <c r="I48" s="107">
        <v>1.3442181776E-2</v>
      </c>
      <c r="J48" s="107">
        <f t="shared" si="1"/>
        <v>1.632622162734634E-3</v>
      </c>
      <c r="K48" s="107">
        <f>H48/'סכום נכסי הקרן'!$C$42</f>
        <v>2.0971051609900169E-4</v>
      </c>
    </row>
    <row r="49" spans="2:11">
      <c r="B49" s="102" t="s">
        <v>2430</v>
      </c>
      <c r="C49" s="103">
        <v>5099</v>
      </c>
      <c r="D49" s="104" t="s">
        <v>138</v>
      </c>
      <c r="E49" s="117">
        <v>39722</v>
      </c>
      <c r="F49" s="106">
        <v>3720536.4100000006</v>
      </c>
      <c r="G49" s="118">
        <v>23.1097</v>
      </c>
      <c r="H49" s="106">
        <v>3287.8935600000004</v>
      </c>
      <c r="I49" s="107">
        <v>4.5509570207614661E-2</v>
      </c>
      <c r="J49" s="107">
        <f t="shared" si="1"/>
        <v>2.2208969036879191E-4</v>
      </c>
      <c r="K49" s="107">
        <f>H49/'סכום נכסי הקרן'!$C$42</f>
        <v>2.8527447838570752E-5</v>
      </c>
    </row>
    <row r="50" spans="2:11">
      <c r="B50" s="102" t="s">
        <v>2431</v>
      </c>
      <c r="C50" s="103">
        <v>5228</v>
      </c>
      <c r="D50" s="104" t="s">
        <v>138</v>
      </c>
      <c r="E50" s="117">
        <v>41081</v>
      </c>
      <c r="F50" s="106">
        <v>3241575.9800000004</v>
      </c>
      <c r="G50" s="118">
        <v>84.998000000000005</v>
      </c>
      <c r="H50" s="106">
        <v>10536.170640000002</v>
      </c>
      <c r="I50" s="107">
        <v>1.1320754716981131E-2</v>
      </c>
      <c r="J50" s="107">
        <f t="shared" si="1"/>
        <v>7.1169422987961818E-4</v>
      </c>
      <c r="K50" s="107">
        <f>H50/'סכום נכסי הקרן'!$C$42</f>
        <v>9.1417210705227526E-5</v>
      </c>
    </row>
    <row r="51" spans="2:11">
      <c r="B51" s="102" t="s">
        <v>2432</v>
      </c>
      <c r="C51" s="103">
        <v>50431</v>
      </c>
      <c r="D51" s="104" t="s">
        <v>138</v>
      </c>
      <c r="E51" s="117">
        <v>38078</v>
      </c>
      <c r="F51" s="106">
        <v>1925000.0000000002</v>
      </c>
      <c r="G51" s="118">
        <v>0</v>
      </c>
      <c r="H51" s="106">
        <v>0</v>
      </c>
      <c r="I51" s="107">
        <v>6.3969703948210124E-2</v>
      </c>
      <c r="J51" s="107">
        <f t="shared" si="1"/>
        <v>0</v>
      </c>
      <c r="K51" s="107">
        <f>H51/'סכום נכסי הקרן'!$C$42</f>
        <v>0</v>
      </c>
    </row>
    <row r="52" spans="2:11">
      <c r="B52" s="102" t="s">
        <v>2433</v>
      </c>
      <c r="C52" s="103">
        <v>7038</v>
      </c>
      <c r="D52" s="104" t="s">
        <v>138</v>
      </c>
      <c r="E52" s="117">
        <v>43556</v>
      </c>
      <c r="F52" s="106">
        <v>17101060.590000004</v>
      </c>
      <c r="G52" s="118">
        <v>118.49630000000001</v>
      </c>
      <c r="H52" s="106">
        <v>77490.010400000014</v>
      </c>
      <c r="I52" s="107">
        <v>2.9312700738461539E-2</v>
      </c>
      <c r="J52" s="107">
        <f t="shared" si="1"/>
        <v>5.234272978231834E-3</v>
      </c>
      <c r="K52" s="107">
        <f>H52/'סכום נכסי הקרן'!$C$42</f>
        <v>6.7234300300655274E-4</v>
      </c>
    </row>
    <row r="53" spans="2:11">
      <c r="B53" s="102" t="s">
        <v>2434</v>
      </c>
      <c r="C53" s="103">
        <v>83791</v>
      </c>
      <c r="D53" s="104" t="s">
        <v>139</v>
      </c>
      <c r="E53" s="117">
        <v>44308</v>
      </c>
      <c r="F53" s="106">
        <v>28160627.289999999</v>
      </c>
      <c r="G53" s="118">
        <v>100</v>
      </c>
      <c r="H53" s="106">
        <v>28160.627289999997</v>
      </c>
      <c r="I53" s="107">
        <v>1.2053835930000001E-2</v>
      </c>
      <c r="J53" s="107">
        <f t="shared" si="1"/>
        <v>1.9021859684007077E-3</v>
      </c>
      <c r="K53" s="107">
        <f>H53/'סכום נכסי הקרן'!$C$42</f>
        <v>2.4433601984271867E-4</v>
      </c>
    </row>
    <row r="54" spans="2:11">
      <c r="B54" s="102" t="s">
        <v>2435</v>
      </c>
      <c r="C54" s="103">
        <v>7079</v>
      </c>
      <c r="D54" s="104" t="s">
        <v>139</v>
      </c>
      <c r="E54" s="117">
        <v>44166</v>
      </c>
      <c r="F54" s="106">
        <v>63915438.600000009</v>
      </c>
      <c r="G54" s="118">
        <v>50.583084999999997</v>
      </c>
      <c r="H54" s="106">
        <v>32330.410230000005</v>
      </c>
      <c r="I54" s="107">
        <v>0.16669903904682273</v>
      </c>
      <c r="J54" s="107">
        <f t="shared" si="1"/>
        <v>2.1838452694547456E-3</v>
      </c>
      <c r="K54" s="107">
        <f>H54/'סכום נכסי הקרן'!$C$42</f>
        <v>2.8051519144552822E-4</v>
      </c>
    </row>
    <row r="55" spans="2:11">
      <c r="B55" s="102" t="s">
        <v>2436</v>
      </c>
      <c r="C55" s="103">
        <v>8279</v>
      </c>
      <c r="D55" s="104" t="s">
        <v>139</v>
      </c>
      <c r="E55" s="117">
        <v>44308</v>
      </c>
      <c r="F55" s="106">
        <v>6271761.5199999996</v>
      </c>
      <c r="G55" s="118">
        <v>100.90159300000001</v>
      </c>
      <c r="H55" s="106">
        <v>6328.3077200000016</v>
      </c>
      <c r="I55" s="107">
        <v>9.7996273750000001E-2</v>
      </c>
      <c r="J55" s="107">
        <f t="shared" si="1"/>
        <v>4.2746271326777252E-4</v>
      </c>
      <c r="K55" s="107">
        <f>H55/'סכום נכסי הקרן'!$C$42</f>
        <v>5.4907637700024766E-5</v>
      </c>
    </row>
    <row r="56" spans="2:11">
      <c r="B56" s="102" t="s">
        <v>2437</v>
      </c>
      <c r="C56" s="103">
        <v>6662</v>
      </c>
      <c r="D56" s="104" t="s">
        <v>138</v>
      </c>
      <c r="E56" s="117">
        <v>43556</v>
      </c>
      <c r="F56" s="106">
        <v>8930222.3700000029</v>
      </c>
      <c r="G56" s="118">
        <v>139.68279999999999</v>
      </c>
      <c r="H56" s="106">
        <v>47700.517369999994</v>
      </c>
      <c r="I56" s="107">
        <v>6.207053979565217E-2</v>
      </c>
      <c r="J56" s="107">
        <f t="shared" si="1"/>
        <v>3.222060854407488E-3</v>
      </c>
      <c r="K56" s="107">
        <f>H56/'סכום נכסי הקרן'!$C$42</f>
        <v>4.1387411006867049E-4</v>
      </c>
    </row>
    <row r="57" spans="2:11">
      <c r="B57" s="102" t="s">
        <v>2438</v>
      </c>
      <c r="C57" s="103">
        <v>5322</v>
      </c>
      <c r="D57" s="104" t="s">
        <v>140</v>
      </c>
      <c r="E57" s="117">
        <v>42527</v>
      </c>
      <c r="F57" s="106">
        <v>7189875.3200000012</v>
      </c>
      <c r="G57" s="118">
        <v>236.17859999999999</v>
      </c>
      <c r="H57" s="106">
        <v>68825.475690000007</v>
      </c>
      <c r="I57" s="107">
        <v>7.7923996240000001E-2</v>
      </c>
      <c r="J57" s="107">
        <f t="shared" si="0"/>
        <v>4.6490034748804081E-3</v>
      </c>
      <c r="K57" s="107">
        <f>H57/'סכום נכסי הקרן'!$C$42</f>
        <v>5.971650638566579E-4</v>
      </c>
    </row>
    <row r="58" spans="2:11">
      <c r="B58" s="102" t="s">
        <v>2439</v>
      </c>
      <c r="C58" s="103">
        <v>5259</v>
      </c>
      <c r="D58" s="104" t="s">
        <v>139</v>
      </c>
      <c r="E58" s="117">
        <v>41881</v>
      </c>
      <c r="F58" s="106">
        <v>23988556.750000004</v>
      </c>
      <c r="G58" s="118">
        <v>75.594793999999993</v>
      </c>
      <c r="H58" s="106">
        <v>18134.101500000004</v>
      </c>
      <c r="I58" s="107">
        <v>2.5336755999999998E-2</v>
      </c>
      <c r="J58" s="107">
        <f t="shared" si="0"/>
        <v>1.2249170825503382E-3</v>
      </c>
      <c r="K58" s="107">
        <f>H58/'סכום נכסי הקרן'!$C$42</f>
        <v>1.5734074878038257E-4</v>
      </c>
    </row>
    <row r="59" spans="2:11">
      <c r="B59" s="102" t="s">
        <v>2440</v>
      </c>
      <c r="C59" s="103">
        <v>8283</v>
      </c>
      <c r="D59" s="104" t="s">
        <v>139</v>
      </c>
      <c r="E59" s="117">
        <v>44317</v>
      </c>
      <c r="F59" s="106">
        <v>41169638.000000007</v>
      </c>
      <c r="G59" s="118">
        <v>105.353357</v>
      </c>
      <c r="H59" s="106">
        <v>43373.613410000013</v>
      </c>
      <c r="I59" s="107">
        <v>3.5539557690909086E-2</v>
      </c>
      <c r="J59" s="107">
        <f t="shared" si="0"/>
        <v>2.9297883877976217E-3</v>
      </c>
      <c r="K59" s="107">
        <f>H59/'סכום נכסי הקרן'!$C$42</f>
        <v>3.7633167605465555E-4</v>
      </c>
    </row>
    <row r="60" spans="2:11">
      <c r="B60" s="102" t="s">
        <v>2441</v>
      </c>
      <c r="C60" s="103">
        <v>5279</v>
      </c>
      <c r="D60" s="104" t="s">
        <v>139</v>
      </c>
      <c r="E60" s="117">
        <v>42589</v>
      </c>
      <c r="F60" s="106">
        <v>14622036.060000002</v>
      </c>
      <c r="G60" s="118">
        <v>132.06499400000001</v>
      </c>
      <c r="H60" s="106">
        <v>19310.591920000006</v>
      </c>
      <c r="I60" s="107">
        <v>3.2386492384176006E-2</v>
      </c>
      <c r="J60" s="107">
        <f t="shared" si="0"/>
        <v>1.3043863197173865E-3</v>
      </c>
      <c r="K60" s="107">
        <f>H60/'סכום נכסי הקרן'!$C$42</f>
        <v>1.6754858199537515E-4</v>
      </c>
    </row>
    <row r="61" spans="2:11" ht="18" customHeight="1">
      <c r="B61" s="102" t="s">
        <v>2442</v>
      </c>
      <c r="C61" s="103">
        <v>85741</v>
      </c>
      <c r="D61" s="104" t="s">
        <v>138</v>
      </c>
      <c r="E61" s="117">
        <v>44404</v>
      </c>
      <c r="F61" s="106">
        <v>1395336.3613700001</v>
      </c>
      <c r="G61" s="118">
        <v>100</v>
      </c>
      <c r="H61" s="106">
        <v>5335.766245883</v>
      </c>
      <c r="I61" s="107">
        <v>7.9405850799999997E-3</v>
      </c>
      <c r="J61" s="107">
        <f t="shared" si="0"/>
        <v>3.6041880669288045E-4</v>
      </c>
      <c r="K61" s="107">
        <f>H61/'סכום נכסי הקרן'!$C$42</f>
        <v>4.6295839716366533E-5</v>
      </c>
    </row>
    <row r="62" spans="2:11" ht="24.75" customHeight="1">
      <c r="B62" s="102" t="s">
        <v>2443</v>
      </c>
      <c r="C62" s="103">
        <v>72112</v>
      </c>
      <c r="D62" s="104" t="s">
        <v>138</v>
      </c>
      <c r="E62" s="117">
        <v>43466</v>
      </c>
      <c r="F62" s="106">
        <v>1046416.8987799999</v>
      </c>
      <c r="G62" s="118">
        <v>100</v>
      </c>
      <c r="H62" s="106">
        <v>4001.4982211900001</v>
      </c>
      <c r="I62" s="107">
        <v>5.4764904500000005E-3</v>
      </c>
      <c r="J62" s="107">
        <f t="shared" si="0"/>
        <v>2.7029205317563826E-4</v>
      </c>
      <c r="K62" s="107">
        <f>H62/'סכום נכסי הקרן'!$C$42</f>
        <v>3.4719047225218376E-5</v>
      </c>
    </row>
    <row r="63" spans="2:11">
      <c r="B63" s="102" t="s">
        <v>2444</v>
      </c>
      <c r="C63" s="103">
        <v>5067</v>
      </c>
      <c r="D63" s="104" t="s">
        <v>138</v>
      </c>
      <c r="E63" s="117">
        <v>38322</v>
      </c>
      <c r="F63" s="106">
        <v>2149426.58</v>
      </c>
      <c r="G63" s="118">
        <v>2.8976999999999999</v>
      </c>
      <c r="H63" s="106">
        <v>238.17375000000004</v>
      </c>
      <c r="I63" s="107">
        <v>5.4200541824751584E-2</v>
      </c>
      <c r="J63" s="107">
        <f t="shared" si="0"/>
        <v>1.6088092094889487E-5</v>
      </c>
      <c r="K63" s="107">
        <f>H63/'סכום נכסי הקרן'!$C$42</f>
        <v>2.0665173934772365E-6</v>
      </c>
    </row>
    <row r="64" spans="2:11">
      <c r="B64" s="102" t="s">
        <v>2445</v>
      </c>
      <c r="C64" s="103">
        <v>5081</v>
      </c>
      <c r="D64" s="104" t="s">
        <v>138</v>
      </c>
      <c r="E64" s="117">
        <v>39295</v>
      </c>
      <c r="F64" s="106">
        <v>3039184.0000000005</v>
      </c>
      <c r="G64" s="118">
        <v>4.5042</v>
      </c>
      <c r="H64" s="106">
        <v>523.47091000000012</v>
      </c>
      <c r="I64" s="107">
        <v>2.4999999499999998E-2</v>
      </c>
      <c r="J64" s="107">
        <f t="shared" si="0"/>
        <v>3.535926276122204E-5</v>
      </c>
      <c r="K64" s="107">
        <f>H64/'סכום נכסי הקרן'!$C$42</f>
        <v>4.5419016180177583E-6</v>
      </c>
    </row>
    <row r="65" spans="2:11">
      <c r="B65" s="102" t="s">
        <v>2446</v>
      </c>
      <c r="C65" s="103">
        <v>5078</v>
      </c>
      <c r="D65" s="104" t="s">
        <v>138</v>
      </c>
      <c r="E65" s="117">
        <v>39052</v>
      </c>
      <c r="F65" s="106">
        <v>7462294.5600000015</v>
      </c>
      <c r="G65" s="118">
        <v>3.2124000000000001</v>
      </c>
      <c r="H65" s="106">
        <v>916.68450000000007</v>
      </c>
      <c r="I65" s="107">
        <v>8.5387029288702926E-2</v>
      </c>
      <c r="J65" s="107">
        <f t="shared" si="0"/>
        <v>6.1919941462725095E-5</v>
      </c>
      <c r="K65" s="107">
        <f>H65/'סכום נכסי הקרן'!$C$42</f>
        <v>7.9536240395131012E-6</v>
      </c>
    </row>
    <row r="66" spans="2:11">
      <c r="B66" s="102" t="s">
        <v>2447</v>
      </c>
      <c r="C66" s="103">
        <v>7067</v>
      </c>
      <c r="D66" s="104" t="s">
        <v>139</v>
      </c>
      <c r="E66" s="117">
        <v>44048</v>
      </c>
      <c r="F66" s="106">
        <v>49882897.979999997</v>
      </c>
      <c r="G66" s="118">
        <v>139.687434</v>
      </c>
      <c r="H66" s="106">
        <v>69680.123219999979</v>
      </c>
      <c r="I66" s="107">
        <v>0.16365637945695363</v>
      </c>
      <c r="J66" s="107">
        <f t="shared" si="0"/>
        <v>4.7067329609018918E-3</v>
      </c>
      <c r="K66" s="107">
        <f>H66/'סכום נכסי הקרן'!$C$42</f>
        <v>6.0458042338321072E-4</v>
      </c>
    </row>
    <row r="67" spans="2:11">
      <c r="B67" s="102" t="s">
        <v>2448</v>
      </c>
      <c r="C67" s="103">
        <v>5289</v>
      </c>
      <c r="D67" s="104" t="s">
        <v>138</v>
      </c>
      <c r="E67" s="117">
        <v>42736</v>
      </c>
      <c r="F67" s="106">
        <v>8243227.8205670025</v>
      </c>
      <c r="G67" s="118">
        <v>115.08450000000001</v>
      </c>
      <c r="H67" s="106">
        <v>36277.05484213501</v>
      </c>
      <c r="I67" s="107">
        <v>4.8505311232857146E-2</v>
      </c>
      <c r="J67" s="107">
        <f t="shared" si="0"/>
        <v>2.4504320867922034E-3</v>
      </c>
      <c r="K67" s="107">
        <f>H67/'סכום נכסי הקרן'!$C$42</f>
        <v>3.1475830067503066E-4</v>
      </c>
    </row>
    <row r="68" spans="2:11">
      <c r="B68" s="102" t="s">
        <v>2449</v>
      </c>
      <c r="C68" s="103">
        <v>8405</v>
      </c>
      <c r="D68" s="104" t="s">
        <v>138</v>
      </c>
      <c r="E68" s="117">
        <v>44581</v>
      </c>
      <c r="F68" s="106">
        <v>467729.07841500005</v>
      </c>
      <c r="G68" s="118">
        <v>111.79519999999999</v>
      </c>
      <c r="H68" s="106">
        <v>1999.5644442779999</v>
      </c>
      <c r="I68" s="107">
        <v>4.2390692970162347E-2</v>
      </c>
      <c r="J68" s="107">
        <f t="shared" si="0"/>
        <v>1.350660050875085E-4</v>
      </c>
      <c r="K68" s="107">
        <f>H68/'סכום נכסי הקרן'!$C$42</f>
        <v>1.7349244841125984E-5</v>
      </c>
    </row>
    <row r="69" spans="2:11">
      <c r="B69" s="102" t="s">
        <v>2450</v>
      </c>
      <c r="C69" s="103">
        <v>5230</v>
      </c>
      <c r="D69" s="104" t="s">
        <v>138</v>
      </c>
      <c r="E69" s="117">
        <v>40372</v>
      </c>
      <c r="F69" s="106">
        <v>4456645.0875700004</v>
      </c>
      <c r="G69" s="118">
        <v>18.601400000000002</v>
      </c>
      <c r="H69" s="106">
        <v>3170.0897953910003</v>
      </c>
      <c r="I69" s="107">
        <v>4.5358173932926828E-2</v>
      </c>
      <c r="J69" s="107">
        <f t="shared" si="0"/>
        <v>2.1413231549370903E-4</v>
      </c>
      <c r="K69" s="107">
        <f>H69/'סכום נכסי הקרן'!$C$42</f>
        <v>2.7505322064502046E-5</v>
      </c>
    </row>
    <row r="70" spans="2:11">
      <c r="B70" s="102" t="s">
        <v>2451</v>
      </c>
      <c r="C70" s="103">
        <v>5049</v>
      </c>
      <c r="D70" s="104" t="s">
        <v>138</v>
      </c>
      <c r="E70" s="117">
        <v>38565</v>
      </c>
      <c r="F70" s="106">
        <v>1313941.8200000003</v>
      </c>
      <c r="G70" s="118">
        <v>0</v>
      </c>
      <c r="H70" s="106">
        <v>0</v>
      </c>
      <c r="I70" s="107">
        <v>2.2484587019443034E-2</v>
      </c>
      <c r="J70" s="107">
        <f t="shared" ref="J70:J79" si="2">IFERROR(H70/$H$11,0)</f>
        <v>0</v>
      </c>
      <c r="K70" s="107">
        <f>H70/'סכום נכסי הקרן'!$C$42</f>
        <v>0</v>
      </c>
    </row>
    <row r="71" spans="2:11">
      <c r="B71" s="102" t="s">
        <v>2452</v>
      </c>
      <c r="C71" s="103">
        <v>5047</v>
      </c>
      <c r="D71" s="104" t="s">
        <v>138</v>
      </c>
      <c r="E71" s="117">
        <v>38139</v>
      </c>
      <c r="F71" s="106">
        <v>6341868.7600000016</v>
      </c>
      <c r="G71" s="118">
        <v>0.75690000000000002</v>
      </c>
      <c r="H71" s="106">
        <v>183.55812000000003</v>
      </c>
      <c r="I71" s="107">
        <v>4.8000000000000001E-2</v>
      </c>
      <c r="J71" s="107">
        <f t="shared" si="2"/>
        <v>1.239893119760165E-5</v>
      </c>
      <c r="K71" s="107">
        <f>H71/'סכום נכסי הקרן'!$C$42</f>
        <v>1.5926442258812391E-6</v>
      </c>
    </row>
    <row r="72" spans="2:11">
      <c r="B72" s="102" t="s">
        <v>2453</v>
      </c>
      <c r="C72" s="103">
        <v>5256</v>
      </c>
      <c r="D72" s="104" t="s">
        <v>138</v>
      </c>
      <c r="E72" s="117">
        <v>41603</v>
      </c>
      <c r="F72" s="106">
        <v>6638533.0000000009</v>
      </c>
      <c r="G72" s="118">
        <v>123.58150000000001</v>
      </c>
      <c r="H72" s="106">
        <v>31372.090870000004</v>
      </c>
      <c r="I72" s="107">
        <v>2.7615053517973717E-2</v>
      </c>
      <c r="J72" s="107">
        <f t="shared" si="2"/>
        <v>2.1191129884204352E-3</v>
      </c>
      <c r="K72" s="107">
        <f>H72/'סכום נכסי הקרן'!$C$42</f>
        <v>2.7220032204474E-4</v>
      </c>
    </row>
    <row r="73" spans="2:11">
      <c r="B73" s="102" t="s">
        <v>2454</v>
      </c>
      <c r="C73" s="103">
        <v>5310</v>
      </c>
      <c r="D73" s="104" t="s">
        <v>138</v>
      </c>
      <c r="E73" s="117">
        <v>42979</v>
      </c>
      <c r="F73" s="106">
        <v>13702986.860000003</v>
      </c>
      <c r="G73" s="118">
        <v>120.38979999999999</v>
      </c>
      <c r="H73" s="106">
        <v>63084.522160000008</v>
      </c>
      <c r="I73" s="107">
        <v>3.5113725514108081E-2</v>
      </c>
      <c r="J73" s="107">
        <f t="shared" si="2"/>
        <v>4.2612151938329753E-3</v>
      </c>
      <c r="K73" s="107">
        <f>H73/'סכום נכסי הקרן'!$C$42</f>
        <v>5.4735361181843152E-4</v>
      </c>
    </row>
    <row r="74" spans="2:11">
      <c r="B74" s="102" t="s">
        <v>2455</v>
      </c>
      <c r="C74" s="103">
        <v>5083</v>
      </c>
      <c r="D74" s="104" t="s">
        <v>138</v>
      </c>
      <c r="E74" s="117">
        <v>38961</v>
      </c>
      <c r="F74" s="106">
        <v>3693864.0000000005</v>
      </c>
      <c r="G74" s="118">
        <v>2.4400000000000002E-2</v>
      </c>
      <c r="H74" s="106">
        <v>3.4465700000000008</v>
      </c>
      <c r="I74" s="107">
        <v>2.9136892404740572E-2</v>
      </c>
      <c r="J74" s="107">
        <f t="shared" si="2"/>
        <v>2.3280792098828382E-7</v>
      </c>
      <c r="K74" s="107">
        <f>H74/'סכום נכסי הקרן'!$C$42</f>
        <v>2.9904205870029081E-8</v>
      </c>
    </row>
    <row r="75" spans="2:11">
      <c r="B75" s="102" t="s">
        <v>2456</v>
      </c>
      <c r="C75" s="103">
        <v>2162</v>
      </c>
      <c r="D75" s="104" t="s">
        <v>138</v>
      </c>
      <c r="E75" s="117">
        <v>38504</v>
      </c>
      <c r="F75" s="106">
        <v>895491.00000000012</v>
      </c>
      <c r="G75" s="118">
        <v>0</v>
      </c>
      <c r="H75" s="106">
        <v>0</v>
      </c>
      <c r="I75" s="107">
        <v>5.7574501404817832E-3</v>
      </c>
      <c r="J75" s="107">
        <f t="shared" si="2"/>
        <v>0</v>
      </c>
      <c r="K75" s="107">
        <f>H75/'סכום נכסי הקרן'!$C$42</f>
        <v>0</v>
      </c>
    </row>
    <row r="76" spans="2:11">
      <c r="B76" s="102" t="s">
        <v>4997</v>
      </c>
      <c r="C76" s="103">
        <v>6645</v>
      </c>
      <c r="D76" s="104" t="s">
        <v>138</v>
      </c>
      <c r="E76" s="117">
        <v>43466</v>
      </c>
      <c r="F76" s="106">
        <v>8399593.9700000025</v>
      </c>
      <c r="G76" s="118">
        <v>159.9</v>
      </c>
      <c r="H76" s="106">
        <v>51359.955710000002</v>
      </c>
      <c r="I76" s="107">
        <v>0.12692828287500002</v>
      </c>
      <c r="J76" s="107">
        <f t="shared" ref="J76:J77" si="3">IFERROR(H76/$H$11,0)</f>
        <v>3.469247544920148E-3</v>
      </c>
      <c r="K76" s="107">
        <f>H76/'סכום נכסי הקרן'!$C$42</f>
        <v>4.4562527063933571E-4</v>
      </c>
    </row>
    <row r="77" spans="2:11">
      <c r="B77" s="102" t="s">
        <v>2457</v>
      </c>
      <c r="C77" s="103">
        <v>5094</v>
      </c>
      <c r="D77" s="104" t="s">
        <v>138</v>
      </c>
      <c r="E77" s="117">
        <v>39630</v>
      </c>
      <c r="F77" s="106">
        <v>4491636.0000000009</v>
      </c>
      <c r="G77" s="118">
        <v>6.3002000000000002</v>
      </c>
      <c r="H77" s="106">
        <v>1082.1233600000003</v>
      </c>
      <c r="I77" s="107">
        <v>3.0521490181236607E-2</v>
      </c>
      <c r="J77" s="107">
        <f t="shared" si="3"/>
        <v>7.3094958087158019E-5</v>
      </c>
      <c r="K77" s="107">
        <f>H77/'סכום נכסי הקרן'!$C$42</f>
        <v>9.3890562890664029E-6</v>
      </c>
    </row>
    <row r="78" spans="2:11">
      <c r="B78" s="102" t="s">
        <v>2458</v>
      </c>
      <c r="C78" s="103">
        <v>5257</v>
      </c>
      <c r="D78" s="104" t="s">
        <v>138</v>
      </c>
      <c r="E78" s="117">
        <v>41883</v>
      </c>
      <c r="F78" s="106">
        <v>7787803.8500000015</v>
      </c>
      <c r="G78" s="118">
        <v>124.39790000000001</v>
      </c>
      <c r="H78" s="106">
        <v>37046.393620000003</v>
      </c>
      <c r="I78" s="107">
        <v>2.4990035069242557E-2</v>
      </c>
      <c r="J78" s="107">
        <f t="shared" si="2"/>
        <v>2.5023991617131877E-3</v>
      </c>
      <c r="K78" s="107">
        <f>H78/'סכום נכסי הקרן'!$C$42</f>
        <v>3.2143347779230126E-4</v>
      </c>
    </row>
    <row r="79" spans="2:11">
      <c r="B79" s="102" t="s">
        <v>2459</v>
      </c>
      <c r="C79" s="103">
        <v>7029</v>
      </c>
      <c r="D79" s="104" t="s">
        <v>139</v>
      </c>
      <c r="E79" s="117">
        <v>43739</v>
      </c>
      <c r="F79" s="106">
        <v>115417885.35000002</v>
      </c>
      <c r="G79" s="118">
        <v>105.961427</v>
      </c>
      <c r="H79" s="106">
        <v>122298.40716000003</v>
      </c>
      <c r="I79" s="107">
        <v>8.5485872558139539E-2</v>
      </c>
      <c r="J79" s="107">
        <f t="shared" si="2"/>
        <v>8.2609776998866253E-3</v>
      </c>
      <c r="K79" s="107">
        <f>H79/'סכום נכסי הקרן'!$C$42</f>
        <v>1.0611235939758307E-3</v>
      </c>
    </row>
    <row r="80" spans="2:11">
      <c r="B80" s="102" t="s">
        <v>2460</v>
      </c>
      <c r="C80" s="103">
        <v>7076</v>
      </c>
      <c r="D80" s="104" t="s">
        <v>139</v>
      </c>
      <c r="E80" s="117">
        <v>44104</v>
      </c>
      <c r="F80" s="106">
        <v>80040434.000000015</v>
      </c>
      <c r="G80" s="118">
        <v>69.301680000000005</v>
      </c>
      <c r="H80" s="106">
        <v>55469.381450000015</v>
      </c>
      <c r="I80" s="107">
        <v>0.15518476360430949</v>
      </c>
      <c r="J80" s="107">
        <f t="shared" ref="J80:J89" si="4">IFERROR(H80/$H$11,0)</f>
        <v>3.7468298551547124E-3</v>
      </c>
      <c r="K80" s="107">
        <f>H80/'סכום נכסי הקרן'!$C$42</f>
        <v>4.8128075227370177E-4</v>
      </c>
    </row>
    <row r="81" spans="2:11">
      <c r="B81" s="102" t="s">
        <v>2461</v>
      </c>
      <c r="C81" s="103">
        <v>5221</v>
      </c>
      <c r="D81" s="104" t="s">
        <v>138</v>
      </c>
      <c r="E81" s="117">
        <v>41737</v>
      </c>
      <c r="F81" s="106">
        <v>1875000.0000000002</v>
      </c>
      <c r="G81" s="118">
        <v>216.6721</v>
      </c>
      <c r="H81" s="106">
        <v>15535.389590000002</v>
      </c>
      <c r="I81" s="107">
        <v>2.6417380522993687E-2</v>
      </c>
      <c r="J81" s="107">
        <f t="shared" si="4"/>
        <v>1.0493800364393953E-3</v>
      </c>
      <c r="K81" s="107">
        <f>H81/'סכום נכסי הקרן'!$C$42</f>
        <v>1.3479299377945801E-4</v>
      </c>
    </row>
    <row r="82" spans="2:11">
      <c r="B82" s="102" t="s">
        <v>2462</v>
      </c>
      <c r="C82" s="103">
        <v>5261</v>
      </c>
      <c r="D82" s="104" t="s">
        <v>138</v>
      </c>
      <c r="E82" s="117">
        <v>42005</v>
      </c>
      <c r="F82" s="106">
        <v>2786173.0000000005</v>
      </c>
      <c r="G82" s="118">
        <v>137.91679999999999</v>
      </c>
      <c r="H82" s="106">
        <v>14694.104850000002</v>
      </c>
      <c r="I82" s="107">
        <v>0.14000000000000001</v>
      </c>
      <c r="J82" s="107">
        <f t="shared" si="4"/>
        <v>9.9255317632090966E-4</v>
      </c>
      <c r="K82" s="107">
        <f>H82/'סכום נכסי הקרן'!$C$42</f>
        <v>1.2749357666032976E-4</v>
      </c>
    </row>
    <row r="83" spans="2:11">
      <c r="B83" s="108"/>
      <c r="C83" s="103"/>
      <c r="D83" s="103"/>
      <c r="E83" s="103"/>
      <c r="F83" s="106"/>
      <c r="G83" s="118"/>
      <c r="H83" s="103"/>
      <c r="I83" s="103"/>
      <c r="J83" s="103"/>
      <c r="K83" s="103"/>
    </row>
    <row r="84" spans="2:11">
      <c r="B84" s="95" t="s">
        <v>2463</v>
      </c>
      <c r="C84" s="96"/>
      <c r="D84" s="97"/>
      <c r="E84" s="115"/>
      <c r="F84" s="99"/>
      <c r="G84" s="116"/>
      <c r="H84" s="99">
        <v>13406624.571016932</v>
      </c>
      <c r="I84" s="100"/>
      <c r="J84" s="107"/>
      <c r="K84" s="103"/>
    </row>
    <row r="85" spans="2:11">
      <c r="B85" s="101" t="s">
        <v>201</v>
      </c>
      <c r="C85" s="96"/>
      <c r="D85" s="97"/>
      <c r="E85" s="115"/>
      <c r="F85" s="99"/>
      <c r="G85" s="116"/>
      <c r="H85" s="99">
        <v>485334.52321268508</v>
      </c>
      <c r="I85" s="100"/>
      <c r="J85" s="100">
        <f t="shared" si="4"/>
        <v>3.2783237053936279E-2</v>
      </c>
      <c r="K85" s="100">
        <f>H85/'סכום נכסי הקרן'!$C$42</f>
        <v>4.2110108014589984E-3</v>
      </c>
    </row>
    <row r="86" spans="2:11">
      <c r="B86" s="102" t="s">
        <v>2464</v>
      </c>
      <c r="C86" s="103">
        <v>84032</v>
      </c>
      <c r="D86" s="104" t="s">
        <v>138</v>
      </c>
      <c r="E86" s="117">
        <v>44314</v>
      </c>
      <c r="F86" s="106">
        <v>4078203.6854829998</v>
      </c>
      <c r="G86" s="118">
        <v>100</v>
      </c>
      <c r="H86" s="106">
        <v>15595.05089183</v>
      </c>
      <c r="I86" s="107">
        <v>2.8904639900000002E-3</v>
      </c>
      <c r="J86" s="100">
        <f t="shared" si="4"/>
        <v>1.0534100209290463E-3</v>
      </c>
      <c r="K86" s="100">
        <f>H86/'סכום נכסי הקרן'!$C$42</f>
        <v>1.3531064577909771E-4</v>
      </c>
    </row>
    <row r="87" spans="2:11">
      <c r="B87" s="102" t="s">
        <v>2465</v>
      </c>
      <c r="C87" s="103">
        <v>84034</v>
      </c>
      <c r="D87" s="104" t="s">
        <v>138</v>
      </c>
      <c r="E87" s="117">
        <v>44314</v>
      </c>
      <c r="F87" s="106">
        <v>2346717.9992430005</v>
      </c>
      <c r="G87" s="118">
        <v>100</v>
      </c>
      <c r="H87" s="106">
        <v>8973.8496304749988</v>
      </c>
      <c r="I87" s="107">
        <v>2.0875573500000002E-3</v>
      </c>
      <c r="J87" s="107">
        <f t="shared" si="4"/>
        <v>6.0616301880778948E-4</v>
      </c>
      <c r="K87" s="107">
        <f>H87/'סכום נכסי הקרן'!$C$42</f>
        <v>7.7861713760755963E-5</v>
      </c>
    </row>
    <row r="88" spans="2:11">
      <c r="B88" s="102" t="s">
        <v>2466</v>
      </c>
      <c r="C88" s="103">
        <v>9239</v>
      </c>
      <c r="D88" s="104" t="s">
        <v>138</v>
      </c>
      <c r="E88" s="117">
        <v>44742</v>
      </c>
      <c r="F88" s="106">
        <v>2159405.5801609997</v>
      </c>
      <c r="G88" s="118">
        <v>108.958</v>
      </c>
      <c r="H88" s="106">
        <v>8997.2797766190033</v>
      </c>
      <c r="I88" s="107">
        <v>9.1919957172411169E-3</v>
      </c>
      <c r="J88" s="107">
        <f t="shared" si="4"/>
        <v>6.0774567159367155E-4</v>
      </c>
      <c r="K88" s="107">
        <f>H88/'סכום נכסי הקרן'!$C$42</f>
        <v>7.8065005704298435E-5</v>
      </c>
    </row>
    <row r="89" spans="2:11">
      <c r="B89" s="102" t="s">
        <v>2467</v>
      </c>
      <c r="C89" s="103">
        <v>97211</v>
      </c>
      <c r="D89" s="104" t="s">
        <v>138</v>
      </c>
      <c r="E89" s="117">
        <v>45166</v>
      </c>
      <c r="F89" s="106">
        <v>1497982.169919</v>
      </c>
      <c r="G89" s="118">
        <v>100</v>
      </c>
      <c r="H89" s="106">
        <v>5728.2838192879999</v>
      </c>
      <c r="I89" s="107">
        <v>1.329910231E-2</v>
      </c>
      <c r="J89" s="107">
        <f t="shared" si="4"/>
        <v>3.8693247106522284E-4</v>
      </c>
      <c r="K89" s="107">
        <f>H89/'סכום נכסי הקרן'!$C$42</f>
        <v>4.97015231415421E-5</v>
      </c>
    </row>
    <row r="90" spans="2:11">
      <c r="B90" s="102" t="s">
        <v>2468</v>
      </c>
      <c r="C90" s="103">
        <v>9616</v>
      </c>
      <c r="D90" s="104" t="s">
        <v>138</v>
      </c>
      <c r="E90" s="117">
        <v>45093</v>
      </c>
      <c r="F90" s="106">
        <v>473258.26443600008</v>
      </c>
      <c r="G90" s="118">
        <v>125.0609</v>
      </c>
      <c r="H90" s="106">
        <v>2263.2766478900003</v>
      </c>
      <c r="I90" s="107">
        <v>9.4302315424750607E-2</v>
      </c>
      <c r="J90" s="107">
        <f t="shared" ref="J90:J98" si="5">IFERROR(H91/$H$11,0)</f>
        <v>3.321037053744339E-3</v>
      </c>
      <c r="K90" s="107">
        <f>H91/'סכום נכסי הקרן'!$C$42</f>
        <v>4.2658761495560762E-4</v>
      </c>
    </row>
    <row r="91" spans="2:11">
      <c r="B91" s="102" t="s">
        <v>2469</v>
      </c>
      <c r="C91" s="103">
        <v>8287</v>
      </c>
      <c r="D91" s="104" t="s">
        <v>138</v>
      </c>
      <c r="E91" s="117">
        <v>43800</v>
      </c>
      <c r="F91" s="106">
        <v>6098199.8900000025</v>
      </c>
      <c r="G91" s="118">
        <v>210.83539999999999</v>
      </c>
      <c r="H91" s="106">
        <v>49165.795690000014</v>
      </c>
      <c r="I91" s="107">
        <v>4.5720856969696973E-2</v>
      </c>
      <c r="J91" s="107">
        <f t="shared" si="5"/>
        <v>2.7580009138810351E-3</v>
      </c>
      <c r="K91" s="107">
        <f>H92/'סכום נכסי הקרן'!$C$42</f>
        <v>3.542655540598099E-4</v>
      </c>
    </row>
    <row r="92" spans="2:11">
      <c r="B92" s="102" t="s">
        <v>2470</v>
      </c>
      <c r="C92" s="103">
        <v>1181106</v>
      </c>
      <c r="D92" s="104" t="s">
        <v>138</v>
      </c>
      <c r="E92" s="117">
        <v>44287</v>
      </c>
      <c r="F92" s="106">
        <v>8778684.6900000013</v>
      </c>
      <c r="G92" s="118">
        <v>121.6288</v>
      </c>
      <c r="H92" s="106">
        <v>40830.411480000017</v>
      </c>
      <c r="I92" s="107">
        <v>6.0306563600000009E-2</v>
      </c>
      <c r="J92" s="107">
        <f t="shared" si="5"/>
        <v>1.0262509786594806E-2</v>
      </c>
      <c r="K92" s="107">
        <f>H93/'סכום נכסי הקרן'!$C$42</f>
        <v>1.3182206348424192E-3</v>
      </c>
    </row>
    <row r="93" spans="2:11">
      <c r="B93" s="102" t="s">
        <v>2471</v>
      </c>
      <c r="C93" s="103">
        <v>7046</v>
      </c>
      <c r="D93" s="104" t="s">
        <v>138</v>
      </c>
      <c r="E93" s="117">
        <v>43795</v>
      </c>
      <c r="F93" s="106">
        <v>26908412.119999994</v>
      </c>
      <c r="G93" s="118">
        <v>147.65119999999999</v>
      </c>
      <c r="H93" s="106">
        <v>151929.78918000005</v>
      </c>
      <c r="I93" s="107">
        <v>3.0689121477777779E-3</v>
      </c>
      <c r="J93" s="107">
        <f t="shared" si="5"/>
        <v>7.1988843266914083E-3</v>
      </c>
      <c r="K93" s="107">
        <f>H94/'סכום נכסי הקרן'!$C$42</f>
        <v>9.2469757053815821E-4</v>
      </c>
    </row>
    <row r="94" spans="2:11">
      <c r="B94" s="102" t="s">
        <v>2472</v>
      </c>
      <c r="C94" s="103">
        <v>8315</v>
      </c>
      <c r="D94" s="104" t="s">
        <v>138</v>
      </c>
      <c r="E94" s="117">
        <v>44337</v>
      </c>
      <c r="F94" s="106">
        <v>30342301.420000002</v>
      </c>
      <c r="G94" s="118">
        <v>91.851900000000001</v>
      </c>
      <c r="H94" s="106">
        <v>106574.80488000003</v>
      </c>
      <c r="I94" s="107">
        <v>5.5586936450657889E-3</v>
      </c>
      <c r="J94" s="107">
        <f t="shared" si="5"/>
        <v>2.5956214531626458E-4</v>
      </c>
      <c r="K94" s="107">
        <f>H95/'סכום נכסי הקרן'!$C$42</f>
        <v>3.334078925087178E-5</v>
      </c>
    </row>
    <row r="95" spans="2:11">
      <c r="B95" s="102" t="s">
        <v>2473</v>
      </c>
      <c r="C95" s="103">
        <v>8338</v>
      </c>
      <c r="D95" s="104" t="s">
        <v>138</v>
      </c>
      <c r="E95" s="117">
        <v>44561</v>
      </c>
      <c r="F95" s="106">
        <v>1498275.3674489998</v>
      </c>
      <c r="G95" s="118">
        <v>67.068899999999999</v>
      </c>
      <c r="H95" s="106">
        <v>3842.6489072410013</v>
      </c>
      <c r="I95" s="107">
        <v>4.9758229765297778E-2</v>
      </c>
      <c r="J95" s="107">
        <f t="shared" si="5"/>
        <v>6.3399419505598008E-4</v>
      </c>
      <c r="K95" s="107">
        <f>H96/'סכום נכסי הקרן'!$C$42</f>
        <v>8.1436631747214164E-5</v>
      </c>
    </row>
    <row r="96" spans="2:11">
      <c r="B96" s="102" t="s">
        <v>2474</v>
      </c>
      <c r="C96" s="103">
        <v>84031</v>
      </c>
      <c r="D96" s="104" t="s">
        <v>138</v>
      </c>
      <c r="E96" s="117">
        <v>44314</v>
      </c>
      <c r="F96" s="106">
        <v>2454464.4644899997</v>
      </c>
      <c r="G96" s="118">
        <v>100</v>
      </c>
      <c r="H96" s="106">
        <v>9385.8721111300001</v>
      </c>
      <c r="I96" s="107">
        <v>2.40872E-3</v>
      </c>
      <c r="J96" s="107">
        <f t="shared" si="5"/>
        <v>6.2112227603936399E-4</v>
      </c>
      <c r="K96" s="107">
        <f>H97/'סכום נכסי הקרן'!$C$42</f>
        <v>7.9783232178242444E-5</v>
      </c>
    </row>
    <row r="97" spans="2:11">
      <c r="B97" s="102" t="s">
        <v>2475</v>
      </c>
      <c r="C97" s="103">
        <v>84033</v>
      </c>
      <c r="D97" s="104" t="s">
        <v>138</v>
      </c>
      <c r="E97" s="117">
        <v>44314</v>
      </c>
      <c r="F97" s="106">
        <v>2404631.7243710002</v>
      </c>
      <c r="G97" s="118">
        <v>100</v>
      </c>
      <c r="H97" s="106">
        <v>9195.3117137999998</v>
      </c>
      <c r="I97" s="107">
        <v>1.31141424E-3</v>
      </c>
      <c r="J97" s="107">
        <f t="shared" si="5"/>
        <v>9.4799944116399882E-4</v>
      </c>
      <c r="K97" s="107">
        <f>H98/'סכום נכסי הקרן'!$C$42</f>
        <v>1.2177064394070778E-4</v>
      </c>
    </row>
    <row r="98" spans="2:11">
      <c r="B98" s="102" t="s">
        <v>2476</v>
      </c>
      <c r="C98" s="103">
        <v>84036</v>
      </c>
      <c r="D98" s="104" t="s">
        <v>138</v>
      </c>
      <c r="E98" s="117">
        <v>44314</v>
      </c>
      <c r="F98" s="106">
        <v>3670113.9516949998</v>
      </c>
      <c r="G98" s="118">
        <v>100</v>
      </c>
      <c r="H98" s="106">
        <v>14034.51575042</v>
      </c>
      <c r="I98" s="107">
        <v>3.29191734E-3</v>
      </c>
      <c r="J98" s="107">
        <f t="shared" si="5"/>
        <v>6.1353047281874524E-6</v>
      </c>
      <c r="K98" s="107">
        <f>H99/'סכום נכסי הקרן'!$C$42</f>
        <v>7.8808064127815344E-7</v>
      </c>
    </row>
    <row r="99" spans="2:11">
      <c r="B99" s="102" t="s">
        <v>2477</v>
      </c>
      <c r="C99" s="103">
        <v>4024</v>
      </c>
      <c r="D99" s="104" t="s">
        <v>140</v>
      </c>
      <c r="E99" s="117">
        <v>39223</v>
      </c>
      <c r="F99" s="106">
        <v>400683.15000000008</v>
      </c>
      <c r="G99" s="118">
        <v>5.5929000000000002</v>
      </c>
      <c r="H99" s="106">
        <v>90.829200000000014</v>
      </c>
      <c r="I99" s="107">
        <v>7.5668790088457951E-3</v>
      </c>
      <c r="J99" s="107">
        <f>IFERROR(H101/$H$11,0)</f>
        <v>3.7035087617071122E-3</v>
      </c>
      <c r="K99" s="107">
        <f>H101/'סכום נכסי הקרן'!$C$42</f>
        <v>4.7571615253211047E-4</v>
      </c>
    </row>
    <row r="100" spans="2:11">
      <c r="B100" s="102" t="s">
        <v>5006</v>
      </c>
      <c r="C100" s="103">
        <v>84035</v>
      </c>
      <c r="D100" s="104" t="s">
        <v>138</v>
      </c>
      <c r="E100" s="117">
        <v>44314</v>
      </c>
      <c r="F100" s="106">
        <v>1019550.92159</v>
      </c>
      <c r="G100" s="118">
        <v>100</v>
      </c>
      <c r="H100" s="106">
        <v>3898.7627239919998</v>
      </c>
      <c r="I100" s="107">
        <v>2.03403023E-3</v>
      </c>
      <c r="J100" s="107">
        <f>IFERROR(H101/$H$11,0)</f>
        <v>3.7035087617071122E-3</v>
      </c>
      <c r="K100" s="107">
        <f>H101/'סכום נכסי הקרן'!$C$42</f>
        <v>4.7571615253211047E-4</v>
      </c>
    </row>
    <row r="101" spans="2:11">
      <c r="B101" s="102" t="s">
        <v>2478</v>
      </c>
      <c r="C101" s="103">
        <v>8316</v>
      </c>
      <c r="D101" s="104" t="s">
        <v>138</v>
      </c>
      <c r="E101" s="117">
        <v>44378</v>
      </c>
      <c r="F101" s="106">
        <v>15270507.77</v>
      </c>
      <c r="G101" s="118">
        <v>93.892600000000002</v>
      </c>
      <c r="H101" s="106">
        <v>54828.040810000013</v>
      </c>
      <c r="I101" s="107">
        <v>9.734117903806451E-2</v>
      </c>
      <c r="J101" s="107">
        <f>IFERROR(H102/$H$11,0)</f>
        <v>0</v>
      </c>
      <c r="K101" s="107">
        <f>H102/'סכום נכסי הקרן'!$C$42</f>
        <v>0</v>
      </c>
    </row>
    <row r="102" spans="2:11">
      <c r="B102" s="108"/>
      <c r="C102" s="103"/>
      <c r="D102" s="103"/>
      <c r="E102" s="103"/>
      <c r="F102" s="106"/>
      <c r="G102" s="118"/>
      <c r="H102" s="103"/>
      <c r="I102" s="103"/>
      <c r="J102" s="107"/>
      <c r="K102" s="103"/>
    </row>
    <row r="103" spans="2:11">
      <c r="B103" s="101" t="s">
        <v>2479</v>
      </c>
      <c r="C103" s="103"/>
      <c r="D103" s="104"/>
      <c r="E103" s="117"/>
      <c r="F103" s="106"/>
      <c r="G103" s="118"/>
      <c r="H103" s="106">
        <v>37897.082177973003</v>
      </c>
      <c r="I103" s="107"/>
      <c r="J103" s="107">
        <f>IFERROR(H104/$H$11,0)</f>
        <v>3.7864021322668638E-4</v>
      </c>
      <c r="K103" s="107">
        <f>H104/'סכום נכסי הקרן'!$C$42</f>
        <v>4.8636381609938304E-5</v>
      </c>
    </row>
    <row r="104" spans="2:11">
      <c r="B104" s="102" t="s">
        <v>2480</v>
      </c>
      <c r="C104" s="103" t="s">
        <v>2481</v>
      </c>
      <c r="D104" s="104" t="s">
        <v>141</v>
      </c>
      <c r="E104" s="117">
        <v>42268</v>
      </c>
      <c r="F104" s="106">
        <v>6925.0200000000013</v>
      </c>
      <c r="G104" s="118">
        <v>17303.91</v>
      </c>
      <c r="H104" s="106">
        <v>5605.5223300000007</v>
      </c>
      <c r="I104" s="107">
        <v>1.595926814114286E-2</v>
      </c>
      <c r="J104" s="107">
        <f>IFERROR(H105/$H$11,0)</f>
        <v>1.2143076314632365E-3</v>
      </c>
      <c r="K104" s="107">
        <f>H105/'סכום נכסי הקרן'!$C$42</f>
        <v>1.5597796349313856E-4</v>
      </c>
    </row>
    <row r="105" spans="2:11">
      <c r="B105" s="102" t="s">
        <v>2482</v>
      </c>
      <c r="C105" s="103" t="s">
        <v>2483</v>
      </c>
      <c r="D105" s="104" t="s">
        <v>138</v>
      </c>
      <c r="E105" s="117">
        <v>44616</v>
      </c>
      <c r="F105" s="106">
        <v>4795.7586120000005</v>
      </c>
      <c r="G105" s="118">
        <v>98026.36</v>
      </c>
      <c r="H105" s="106">
        <v>17977.035470296003</v>
      </c>
      <c r="I105" s="107">
        <v>6.3748352731546106E-3</v>
      </c>
      <c r="J105" s="107">
        <f>IFERROR(H106/$H$11,0)</f>
        <v>5.2887655105906173E-4</v>
      </c>
      <c r="K105" s="107">
        <f>H106/'סכום נכסי הקרן'!$C$42</f>
        <v>6.7934257543999355E-5</v>
      </c>
    </row>
    <row r="106" spans="2:11">
      <c r="B106" s="102" t="s">
        <v>2484</v>
      </c>
      <c r="C106" s="103">
        <v>9628</v>
      </c>
      <c r="D106" s="104" t="s">
        <v>138</v>
      </c>
      <c r="E106" s="117">
        <v>45103</v>
      </c>
      <c r="F106" s="106">
        <v>1618.9202190000003</v>
      </c>
      <c r="G106" s="118">
        <v>126473.8</v>
      </c>
      <c r="H106" s="106">
        <v>7829.6736934280016</v>
      </c>
      <c r="I106" s="107">
        <v>5.318173963326342E-2</v>
      </c>
      <c r="J106" s="107">
        <f>IFERROR(H107/$H$11,0)</f>
        <v>4.3803683247967086E-4</v>
      </c>
      <c r="K106" s="107">
        <f>H107/'סכום נכסי הקרן'!$C$42</f>
        <v>5.6265884603585882E-5</v>
      </c>
    </row>
    <row r="107" spans="2:11">
      <c r="B107" s="102" t="s">
        <v>2485</v>
      </c>
      <c r="C107" s="103">
        <v>9768</v>
      </c>
      <c r="D107" s="104" t="s">
        <v>138</v>
      </c>
      <c r="E107" s="117">
        <v>45103</v>
      </c>
      <c r="F107" s="106">
        <v>1342.0930470000003</v>
      </c>
      <c r="G107" s="118">
        <v>126356.95</v>
      </c>
      <c r="H107" s="106">
        <v>6484.8506842489996</v>
      </c>
      <c r="I107" s="107">
        <v>4.4047255882425716E-2</v>
      </c>
      <c r="J107" s="107">
        <f>IFERROR(H108/$H$11,0)</f>
        <v>0</v>
      </c>
      <c r="K107" s="107">
        <f>H108/'סכום נכסי הקרן'!$C$42</f>
        <v>0</v>
      </c>
    </row>
    <row r="108" spans="2:11">
      <c r="B108" s="108"/>
      <c r="C108" s="103"/>
      <c r="D108" s="103"/>
      <c r="E108" s="103"/>
      <c r="F108" s="106"/>
      <c r="G108" s="118"/>
      <c r="H108" s="103"/>
      <c r="I108" s="103"/>
      <c r="J108" s="107"/>
      <c r="K108" s="103"/>
    </row>
    <row r="109" spans="2:11">
      <c r="B109" s="101" t="s">
        <v>205</v>
      </c>
      <c r="C109" s="96"/>
      <c r="D109" s="97"/>
      <c r="E109" s="115"/>
      <c r="F109" s="99"/>
      <c r="G109" s="116"/>
      <c r="H109" s="99">
        <v>791175.19002000126</v>
      </c>
      <c r="I109" s="100"/>
      <c r="J109" s="100">
        <f t="shared" ref="J109:J122" si="6">IFERROR(H110/$H$11,0)</f>
        <v>3.2405780412905318E-3</v>
      </c>
      <c r="K109" s="100">
        <f>H110/'סכום נכסי הקרן'!$C$42</f>
        <v>4.1625264498420806E-4</v>
      </c>
    </row>
    <row r="110" spans="2:11">
      <c r="B110" s="102" t="s">
        <v>2486</v>
      </c>
      <c r="C110" s="103">
        <v>5264</v>
      </c>
      <c r="D110" s="104" t="s">
        <v>138</v>
      </c>
      <c r="E110" s="117">
        <v>42095</v>
      </c>
      <c r="F110" s="106">
        <v>18647677.630000003</v>
      </c>
      <c r="G110" s="118">
        <v>67.2774</v>
      </c>
      <c r="H110" s="106">
        <v>47974.652290000005</v>
      </c>
      <c r="I110" s="107">
        <v>1E-3</v>
      </c>
      <c r="J110" s="107">
        <f t="shared" si="6"/>
        <v>7.5606443083633063E-3</v>
      </c>
      <c r="K110" s="107">
        <f>H111/'סכום נכסי הקרן'!$C$42</f>
        <v>9.711656843442981E-4</v>
      </c>
    </row>
    <row r="111" spans="2:11">
      <c r="B111" s="102" t="s">
        <v>2487</v>
      </c>
      <c r="C111" s="103">
        <v>7064</v>
      </c>
      <c r="D111" s="104" t="s">
        <v>138</v>
      </c>
      <c r="E111" s="117">
        <v>43466</v>
      </c>
      <c r="F111" s="106">
        <v>25232501.34</v>
      </c>
      <c r="G111" s="118">
        <v>116.00320000000001</v>
      </c>
      <c r="H111" s="106">
        <v>111930.42635000002</v>
      </c>
      <c r="I111" s="107">
        <v>1.2999999999999999E-3</v>
      </c>
      <c r="J111" s="107">
        <f t="shared" si="6"/>
        <v>9.0028379467061385E-3</v>
      </c>
      <c r="K111" s="107">
        <f>H112/'סכום נכסי הקרן'!$C$42</f>
        <v>1.156415633239382E-3</v>
      </c>
    </row>
    <row r="112" spans="2:11">
      <c r="B112" s="102" t="s">
        <v>2488</v>
      </c>
      <c r="C112" s="103">
        <v>7031</v>
      </c>
      <c r="D112" s="104" t="s">
        <v>138</v>
      </c>
      <c r="E112" s="117">
        <v>43090</v>
      </c>
      <c r="F112" s="106">
        <v>30413040.490000006</v>
      </c>
      <c r="G112" s="118">
        <v>114.60169999999999</v>
      </c>
      <c r="H112" s="106">
        <v>133281.16608000002</v>
      </c>
      <c r="I112" s="107">
        <v>2.0999999999999999E-3</v>
      </c>
      <c r="J112" s="107">
        <f t="shared" si="6"/>
        <v>2.8149740229037614E-3</v>
      </c>
      <c r="K112" s="107">
        <f>H113/'סכום נכסי הקרן'!$C$42</f>
        <v>3.6158375686854062E-4</v>
      </c>
    </row>
    <row r="113" spans="2:11">
      <c r="B113" s="102" t="s">
        <v>2489</v>
      </c>
      <c r="C113" s="103">
        <v>5274</v>
      </c>
      <c r="D113" s="104" t="s">
        <v>138</v>
      </c>
      <c r="E113" s="117">
        <v>42460</v>
      </c>
      <c r="F113" s="106">
        <v>19380140.550000001</v>
      </c>
      <c r="G113" s="118">
        <v>56.232700000000001</v>
      </c>
      <c r="H113" s="106">
        <v>41673.86134000001</v>
      </c>
      <c r="I113" s="107">
        <v>1.9E-3</v>
      </c>
      <c r="J113" s="107">
        <f t="shared" si="6"/>
        <v>5.3589386258686856E-3</v>
      </c>
      <c r="K113" s="107">
        <f>H114/'סכום נכסי הקרן'!$C$42</f>
        <v>6.8835632066356026E-4</v>
      </c>
    </row>
    <row r="114" spans="2:11">
      <c r="B114" s="102" t="s">
        <v>2490</v>
      </c>
      <c r="C114" s="103">
        <v>5344</v>
      </c>
      <c r="D114" s="104" t="s">
        <v>138</v>
      </c>
      <c r="E114" s="117">
        <v>43431</v>
      </c>
      <c r="F114" s="106">
        <v>24432700.020000003</v>
      </c>
      <c r="G114" s="118">
        <v>84.913899999999998</v>
      </c>
      <c r="H114" s="106">
        <v>79335.604310000039</v>
      </c>
      <c r="I114" s="107">
        <v>4.7000000000000002E-3</v>
      </c>
      <c r="J114" s="107">
        <f t="shared" si="6"/>
        <v>3.1501711629970642E-4</v>
      </c>
      <c r="K114" s="107">
        <f>H115/'סכום נכסי הקרן'!$C$42</f>
        <v>4.046398704313586E-5</v>
      </c>
    </row>
    <row r="115" spans="2:11">
      <c r="B115" s="102" t="s">
        <v>2491</v>
      </c>
      <c r="C115" s="103">
        <v>5079</v>
      </c>
      <c r="D115" s="104" t="s">
        <v>140</v>
      </c>
      <c r="E115" s="117">
        <v>38838</v>
      </c>
      <c r="F115" s="106">
        <v>9100000.0000000019</v>
      </c>
      <c r="G115" s="118">
        <v>12.644299999999999</v>
      </c>
      <c r="H115" s="106">
        <v>4663.6237200010009</v>
      </c>
      <c r="I115" s="107">
        <v>5.0199989999999993E-2</v>
      </c>
      <c r="J115" s="107">
        <f t="shared" si="6"/>
        <v>6.2148959484183445E-3</v>
      </c>
      <c r="K115" s="107">
        <f>H116/'סכום נכסי הקרן'!$C$42</f>
        <v>7.9830414323258736E-4</v>
      </c>
    </row>
    <row r="116" spans="2:11">
      <c r="B116" s="102" t="s">
        <v>2492</v>
      </c>
      <c r="C116" s="103">
        <v>7989</v>
      </c>
      <c r="D116" s="104" t="s">
        <v>138</v>
      </c>
      <c r="E116" s="117">
        <v>43830</v>
      </c>
      <c r="F116" s="106">
        <v>18366317.980000004</v>
      </c>
      <c r="G116" s="118">
        <v>131.00360000000001</v>
      </c>
      <c r="H116" s="106">
        <v>92007.496300000013</v>
      </c>
      <c r="I116" s="107">
        <v>2.3E-2</v>
      </c>
      <c r="J116" s="107">
        <f t="shared" si="6"/>
        <v>6.042473634751939E-3</v>
      </c>
      <c r="K116" s="107">
        <f>H117/'סכום נכסי הקרן'!$C$42</f>
        <v>7.76156475994382E-4</v>
      </c>
    </row>
    <row r="117" spans="2:11">
      <c r="B117" s="102" t="s">
        <v>2493</v>
      </c>
      <c r="C117" s="103">
        <v>8404</v>
      </c>
      <c r="D117" s="104" t="s">
        <v>138</v>
      </c>
      <c r="E117" s="117">
        <v>44469</v>
      </c>
      <c r="F117" s="106">
        <v>21706669.02</v>
      </c>
      <c r="G117" s="118">
        <v>107.7688</v>
      </c>
      <c r="H117" s="106">
        <v>89454.89598000003</v>
      </c>
      <c r="I117" s="107">
        <v>6.4499999999999988E-2</v>
      </c>
      <c r="J117" s="107">
        <f t="shared" si="6"/>
        <v>1.2840820229930847E-9</v>
      </c>
      <c r="K117" s="107">
        <f>H118/'סכום נכסי הקרן'!$C$42</f>
        <v>1.6494049260257383E-10</v>
      </c>
    </row>
    <row r="118" spans="2:11">
      <c r="B118" s="102" t="s">
        <v>2494</v>
      </c>
      <c r="C118" s="103">
        <v>5048</v>
      </c>
      <c r="D118" s="104" t="s">
        <v>140</v>
      </c>
      <c r="E118" s="117">
        <v>37895</v>
      </c>
      <c r="F118" s="106">
        <v>4692574.0000000009</v>
      </c>
      <c r="G118" s="118">
        <v>1E-4</v>
      </c>
      <c r="H118" s="106">
        <v>1.9010000000000006E-2</v>
      </c>
      <c r="I118" s="107">
        <v>2.58E-2</v>
      </c>
      <c r="J118" s="107">
        <f t="shared" si="6"/>
        <v>2.3616147668028848E-3</v>
      </c>
      <c r="K118" s="107">
        <f>H119/'סכום נכסי הקרן'!$C$42</f>
        <v>3.0334970508038808E-4</v>
      </c>
    </row>
    <row r="119" spans="2:11">
      <c r="B119" s="102" t="s">
        <v>2495</v>
      </c>
      <c r="C119" s="103">
        <v>9489</v>
      </c>
      <c r="D119" s="104" t="s">
        <v>138</v>
      </c>
      <c r="E119" s="117">
        <v>44665</v>
      </c>
      <c r="F119" s="106">
        <v>8959146.9900000002</v>
      </c>
      <c r="G119" s="118">
        <v>102.0502</v>
      </c>
      <c r="H119" s="106">
        <v>34962.172130000006</v>
      </c>
      <c r="I119" s="107">
        <v>1.5900000000000001E-2</v>
      </c>
      <c r="J119" s="107">
        <f t="shared" si="6"/>
        <v>3.4174908762524183E-3</v>
      </c>
      <c r="K119" s="107">
        <f>H120/'סכום נכסי הקרן'!$C$42</f>
        <v>4.3897712023098013E-4</v>
      </c>
    </row>
    <row r="120" spans="2:11">
      <c r="B120" s="102" t="s">
        <v>2496</v>
      </c>
      <c r="C120" s="103">
        <v>5343</v>
      </c>
      <c r="D120" s="104" t="s">
        <v>138</v>
      </c>
      <c r="E120" s="117">
        <v>43382</v>
      </c>
      <c r="F120" s="106">
        <v>7449306.0700000022</v>
      </c>
      <c r="G120" s="118">
        <v>177.60820000000001</v>
      </c>
      <c r="H120" s="106">
        <v>50593.731860000007</v>
      </c>
      <c r="I120" s="107">
        <v>5.8199999999999995E-2</v>
      </c>
      <c r="J120" s="107">
        <f t="shared" si="6"/>
        <v>7.0740877134958463E-3</v>
      </c>
      <c r="K120" s="107">
        <f>H121/'סכום נכסי הקרן'!$C$42</f>
        <v>9.0866743033914728E-4</v>
      </c>
    </row>
    <row r="121" spans="2:11">
      <c r="B121" s="102" t="s">
        <v>2497</v>
      </c>
      <c r="C121" s="103">
        <v>5299</v>
      </c>
      <c r="D121" s="104" t="s">
        <v>138</v>
      </c>
      <c r="E121" s="117">
        <v>42831</v>
      </c>
      <c r="F121" s="106">
        <v>19277207.079999998</v>
      </c>
      <c r="G121" s="118">
        <v>142.0685</v>
      </c>
      <c r="H121" s="106">
        <v>104727.27211000002</v>
      </c>
      <c r="I121" s="107">
        <v>2.6199999999999998E-2</v>
      </c>
      <c r="J121" s="107">
        <f t="shared" si="6"/>
        <v>3.8520335638743439E-5</v>
      </c>
      <c r="K121" s="107">
        <f>H122/'סכום נכסי הקרן'!$C$42</f>
        <v>4.9479418150105509E-6</v>
      </c>
    </row>
    <row r="122" spans="2:11">
      <c r="B122" s="102" t="s">
        <v>2498</v>
      </c>
      <c r="C122" s="103">
        <v>53431</v>
      </c>
      <c r="D122" s="104" t="s">
        <v>138</v>
      </c>
      <c r="E122" s="117">
        <v>43382</v>
      </c>
      <c r="F122" s="106">
        <v>56701.100000000006</v>
      </c>
      <c r="G122" s="118">
        <v>263.0086</v>
      </c>
      <c r="H122" s="106">
        <v>570.26854000000014</v>
      </c>
      <c r="I122" s="107">
        <v>5.8199999999999995E-2</v>
      </c>
      <c r="J122" s="107">
        <f t="shared" si="6"/>
        <v>0</v>
      </c>
      <c r="K122" s="107">
        <f>H123/'סכום נכסי הקרן'!$C$42</f>
        <v>0</v>
      </c>
    </row>
    <row r="123" spans="2:11">
      <c r="B123" s="108"/>
      <c r="C123" s="103"/>
      <c r="D123" s="103"/>
      <c r="E123" s="103"/>
      <c r="F123" s="106"/>
      <c r="G123" s="118"/>
      <c r="H123" s="103"/>
      <c r="I123" s="103"/>
      <c r="J123" s="107"/>
      <c r="K123" s="103"/>
    </row>
    <row r="124" spans="2:11">
      <c r="B124" s="101" t="s">
        <v>206</v>
      </c>
      <c r="C124" s="96"/>
      <c r="D124" s="97"/>
      <c r="E124" s="115"/>
      <c r="F124" s="99"/>
      <c r="G124" s="116"/>
      <c r="H124" s="99">
        <v>12092217.775606275</v>
      </c>
      <c r="I124" s="100"/>
      <c r="J124" s="100">
        <f t="shared" ref="J124:J155" si="7">IFERROR(H125/$H$11,0)</f>
        <v>6.5661138372585261E-4</v>
      </c>
      <c r="K124" s="100">
        <f>H125/'סכום נכסי הקרן'!$C$42</f>
        <v>8.4341812392760998E-5</v>
      </c>
    </row>
    <row r="125" spans="2:11">
      <c r="B125" s="102" t="s">
        <v>2499</v>
      </c>
      <c r="C125" s="103">
        <v>76203</v>
      </c>
      <c r="D125" s="104" t="s">
        <v>138</v>
      </c>
      <c r="E125" s="117">
        <v>43466</v>
      </c>
      <c r="F125" s="106">
        <v>2542025.33812</v>
      </c>
      <c r="G125" s="118">
        <v>100</v>
      </c>
      <c r="H125" s="106">
        <v>9720.7048935500006</v>
      </c>
      <c r="I125" s="107">
        <v>0.19280799999999998</v>
      </c>
      <c r="J125" s="107">
        <f t="shared" si="7"/>
        <v>5.0411593660539007E-3</v>
      </c>
      <c r="K125" s="107">
        <f>H126/'סכום נכסי הקרן'!$C$42</f>
        <v>6.4753753594873516E-4</v>
      </c>
    </row>
    <row r="126" spans="2:11">
      <c r="B126" s="102" t="s">
        <v>2500</v>
      </c>
      <c r="C126" s="103">
        <v>7055</v>
      </c>
      <c r="D126" s="104" t="s">
        <v>138</v>
      </c>
      <c r="E126" s="117">
        <v>43914</v>
      </c>
      <c r="F126" s="106">
        <v>17976239.970000003</v>
      </c>
      <c r="G126" s="118">
        <v>108.56829999999999</v>
      </c>
      <c r="H126" s="106">
        <v>74631.088850000029</v>
      </c>
      <c r="I126" s="107">
        <v>8.8499999999999995E-2</v>
      </c>
      <c r="J126" s="107">
        <f t="shared" si="7"/>
        <v>6.9875833238324378E-3</v>
      </c>
      <c r="K126" s="107">
        <f>H127/'סכום נכסי הקרן'!$C$42</f>
        <v>8.9755593092720931E-4</v>
      </c>
    </row>
    <row r="127" spans="2:11">
      <c r="B127" s="102" t="s">
        <v>2501</v>
      </c>
      <c r="C127" s="103">
        <v>5238</v>
      </c>
      <c r="D127" s="104" t="s">
        <v>140</v>
      </c>
      <c r="E127" s="117">
        <v>43221</v>
      </c>
      <c r="F127" s="106">
        <v>27517918.601105005</v>
      </c>
      <c r="G127" s="118">
        <v>92.749899999999997</v>
      </c>
      <c r="H127" s="106">
        <v>103446.63082848099</v>
      </c>
      <c r="I127" s="107">
        <v>5.7498299999999992E-3</v>
      </c>
      <c r="J127" s="107">
        <f t="shared" si="7"/>
        <v>1.8617468619439703E-2</v>
      </c>
      <c r="K127" s="107">
        <f>H128/'סכום נכסי הקרן'!$C$42</f>
        <v>2.391416116819106E-3</v>
      </c>
    </row>
    <row r="128" spans="2:11">
      <c r="B128" s="102" t="s">
        <v>2502</v>
      </c>
      <c r="C128" s="103">
        <v>7070</v>
      </c>
      <c r="D128" s="104" t="s">
        <v>140</v>
      </c>
      <c r="E128" s="117">
        <v>44075</v>
      </c>
      <c r="F128" s="106">
        <v>66722482.412987001</v>
      </c>
      <c r="G128" s="118">
        <v>101.9179</v>
      </c>
      <c r="H128" s="106">
        <v>275619.52594788006</v>
      </c>
      <c r="I128" s="107">
        <v>9.1204300000000006E-3</v>
      </c>
      <c r="J128" s="107">
        <f t="shared" si="7"/>
        <v>7.8834510502253288E-3</v>
      </c>
      <c r="K128" s="107">
        <f>H129/'סכום נכסי הקרן'!$C$42</f>
        <v>1.0126302497418004E-3</v>
      </c>
    </row>
    <row r="129" spans="2:11">
      <c r="B129" s="102" t="s">
        <v>2503</v>
      </c>
      <c r="C129" s="103">
        <v>5339</v>
      </c>
      <c r="D129" s="104" t="s">
        <v>138</v>
      </c>
      <c r="E129" s="117">
        <v>42916</v>
      </c>
      <c r="F129" s="106">
        <v>39300721.42900601</v>
      </c>
      <c r="G129" s="118">
        <v>77.658199999999994</v>
      </c>
      <c r="H129" s="106">
        <v>116709.370415032</v>
      </c>
      <c r="I129" s="107">
        <v>2.6766419999999999E-2</v>
      </c>
      <c r="J129" s="107">
        <f t="shared" si="7"/>
        <v>6.1881937498279825E-3</v>
      </c>
      <c r="K129" s="107">
        <f>H130/'סכום נכסי הקרן'!$C$42</f>
        <v>7.948742425640925E-4</v>
      </c>
    </row>
    <row r="130" spans="2:11">
      <c r="B130" s="102" t="s">
        <v>4998</v>
      </c>
      <c r="C130" s="103">
        <v>7006</v>
      </c>
      <c r="D130" s="104" t="s">
        <v>140</v>
      </c>
      <c r="E130" s="117">
        <v>43617</v>
      </c>
      <c r="F130" s="106">
        <v>15604143.630000001</v>
      </c>
      <c r="G130" s="118">
        <v>144.85249999999999</v>
      </c>
      <c r="H130" s="106">
        <v>91612.18759999999</v>
      </c>
      <c r="I130" s="107">
        <v>8.0000000000000004E-4</v>
      </c>
      <c r="J130" s="107">
        <f t="shared" si="7"/>
        <v>2.7645638874970228E-3</v>
      </c>
      <c r="K130" s="107">
        <f>H131/'סכום נכסי הקרן'!$C$42</f>
        <v>3.5510856882193197E-4</v>
      </c>
    </row>
    <row r="131" spans="2:11">
      <c r="B131" s="102" t="s">
        <v>2504</v>
      </c>
      <c r="C131" s="103">
        <v>5273</v>
      </c>
      <c r="D131" s="104" t="s">
        <v>140</v>
      </c>
      <c r="E131" s="117">
        <v>42401</v>
      </c>
      <c r="F131" s="106">
        <v>8932501.1000000015</v>
      </c>
      <c r="G131" s="118">
        <v>113.0461</v>
      </c>
      <c r="H131" s="106">
        <v>40927.572040000006</v>
      </c>
      <c r="I131" s="107">
        <v>7.000000000000001E-4</v>
      </c>
      <c r="J131" s="107">
        <f t="shared" si="7"/>
        <v>1.3914636888324977E-3</v>
      </c>
      <c r="K131" s="107">
        <f>H132/'סכום נכסי הקרן'!$C$42</f>
        <v>1.7873368068782835E-4</v>
      </c>
    </row>
    <row r="132" spans="2:11">
      <c r="B132" s="102" t="s">
        <v>2505</v>
      </c>
      <c r="C132" s="103">
        <v>8417</v>
      </c>
      <c r="D132" s="104" t="s">
        <v>140</v>
      </c>
      <c r="E132" s="117">
        <v>44713</v>
      </c>
      <c r="F132" s="106">
        <v>4850221.0000000028</v>
      </c>
      <c r="G132" s="118">
        <v>104.7882</v>
      </c>
      <c r="H132" s="106">
        <v>20599.715789999998</v>
      </c>
      <c r="I132" s="107">
        <v>5.0000000000000001E-4</v>
      </c>
      <c r="J132" s="107">
        <f t="shared" si="7"/>
        <v>4.8670697197314352E-4</v>
      </c>
      <c r="K132" s="107">
        <f>H133/'סכום נכסי הקרן'!$C$42</f>
        <v>6.2517569962732607E-5</v>
      </c>
    </row>
    <row r="133" spans="2:11">
      <c r="B133" s="102" t="s">
        <v>2506</v>
      </c>
      <c r="C133" s="103">
        <v>60831</v>
      </c>
      <c r="D133" s="104" t="s">
        <v>138</v>
      </c>
      <c r="E133" s="117">
        <v>42555</v>
      </c>
      <c r="F133" s="106">
        <v>1884252.216857</v>
      </c>
      <c r="G133" s="118">
        <v>100</v>
      </c>
      <c r="H133" s="106">
        <v>7205.38047534</v>
      </c>
      <c r="I133" s="107">
        <v>1.2880000000000001E-3</v>
      </c>
      <c r="J133" s="107">
        <f t="shared" si="7"/>
        <v>1.7793574740037259E-3</v>
      </c>
      <c r="K133" s="107">
        <f>H134/'סכום נכסי הקרן'!$C$42</f>
        <v>2.2855868474363537E-4</v>
      </c>
    </row>
    <row r="134" spans="2:11">
      <c r="B134" s="102" t="s">
        <v>2507</v>
      </c>
      <c r="C134" s="103">
        <v>9282</v>
      </c>
      <c r="D134" s="104" t="s">
        <v>138</v>
      </c>
      <c r="E134" s="117">
        <v>44848</v>
      </c>
      <c r="F134" s="106">
        <v>6538732.0100000016</v>
      </c>
      <c r="G134" s="118">
        <v>105.3516</v>
      </c>
      <c r="H134" s="106">
        <v>26342.231240000005</v>
      </c>
      <c r="I134" s="107">
        <v>5.28E-2</v>
      </c>
      <c r="J134" s="107">
        <f t="shared" si="7"/>
        <v>1.5331763730483787E-6</v>
      </c>
      <c r="K134" s="107">
        <f>H135/'סכום נכסי הקרן'!$C$42</f>
        <v>1.969366922743602E-7</v>
      </c>
    </row>
    <row r="135" spans="2:11">
      <c r="B135" s="102" t="s">
        <v>2508</v>
      </c>
      <c r="C135" s="103">
        <v>4020</v>
      </c>
      <c r="D135" s="104" t="s">
        <v>140</v>
      </c>
      <c r="E135" s="117">
        <v>39105</v>
      </c>
      <c r="F135" s="106">
        <v>799098.32</v>
      </c>
      <c r="G135" s="118">
        <v>0.70079999999999998</v>
      </c>
      <c r="H135" s="106">
        <v>22.697680000000005</v>
      </c>
      <c r="I135" s="107">
        <v>5.4000000000000003E-3</v>
      </c>
      <c r="J135" s="107">
        <f t="shared" si="7"/>
        <v>1.6818693665123794E-3</v>
      </c>
      <c r="K135" s="107">
        <f>H136/'סכום נכסי הקרן'!$C$42</f>
        <v>2.1603632543590605E-4</v>
      </c>
    </row>
    <row r="136" spans="2:11">
      <c r="B136" s="102" t="s">
        <v>2509</v>
      </c>
      <c r="C136" s="103">
        <v>8400</v>
      </c>
      <c r="D136" s="104" t="s">
        <v>138</v>
      </c>
      <c r="E136" s="117">
        <v>44544</v>
      </c>
      <c r="F136" s="106">
        <v>5778636.3982430007</v>
      </c>
      <c r="G136" s="118">
        <v>112.6778</v>
      </c>
      <c r="H136" s="106">
        <v>24898.983152864002</v>
      </c>
      <c r="I136" s="107">
        <v>1.4671989999999999E-2</v>
      </c>
      <c r="J136" s="107">
        <f t="shared" si="7"/>
        <v>2.9164354403902586E-4</v>
      </c>
      <c r="K136" s="107">
        <f>H137/'סכום נכסי הקרן'!$C$42</f>
        <v>3.7461648833017281E-5</v>
      </c>
    </row>
    <row r="137" spans="2:11">
      <c r="B137" s="102" t="s">
        <v>2510</v>
      </c>
      <c r="C137" s="103">
        <v>79692</v>
      </c>
      <c r="D137" s="104" t="s">
        <v>138</v>
      </c>
      <c r="E137" s="117">
        <v>43466</v>
      </c>
      <c r="F137" s="106">
        <v>1129077.7117399999</v>
      </c>
      <c r="G137" s="118">
        <v>100</v>
      </c>
      <c r="H137" s="106">
        <v>4317.5931699899993</v>
      </c>
      <c r="I137" s="107">
        <v>5.680000000000001E-3</v>
      </c>
      <c r="J137" s="107">
        <f t="shared" si="7"/>
        <v>8.9073046729680353E-5</v>
      </c>
      <c r="K137" s="107">
        <f>H138/'סכום נכסי הקרן'!$C$42</f>
        <v>1.1441443725658851E-5</v>
      </c>
    </row>
    <row r="138" spans="2:11">
      <c r="B138" s="102" t="s">
        <v>2511</v>
      </c>
      <c r="C138" s="103">
        <v>87255</v>
      </c>
      <c r="D138" s="104" t="s">
        <v>138</v>
      </c>
      <c r="E138" s="117">
        <v>44469</v>
      </c>
      <c r="F138" s="106">
        <v>344840.10989349999</v>
      </c>
      <c r="G138" s="118">
        <v>100</v>
      </c>
      <c r="H138" s="106">
        <v>1318.6685803639998</v>
      </c>
      <c r="I138" s="107">
        <v>3.4160000000000002E-3</v>
      </c>
      <c r="J138" s="107">
        <f t="shared" si="7"/>
        <v>4.5832241974124122E-4</v>
      </c>
      <c r="K138" s="107">
        <f>H139/'סכום נכסי הקרן'!$C$42</f>
        <v>5.8871570763615501E-5</v>
      </c>
    </row>
    <row r="139" spans="2:11">
      <c r="B139" s="102" t="s">
        <v>2512</v>
      </c>
      <c r="C139" s="103">
        <v>79694</v>
      </c>
      <c r="D139" s="104" t="s">
        <v>138</v>
      </c>
      <c r="E139" s="117">
        <v>43466</v>
      </c>
      <c r="F139" s="106">
        <v>1774363.3956200001</v>
      </c>
      <c r="G139" s="118">
        <v>100</v>
      </c>
      <c r="H139" s="106">
        <v>6785.1656228100001</v>
      </c>
      <c r="I139" s="107">
        <v>4.7360000000000006E-3</v>
      </c>
      <c r="J139" s="107">
        <f t="shared" si="7"/>
        <v>3.1338445337942471E-4</v>
      </c>
      <c r="K139" s="107">
        <f>H140/'סכום נכסי הקרן'!$C$42</f>
        <v>4.0254271291724963E-5</v>
      </c>
    </row>
    <row r="140" spans="2:11">
      <c r="B140" s="102" t="s">
        <v>2513</v>
      </c>
      <c r="C140" s="103">
        <v>87254</v>
      </c>
      <c r="D140" s="104" t="s">
        <v>138</v>
      </c>
      <c r="E140" s="117">
        <v>44469</v>
      </c>
      <c r="F140" s="106">
        <v>1213246.131517</v>
      </c>
      <c r="G140" s="118">
        <v>100</v>
      </c>
      <c r="H140" s="106">
        <v>4639.4532063119996</v>
      </c>
      <c r="I140" s="107">
        <v>3.4160000000000006E-3</v>
      </c>
      <c r="J140" s="107">
        <f t="shared" si="7"/>
        <v>8.8762491447013942E-4</v>
      </c>
      <c r="K140" s="107">
        <f>H141/'סכום נכסי הקרן'!$C$42</f>
        <v>1.1401552861690573E-4</v>
      </c>
    </row>
    <row r="141" spans="2:11">
      <c r="B141" s="102" t="s">
        <v>2514</v>
      </c>
      <c r="C141" s="103">
        <v>8843</v>
      </c>
      <c r="D141" s="104" t="s">
        <v>138</v>
      </c>
      <c r="E141" s="117">
        <v>44562</v>
      </c>
      <c r="F141" s="106">
        <v>3206327.3846280007</v>
      </c>
      <c r="G141" s="118">
        <v>107.17489999999999</v>
      </c>
      <c r="H141" s="106">
        <v>13140.710111918004</v>
      </c>
      <c r="I141" s="107">
        <v>6.3712199999999986E-3</v>
      </c>
      <c r="J141" s="107">
        <f t="shared" si="7"/>
        <v>3.7404406047997253E-3</v>
      </c>
      <c r="K141" s="107">
        <f>H142/'סכום נכסי הקרן'!$C$42</f>
        <v>4.8046005228566179E-4</v>
      </c>
    </row>
    <row r="142" spans="2:11">
      <c r="B142" s="102" t="s">
        <v>2515</v>
      </c>
      <c r="C142" s="103">
        <v>5291</v>
      </c>
      <c r="D142" s="104" t="s">
        <v>138</v>
      </c>
      <c r="E142" s="117">
        <v>42787</v>
      </c>
      <c r="F142" s="106">
        <v>22939533.550000001</v>
      </c>
      <c r="G142" s="118">
        <v>63.126199999999997</v>
      </c>
      <c r="H142" s="106">
        <v>55374.792750000001</v>
      </c>
      <c r="I142" s="107">
        <v>8.8000000000000005E-3</v>
      </c>
      <c r="J142" s="107">
        <f t="shared" si="7"/>
        <v>1.7319862662961538E-3</v>
      </c>
      <c r="K142" s="107">
        <f>H143/'סכום נכסי הקרן'!$C$42</f>
        <v>2.2247384733094943E-4</v>
      </c>
    </row>
    <row r="143" spans="2:11">
      <c r="B143" s="102" t="s">
        <v>2516</v>
      </c>
      <c r="C143" s="103">
        <v>5281</v>
      </c>
      <c r="D143" s="104" t="s">
        <v>138</v>
      </c>
      <c r="E143" s="117">
        <v>42603</v>
      </c>
      <c r="F143" s="106">
        <v>25938625.859999999</v>
      </c>
      <c r="G143" s="118">
        <v>25.8505</v>
      </c>
      <c r="H143" s="106">
        <v>25640.931290000008</v>
      </c>
      <c r="I143" s="107">
        <v>7.7999999999999988E-3</v>
      </c>
      <c r="J143" s="107">
        <f t="shared" si="7"/>
        <v>6.7445746114500908E-3</v>
      </c>
      <c r="K143" s="107">
        <f>H144/'סכום נכסי הקרן'!$C$42</f>
        <v>8.6634143215739252E-4</v>
      </c>
    </row>
    <row r="144" spans="2:11">
      <c r="B144" s="102" t="s">
        <v>2517</v>
      </c>
      <c r="C144" s="103">
        <v>5302</v>
      </c>
      <c r="D144" s="104" t="s">
        <v>138</v>
      </c>
      <c r="E144" s="117">
        <v>42948</v>
      </c>
      <c r="F144" s="106">
        <v>23255866.380000006</v>
      </c>
      <c r="G144" s="118">
        <v>112.2777</v>
      </c>
      <c r="H144" s="106">
        <v>99849.044740000027</v>
      </c>
      <c r="I144" s="107">
        <v>1.1000000000000001E-3</v>
      </c>
      <c r="J144" s="107">
        <f t="shared" si="7"/>
        <v>5.0302291984057647E-3</v>
      </c>
      <c r="K144" s="107">
        <f>H145/'סכום נכסי הקרן'!$C$42</f>
        <v>6.461335545800761E-4</v>
      </c>
    </row>
    <row r="145" spans="2:11">
      <c r="B145" s="102" t="s">
        <v>2518</v>
      </c>
      <c r="C145" s="103">
        <v>7025</v>
      </c>
      <c r="D145" s="104" t="s">
        <v>138</v>
      </c>
      <c r="E145" s="117">
        <v>43556</v>
      </c>
      <c r="F145" s="106">
        <v>21370352.780000001</v>
      </c>
      <c r="G145" s="118">
        <v>91.127099999999999</v>
      </c>
      <c r="H145" s="106">
        <v>74469.274820000021</v>
      </c>
      <c r="I145" s="107">
        <v>9.300000000000001E-3</v>
      </c>
      <c r="J145" s="107">
        <f t="shared" si="7"/>
        <v>7.2073409707186812E-10</v>
      </c>
      <c r="K145" s="107">
        <f>H146/'סכום נכסי הקרן'!$C$42</f>
        <v>9.2578382749577204E-11</v>
      </c>
    </row>
    <row r="146" spans="2:11">
      <c r="B146" s="102" t="s">
        <v>2519</v>
      </c>
      <c r="C146" s="103">
        <v>5044</v>
      </c>
      <c r="D146" s="104" t="s">
        <v>138</v>
      </c>
      <c r="E146" s="117">
        <v>37773</v>
      </c>
      <c r="F146" s="106">
        <v>2788169.3900000006</v>
      </c>
      <c r="G146" s="118">
        <v>1E-4</v>
      </c>
      <c r="H146" s="106">
        <v>1.0670000000000002E-2</v>
      </c>
      <c r="I146" s="107">
        <v>3.0999999999999999E-3</v>
      </c>
      <c r="J146" s="107">
        <f t="shared" si="7"/>
        <v>2.0371116813278103E-4</v>
      </c>
      <c r="K146" s="107">
        <f>H147/'סכום נכסי הקרן'!$C$42</f>
        <v>2.6166724413871489E-5</v>
      </c>
    </row>
    <row r="147" spans="2:11">
      <c r="B147" s="102" t="s">
        <v>2520</v>
      </c>
      <c r="C147" s="103">
        <v>9386</v>
      </c>
      <c r="D147" s="104" t="s">
        <v>138</v>
      </c>
      <c r="E147" s="117">
        <v>44896</v>
      </c>
      <c r="F147" s="106">
        <v>644596.60000000009</v>
      </c>
      <c r="G147" s="118">
        <v>122.3484</v>
      </c>
      <c r="H147" s="106">
        <v>3015.8114799999998</v>
      </c>
      <c r="I147" s="107">
        <v>1.9299999999999998E-2</v>
      </c>
      <c r="J147" s="107">
        <f t="shared" si="7"/>
        <v>1.3421795888636127E-2</v>
      </c>
      <c r="K147" s="107">
        <f>H148/'סכום נכסי הקרן'!$C$42</f>
        <v>1.7240313203066818E-3</v>
      </c>
    </row>
    <row r="148" spans="2:11">
      <c r="B148" s="102" t="s">
        <v>2521</v>
      </c>
      <c r="C148" s="103">
        <v>7045</v>
      </c>
      <c r="D148" s="104" t="s">
        <v>140</v>
      </c>
      <c r="E148" s="117">
        <v>43909</v>
      </c>
      <c r="F148" s="106">
        <v>50123346.530000016</v>
      </c>
      <c r="G148" s="118">
        <v>97.807599999999994</v>
      </c>
      <c r="H148" s="106">
        <v>198700.96713</v>
      </c>
      <c r="I148" s="107">
        <v>1.6900000000000002E-2</v>
      </c>
      <c r="J148" s="107">
        <f t="shared" si="7"/>
        <v>8.4853354013106133E-3</v>
      </c>
      <c r="K148" s="107">
        <f>H149/'סכום נכסי הקרן'!$C$42</f>
        <v>1.0899423681112995E-3</v>
      </c>
    </row>
    <row r="149" spans="2:11">
      <c r="B149" s="102" t="s">
        <v>4999</v>
      </c>
      <c r="C149" s="103">
        <v>7086</v>
      </c>
      <c r="D149" s="104" t="s">
        <v>138</v>
      </c>
      <c r="E149" s="117">
        <v>44160</v>
      </c>
      <c r="F149" s="106">
        <v>33152304.32</v>
      </c>
      <c r="G149" s="118">
        <v>99.089299999999994</v>
      </c>
      <c r="H149" s="106">
        <v>125619.87715000001</v>
      </c>
      <c r="I149" s="107">
        <v>1.2300000000000002E-2</v>
      </c>
      <c r="J149" s="107">
        <f t="shared" si="7"/>
        <v>1.6602486518059664E-3</v>
      </c>
      <c r="K149" s="107">
        <f>H150/'סכום נכסי הקרן'!$C$42</f>
        <v>2.1325914199260614E-4</v>
      </c>
    </row>
    <row r="150" spans="2:11">
      <c r="B150" s="102" t="s">
        <v>2522</v>
      </c>
      <c r="C150" s="103">
        <v>7062</v>
      </c>
      <c r="D150" s="104" t="s">
        <v>138</v>
      </c>
      <c r="E150" s="117">
        <v>42064</v>
      </c>
      <c r="F150" s="106">
        <v>9296328.4499999993</v>
      </c>
      <c r="G150" s="118">
        <v>69.140600000000006</v>
      </c>
      <c r="H150" s="106">
        <v>24578.902520000003</v>
      </c>
      <c r="I150" s="107">
        <v>5.8999999999999999E-3</v>
      </c>
      <c r="J150" s="107">
        <f t="shared" si="7"/>
        <v>7.0896323261490986E-7</v>
      </c>
      <c r="K150" s="107">
        <f>H151/'סכום נכסי הקרן'!$C$42</f>
        <v>9.1066413773200307E-8</v>
      </c>
    </row>
    <row r="151" spans="2:11">
      <c r="B151" s="102" t="s">
        <v>2523</v>
      </c>
      <c r="C151" s="103">
        <v>4021</v>
      </c>
      <c r="D151" s="104" t="s">
        <v>140</v>
      </c>
      <c r="E151" s="117">
        <v>39126</v>
      </c>
      <c r="F151" s="106">
        <v>330048.71000000008</v>
      </c>
      <c r="G151" s="118">
        <v>0.78459999999999996</v>
      </c>
      <c r="H151" s="106">
        <v>10.495740000000001</v>
      </c>
      <c r="I151" s="107">
        <v>1E-3</v>
      </c>
      <c r="J151" s="107">
        <f t="shared" si="7"/>
        <v>2.4410706846214402E-4</v>
      </c>
      <c r="K151" s="107">
        <f>H152/'סכום נכסי הקרן'!$C$42</f>
        <v>3.1355582742344086E-5</v>
      </c>
    </row>
    <row r="152" spans="2:11">
      <c r="B152" s="102" t="s">
        <v>2524</v>
      </c>
      <c r="C152" s="103">
        <v>87952</v>
      </c>
      <c r="D152" s="104" t="s">
        <v>140</v>
      </c>
      <c r="E152" s="117">
        <v>44819</v>
      </c>
      <c r="F152" s="106">
        <v>891625.30816100014</v>
      </c>
      <c r="G152" s="118">
        <v>100</v>
      </c>
      <c r="H152" s="106">
        <v>3613.8465365700008</v>
      </c>
      <c r="I152" s="107">
        <v>1.8610000000000002E-3</v>
      </c>
      <c r="J152" s="107">
        <f t="shared" si="7"/>
        <v>1.3727949316363888E-3</v>
      </c>
      <c r="K152" s="107">
        <f>H153/'סכום נכסי הקרן'!$C$42</f>
        <v>1.7633567654707524E-4</v>
      </c>
    </row>
    <row r="153" spans="2:11">
      <c r="B153" s="102" t="s">
        <v>2525</v>
      </c>
      <c r="C153" s="103">
        <v>8318</v>
      </c>
      <c r="D153" s="104" t="s">
        <v>140</v>
      </c>
      <c r="E153" s="117">
        <v>44256</v>
      </c>
      <c r="F153" s="106">
        <v>4833511.0000000009</v>
      </c>
      <c r="G153" s="118">
        <v>103.7397</v>
      </c>
      <c r="H153" s="106">
        <v>20323.336970000008</v>
      </c>
      <c r="I153" s="107">
        <v>1.3000000000000001E-2</v>
      </c>
      <c r="J153" s="107">
        <f t="shared" si="7"/>
        <v>1.1846042794559364E-2</v>
      </c>
      <c r="K153" s="107">
        <f>H154/'סכום נכסי הקרן'!$C$42</f>
        <v>1.521625643018845E-3</v>
      </c>
    </row>
    <row r="154" spans="2:11">
      <c r="B154" s="102" t="s">
        <v>2526</v>
      </c>
      <c r="C154" s="103">
        <v>6650</v>
      </c>
      <c r="D154" s="104" t="s">
        <v>140</v>
      </c>
      <c r="E154" s="117">
        <v>43466</v>
      </c>
      <c r="F154" s="106">
        <v>30427799.120000005</v>
      </c>
      <c r="G154" s="118">
        <v>142.20169999999999</v>
      </c>
      <c r="H154" s="106">
        <v>175372.96644000002</v>
      </c>
      <c r="I154" s="107">
        <v>8.6000000000000017E-3</v>
      </c>
      <c r="J154" s="107">
        <f t="shared" si="7"/>
        <v>3.3663887624854841E-3</v>
      </c>
      <c r="K154" s="107">
        <f>H155/'סכום נכסי הקרן'!$C$42</f>
        <v>4.3241304747953385E-4</v>
      </c>
    </row>
    <row r="155" spans="2:11">
      <c r="B155" s="102" t="s">
        <v>2527</v>
      </c>
      <c r="C155" s="103">
        <v>7035</v>
      </c>
      <c r="D155" s="104" t="s">
        <v>140</v>
      </c>
      <c r="E155" s="117">
        <v>43847</v>
      </c>
      <c r="F155" s="106">
        <v>8058615.5200000014</v>
      </c>
      <c r="G155" s="118">
        <v>152.5829</v>
      </c>
      <c r="H155" s="106">
        <v>49837.198270000008</v>
      </c>
      <c r="I155" s="107">
        <v>2.0100000000000003E-2</v>
      </c>
      <c r="J155" s="107">
        <f t="shared" si="7"/>
        <v>9.34569293453903E-4</v>
      </c>
      <c r="K155" s="107">
        <f>H156/'סכום נכסי הקרן'!$C$42</f>
        <v>1.200455398279151E-4</v>
      </c>
    </row>
    <row r="156" spans="2:11">
      <c r="B156" s="102" t="s">
        <v>2528</v>
      </c>
      <c r="C156" s="103">
        <v>7040</v>
      </c>
      <c r="D156" s="104" t="s">
        <v>140</v>
      </c>
      <c r="E156" s="117">
        <v>43891</v>
      </c>
      <c r="F156" s="106">
        <v>2455163.0500000003</v>
      </c>
      <c r="G156" s="118">
        <v>139.03790000000001</v>
      </c>
      <c r="H156" s="106">
        <v>13835.691140000003</v>
      </c>
      <c r="I156" s="107">
        <v>7.7000000000000002E-3</v>
      </c>
      <c r="J156" s="107">
        <f t="shared" ref="J156:J187" si="8">IFERROR(H157/$H$11,0)</f>
        <v>2.2983723507622789E-3</v>
      </c>
      <c r="K156" s="107">
        <f>H157/'סכום נכסי הקרן'!$C$42</f>
        <v>2.9522620901991042E-4</v>
      </c>
    </row>
    <row r="157" spans="2:11">
      <c r="B157" s="102" t="s">
        <v>2529</v>
      </c>
      <c r="C157" s="103">
        <v>9391</v>
      </c>
      <c r="D157" s="104" t="s">
        <v>140</v>
      </c>
      <c r="E157" s="117">
        <v>44608</v>
      </c>
      <c r="F157" s="106">
        <v>8894551.2503780033</v>
      </c>
      <c r="G157" s="118">
        <v>94.384</v>
      </c>
      <c r="H157" s="106">
        <v>34025.909253170998</v>
      </c>
      <c r="I157" s="107">
        <v>2.9865099999999999E-3</v>
      </c>
      <c r="J157" s="107">
        <f t="shared" si="8"/>
        <v>1.978098660173528E-3</v>
      </c>
      <c r="K157" s="107">
        <f>H158/'סכום נכסי הקרן'!$C$42</f>
        <v>2.5408701436767177E-4</v>
      </c>
    </row>
    <row r="158" spans="2:11">
      <c r="B158" s="102" t="s">
        <v>2530</v>
      </c>
      <c r="C158" s="103">
        <v>8314</v>
      </c>
      <c r="D158" s="104" t="s">
        <v>138</v>
      </c>
      <c r="E158" s="117">
        <v>44264</v>
      </c>
      <c r="F158" s="106">
        <v>7500956.4564300012</v>
      </c>
      <c r="G158" s="118">
        <v>102.0946</v>
      </c>
      <c r="H158" s="106">
        <v>29284.465366354005</v>
      </c>
      <c r="I158" s="107">
        <v>1.3284070000000004E-2</v>
      </c>
      <c r="J158" s="107">
        <f t="shared" si="8"/>
        <v>0</v>
      </c>
      <c r="K158" s="107">
        <f>H159/'סכום נכסי הקרן'!$C$42</f>
        <v>0</v>
      </c>
    </row>
    <row r="159" spans="2:11">
      <c r="B159" s="102" t="s">
        <v>2531</v>
      </c>
      <c r="C159" s="103">
        <v>4025</v>
      </c>
      <c r="D159" s="104" t="s">
        <v>138</v>
      </c>
      <c r="E159" s="117">
        <v>39247</v>
      </c>
      <c r="F159" s="106">
        <v>704030.2</v>
      </c>
      <c r="G159" s="118">
        <v>0</v>
      </c>
      <c r="H159" s="106">
        <v>0</v>
      </c>
      <c r="I159" s="107">
        <v>1.1256408482913233E-2</v>
      </c>
      <c r="J159" s="107">
        <f t="shared" si="8"/>
        <v>1.7175602991583154E-3</v>
      </c>
      <c r="K159" s="107">
        <f>H160/'סכום נכסי הקרן'!$C$42</f>
        <v>2.2062083009110258E-4</v>
      </c>
    </row>
    <row r="160" spans="2:11">
      <c r="B160" s="102" t="s">
        <v>2532</v>
      </c>
      <c r="C160" s="103">
        <v>7032</v>
      </c>
      <c r="D160" s="104" t="s">
        <v>138</v>
      </c>
      <c r="E160" s="117">
        <v>43853</v>
      </c>
      <c r="F160" s="106">
        <v>7673231.6000000015</v>
      </c>
      <c r="G160" s="118">
        <v>86.657300000000006</v>
      </c>
      <c r="H160" s="106">
        <v>25427.364220000007</v>
      </c>
      <c r="I160" s="107">
        <v>1.2E-2</v>
      </c>
      <c r="J160" s="107">
        <f t="shared" si="8"/>
        <v>2.5566353936799548E-3</v>
      </c>
      <c r="K160" s="107">
        <f>H161/'סכום נכסי הקרן'!$C$42</f>
        <v>3.2840012840910086E-4</v>
      </c>
    </row>
    <row r="161" spans="2:11">
      <c r="B161" s="102" t="s">
        <v>2533</v>
      </c>
      <c r="C161" s="103">
        <v>8337</v>
      </c>
      <c r="D161" s="104" t="s">
        <v>138</v>
      </c>
      <c r="E161" s="117">
        <v>44470</v>
      </c>
      <c r="F161" s="106">
        <v>6839107.1298280004</v>
      </c>
      <c r="G161" s="118">
        <v>144.72409999999999</v>
      </c>
      <c r="H161" s="106">
        <v>37849.325793511009</v>
      </c>
      <c r="I161" s="107">
        <v>1.324022E-2</v>
      </c>
      <c r="J161" s="107">
        <f t="shared" si="8"/>
        <v>1.5330001525484286E-3</v>
      </c>
      <c r="K161" s="107">
        <f>H162/'סכום נכסי הקרן'!$C$42</f>
        <v>1.9691405672963024E-4</v>
      </c>
    </row>
    <row r="162" spans="2:11">
      <c r="B162" s="102" t="s">
        <v>2534</v>
      </c>
      <c r="C162" s="103">
        <v>8111</v>
      </c>
      <c r="D162" s="104" t="s">
        <v>138</v>
      </c>
      <c r="E162" s="117">
        <v>44377</v>
      </c>
      <c r="F162" s="106">
        <v>5471006.0000000009</v>
      </c>
      <c r="G162" s="118">
        <v>108.47920000000001</v>
      </c>
      <c r="H162" s="106">
        <v>22695.071170000003</v>
      </c>
      <c r="I162" s="107">
        <v>5.4000000000000003E-3</v>
      </c>
      <c r="J162" s="107">
        <f t="shared" si="8"/>
        <v>1.9279999125394742E-3</v>
      </c>
      <c r="K162" s="107">
        <f>H163/'סכום נכסי הקרן'!$C$42</f>
        <v>2.4765182411847587E-4</v>
      </c>
    </row>
    <row r="163" spans="2:11">
      <c r="B163" s="102" t="s">
        <v>2535</v>
      </c>
      <c r="C163" s="103">
        <v>9237</v>
      </c>
      <c r="D163" s="104" t="s">
        <v>138</v>
      </c>
      <c r="E163" s="117">
        <v>44712</v>
      </c>
      <c r="F163" s="106">
        <v>5063243.8800000018</v>
      </c>
      <c r="G163" s="118">
        <v>147.4177</v>
      </c>
      <c r="H163" s="106">
        <v>28542.785960000001</v>
      </c>
      <c r="I163" s="107">
        <v>3.6000000000000003E-3</v>
      </c>
      <c r="J163" s="107">
        <f t="shared" si="8"/>
        <v>3.2385165756055332E-3</v>
      </c>
      <c r="K163" s="107">
        <f>H164/'סכום נכסי הקרן'!$C$42</f>
        <v>4.1598784946532484E-4</v>
      </c>
    </row>
    <row r="164" spans="2:11">
      <c r="B164" s="102" t="s">
        <v>2536</v>
      </c>
      <c r="C164" s="103">
        <v>5266</v>
      </c>
      <c r="D164" s="104" t="s">
        <v>138</v>
      </c>
      <c r="E164" s="117">
        <v>42170</v>
      </c>
      <c r="F164" s="106">
        <v>13646853.510000002</v>
      </c>
      <c r="G164" s="118">
        <v>91.872399999999999</v>
      </c>
      <c r="H164" s="106">
        <v>47944.133630000011</v>
      </c>
      <c r="I164" s="107">
        <v>3.4000000000000002E-3</v>
      </c>
      <c r="J164" s="107">
        <f t="shared" si="8"/>
        <v>1.6318604157602438E-2</v>
      </c>
      <c r="K164" s="107">
        <f>H165/'סכום נכסי הקרן'!$C$42</f>
        <v>2.0961266960715414E-3</v>
      </c>
    </row>
    <row r="165" spans="2:11">
      <c r="B165" s="102" t="s">
        <v>2537</v>
      </c>
      <c r="C165" s="103">
        <v>6648</v>
      </c>
      <c r="D165" s="104" t="s">
        <v>138</v>
      </c>
      <c r="E165" s="117">
        <v>43466</v>
      </c>
      <c r="F165" s="106">
        <v>47051683.020000003</v>
      </c>
      <c r="G165" s="118">
        <v>134.27010000000001</v>
      </c>
      <c r="H165" s="106">
        <v>241586.33131000004</v>
      </c>
      <c r="I165" s="107">
        <v>7.3000000000000001E-3</v>
      </c>
      <c r="J165" s="107">
        <f t="shared" si="8"/>
        <v>3.8265961077212835E-3</v>
      </c>
      <c r="K165" s="107">
        <f>H166/'סכום נכסי הקרן'!$C$42</f>
        <v>4.9152673715301999E-4</v>
      </c>
    </row>
    <row r="166" spans="2:11">
      <c r="B166" s="102" t="s">
        <v>2538</v>
      </c>
      <c r="C166" s="103">
        <v>6665</v>
      </c>
      <c r="D166" s="104" t="s">
        <v>138</v>
      </c>
      <c r="E166" s="117">
        <v>43586</v>
      </c>
      <c r="F166" s="106">
        <v>6254063.6900000004</v>
      </c>
      <c r="G166" s="118">
        <v>236.87639999999999</v>
      </c>
      <c r="H166" s="106">
        <v>56650.268990000004</v>
      </c>
      <c r="I166" s="107">
        <v>1.5800000000000002E-2</v>
      </c>
      <c r="J166" s="107">
        <f t="shared" si="8"/>
        <v>1.3285794929599173E-3</v>
      </c>
      <c r="K166" s="107">
        <f>H167/'סכום נכסי הקרן'!$C$42</f>
        <v>1.7065619805166192E-4</v>
      </c>
    </row>
    <row r="167" spans="2:11">
      <c r="B167" s="102" t="s">
        <v>2539</v>
      </c>
      <c r="C167" s="103">
        <v>7016</v>
      </c>
      <c r="D167" s="104" t="s">
        <v>138</v>
      </c>
      <c r="E167" s="117">
        <v>43627</v>
      </c>
      <c r="F167" s="106">
        <v>6696659.3900000015</v>
      </c>
      <c r="G167" s="118">
        <v>76.807000000000002</v>
      </c>
      <c r="H167" s="106">
        <v>19668.756130000002</v>
      </c>
      <c r="I167" s="107">
        <v>3.04E-2</v>
      </c>
      <c r="J167" s="107">
        <f t="shared" si="8"/>
        <v>3.8523561291962855E-3</v>
      </c>
      <c r="K167" s="107">
        <f>H168/'סכום נכסי הקרן'!$C$42</f>
        <v>4.9483561505603432E-4</v>
      </c>
    </row>
    <row r="168" spans="2:11">
      <c r="B168" s="102" t="s">
        <v>2540</v>
      </c>
      <c r="C168" s="103">
        <v>7042</v>
      </c>
      <c r="D168" s="104" t="s">
        <v>138</v>
      </c>
      <c r="E168" s="117">
        <v>43558</v>
      </c>
      <c r="F168" s="106">
        <v>14356107.140000002</v>
      </c>
      <c r="G168" s="118">
        <v>103.887</v>
      </c>
      <c r="H168" s="106">
        <v>57031.629369999988</v>
      </c>
      <c r="I168" s="107">
        <v>3.2799999999999996E-2</v>
      </c>
      <c r="J168" s="107">
        <f t="shared" si="8"/>
        <v>5.1179317222796146E-4</v>
      </c>
      <c r="K168" s="107">
        <f>H169/'סכום נכסי הקרן'!$C$42</f>
        <v>6.5739895447760254E-5</v>
      </c>
    </row>
    <row r="169" spans="2:11">
      <c r="B169" s="102" t="s">
        <v>2541</v>
      </c>
      <c r="C169" s="103">
        <v>7057</v>
      </c>
      <c r="D169" s="104" t="s">
        <v>138</v>
      </c>
      <c r="E169" s="117">
        <v>43917</v>
      </c>
      <c r="F169" s="106">
        <v>1601552.3400000005</v>
      </c>
      <c r="G169" s="118">
        <v>123.7157</v>
      </c>
      <c r="H169" s="106">
        <v>7576.7653700000019</v>
      </c>
      <c r="I169" s="107">
        <v>0.18359999999999999</v>
      </c>
      <c r="J169" s="107">
        <f t="shared" si="8"/>
        <v>5.102572557481636E-4</v>
      </c>
      <c r="K169" s="107">
        <f>H170/'סכום נכסי הקרן'!$C$42</f>
        <v>6.5542606788439444E-5</v>
      </c>
    </row>
    <row r="170" spans="2:11">
      <c r="B170" s="102" t="s">
        <v>2542</v>
      </c>
      <c r="C170" s="103">
        <v>87954</v>
      </c>
      <c r="D170" s="104" t="s">
        <v>140</v>
      </c>
      <c r="E170" s="117">
        <v>44837</v>
      </c>
      <c r="F170" s="106">
        <v>1863765.2971450002</v>
      </c>
      <c r="G170" s="118">
        <v>100</v>
      </c>
      <c r="H170" s="106">
        <v>7554.0271244999994</v>
      </c>
      <c r="I170" s="107">
        <v>4.1879999999999999E-3</v>
      </c>
      <c r="J170" s="107">
        <f t="shared" si="8"/>
        <v>6.898678089478404E-4</v>
      </c>
      <c r="K170" s="107">
        <f>H171/'סכום נכסי הקרן'!$C$42</f>
        <v>8.8613604272168734E-5</v>
      </c>
    </row>
    <row r="171" spans="2:11">
      <c r="B171" s="102" t="s">
        <v>2543</v>
      </c>
      <c r="C171" s="103">
        <v>87953</v>
      </c>
      <c r="D171" s="104" t="s">
        <v>140</v>
      </c>
      <c r="E171" s="117">
        <v>44792</v>
      </c>
      <c r="F171" s="106">
        <v>2519810.6780630006</v>
      </c>
      <c r="G171" s="118">
        <v>100</v>
      </c>
      <c r="H171" s="106">
        <v>10213.044660129999</v>
      </c>
      <c r="I171" s="107">
        <v>6.4239999999999983E-3</v>
      </c>
      <c r="J171" s="107">
        <f t="shared" si="8"/>
        <v>4.3784306880863544E-3</v>
      </c>
      <c r="K171" s="107">
        <f>H172/'סכום נכסי הקרן'!$C$42</f>
        <v>5.6240995636388472E-4</v>
      </c>
    </row>
    <row r="172" spans="2:11">
      <c r="B172" s="102" t="s">
        <v>2544</v>
      </c>
      <c r="C172" s="103">
        <v>5237</v>
      </c>
      <c r="D172" s="104" t="s">
        <v>138</v>
      </c>
      <c r="E172" s="117">
        <v>43007</v>
      </c>
      <c r="F172" s="106">
        <v>46557744.320000008</v>
      </c>
      <c r="G172" s="118">
        <v>36.408099999999997</v>
      </c>
      <c r="H172" s="106">
        <v>64819.821390000005</v>
      </c>
      <c r="I172" s="107">
        <v>2.9099999999999994E-2</v>
      </c>
      <c r="J172" s="107">
        <f t="shared" si="8"/>
        <v>6.0502138307939218E-4</v>
      </c>
      <c r="K172" s="107">
        <f>H173/'סכום נכסי הקרן'!$C$42</f>
        <v>7.7715070512082769E-5</v>
      </c>
    </row>
    <row r="173" spans="2:11">
      <c r="B173" s="102" t="s">
        <v>2545</v>
      </c>
      <c r="C173" s="103">
        <v>87343</v>
      </c>
      <c r="D173" s="104" t="s">
        <v>138</v>
      </c>
      <c r="E173" s="117">
        <v>44421</v>
      </c>
      <c r="F173" s="106">
        <v>2342298.2361380002</v>
      </c>
      <c r="G173" s="118">
        <v>100</v>
      </c>
      <c r="H173" s="106">
        <v>8956.9484553099992</v>
      </c>
      <c r="I173" s="107">
        <v>2.9740000000000001E-3</v>
      </c>
      <c r="J173" s="107">
        <f t="shared" si="8"/>
        <v>2.8370602340531913E-4</v>
      </c>
      <c r="K173" s="107">
        <f>H174/'סכום נכסי הקרן'!$C$42</f>
        <v>3.644207333867697E-5</v>
      </c>
    </row>
    <row r="174" spans="2:11">
      <c r="B174" s="102" t="s">
        <v>2546</v>
      </c>
      <c r="C174" s="103">
        <v>87342</v>
      </c>
      <c r="D174" s="104" t="s">
        <v>138</v>
      </c>
      <c r="E174" s="117">
        <v>44421</v>
      </c>
      <c r="F174" s="106">
        <v>1098348.15231</v>
      </c>
      <c r="G174" s="118">
        <v>100</v>
      </c>
      <c r="H174" s="106">
        <v>4200.0833345239998</v>
      </c>
      <c r="I174" s="107">
        <v>3.4330000000000003E-3</v>
      </c>
      <c r="J174" s="107">
        <f t="shared" si="8"/>
        <v>1.4950164063057361E-3</v>
      </c>
      <c r="K174" s="107">
        <f>H175/'סכום נכסי הקרן'!$C$42</f>
        <v>1.9203503988804438E-4</v>
      </c>
    </row>
    <row r="175" spans="2:11">
      <c r="B175" s="102" t="s">
        <v>2547</v>
      </c>
      <c r="C175" s="103">
        <v>9730</v>
      </c>
      <c r="D175" s="104" t="s">
        <v>141</v>
      </c>
      <c r="E175" s="117">
        <v>45146</v>
      </c>
      <c r="F175" s="106">
        <v>4731342.3723230008</v>
      </c>
      <c r="G175" s="118">
        <v>100</v>
      </c>
      <c r="H175" s="106">
        <v>22132.746487352004</v>
      </c>
      <c r="I175" s="107">
        <v>1.8934770000000004E-2</v>
      </c>
      <c r="J175" s="107">
        <f t="shared" si="8"/>
        <v>8.0648268833014378E-3</v>
      </c>
      <c r="K175" s="107">
        <f>H176/'סכום נכסי הקרן'!$C$42</f>
        <v>1.0359279976411466E-3</v>
      </c>
    </row>
    <row r="176" spans="2:11">
      <c r="B176" s="102" t="s">
        <v>2548</v>
      </c>
      <c r="C176" s="103">
        <v>9011</v>
      </c>
      <c r="D176" s="104" t="s">
        <v>141</v>
      </c>
      <c r="E176" s="117">
        <v>44644</v>
      </c>
      <c r="F176" s="106">
        <v>24340936.36785401</v>
      </c>
      <c r="G176" s="118">
        <v>104.8567</v>
      </c>
      <c r="H176" s="106">
        <v>119394.52177221705</v>
      </c>
      <c r="I176" s="107">
        <v>2.9641349999999997E-2</v>
      </c>
      <c r="J176" s="107">
        <f t="shared" si="8"/>
        <v>1.9420237661157486E-6</v>
      </c>
      <c r="K176" s="107">
        <f>H177/'סכום נכסי הקרן'!$C$42</f>
        <v>2.4945318982225345E-7</v>
      </c>
    </row>
    <row r="177" spans="2:11">
      <c r="B177" s="102" t="s">
        <v>2549</v>
      </c>
      <c r="C177" s="103">
        <v>5222</v>
      </c>
      <c r="D177" s="104" t="s">
        <v>138</v>
      </c>
      <c r="E177" s="117">
        <v>40664</v>
      </c>
      <c r="F177" s="106">
        <v>3264615.9500000007</v>
      </c>
      <c r="G177" s="118">
        <v>0.2303</v>
      </c>
      <c r="H177" s="106">
        <v>28.750400000000006</v>
      </c>
      <c r="I177" s="107">
        <v>6.1999999999999998E-3</v>
      </c>
      <c r="J177" s="107">
        <f t="shared" si="8"/>
        <v>7.0431227124863006E-3</v>
      </c>
      <c r="K177" s="107">
        <f>H178/'סכום נכסי הקרן'!$C$42</f>
        <v>9.0468997217954398E-4</v>
      </c>
    </row>
    <row r="178" spans="2:11">
      <c r="B178" s="102" t="s">
        <v>2550</v>
      </c>
      <c r="C178" s="103">
        <v>8329</v>
      </c>
      <c r="D178" s="104" t="s">
        <v>138</v>
      </c>
      <c r="E178" s="117">
        <v>43810</v>
      </c>
      <c r="F178" s="106">
        <v>24471770.050000004</v>
      </c>
      <c r="G178" s="118">
        <v>111.4221</v>
      </c>
      <c r="H178" s="106">
        <v>104268.85539000001</v>
      </c>
      <c r="I178" s="107">
        <v>2.5000000000000001E-3</v>
      </c>
      <c r="J178" s="107">
        <f t="shared" si="8"/>
        <v>0</v>
      </c>
      <c r="K178" s="107">
        <f>H179/'סכום נכסי הקרן'!$C$42</f>
        <v>0</v>
      </c>
    </row>
    <row r="179" spans="2:11">
      <c r="B179" s="102" t="s">
        <v>2551</v>
      </c>
      <c r="C179" s="103">
        <v>4027</v>
      </c>
      <c r="D179" s="104" t="s">
        <v>138</v>
      </c>
      <c r="E179" s="117">
        <v>39293</v>
      </c>
      <c r="F179" s="106">
        <v>202346.58</v>
      </c>
      <c r="G179" s="118">
        <v>0</v>
      </c>
      <c r="H179" s="106">
        <v>0</v>
      </c>
      <c r="I179" s="107">
        <v>1.9952114116780852E-2</v>
      </c>
      <c r="J179" s="107">
        <f t="shared" si="8"/>
        <v>3.8820602501467563E-3</v>
      </c>
      <c r="K179" s="107">
        <f>H180/'סכום נכסי הקרן'!$C$42</f>
        <v>4.9865111301813252E-4</v>
      </c>
    </row>
    <row r="180" spans="2:11">
      <c r="B180" s="102" t="s">
        <v>2552</v>
      </c>
      <c r="C180" s="103">
        <v>5290</v>
      </c>
      <c r="D180" s="104" t="s">
        <v>138</v>
      </c>
      <c r="E180" s="117">
        <v>42359</v>
      </c>
      <c r="F180" s="106">
        <v>27980895.300000004</v>
      </c>
      <c r="G180" s="118">
        <v>53.7121</v>
      </c>
      <c r="H180" s="106">
        <v>57471.379580000001</v>
      </c>
      <c r="I180" s="107">
        <v>5.8000000000000005E-3</v>
      </c>
      <c r="J180" s="107">
        <f t="shared" si="8"/>
        <v>1.4578472351780497E-3</v>
      </c>
      <c r="K180" s="107">
        <f>H181/'סכום נכסי הקרן'!$C$42</f>
        <v>1.8726065531941705E-4</v>
      </c>
    </row>
    <row r="181" spans="2:11">
      <c r="B181" s="102" t="s">
        <v>2553</v>
      </c>
      <c r="C181" s="103">
        <v>8278</v>
      </c>
      <c r="D181" s="104" t="s">
        <v>138</v>
      </c>
      <c r="E181" s="117">
        <v>44256</v>
      </c>
      <c r="F181" s="106">
        <v>4514159.45</v>
      </c>
      <c r="G181" s="118">
        <v>125.0278</v>
      </c>
      <c r="H181" s="106">
        <v>21582.481059999998</v>
      </c>
      <c r="I181" s="107">
        <v>1.8100000000000002E-2</v>
      </c>
      <c r="J181" s="107">
        <f t="shared" si="8"/>
        <v>5.4457613819855932E-4</v>
      </c>
      <c r="K181" s="107">
        <f>H182/'סכום נכסי הקרן'!$C$42</f>
        <v>6.9950871428531351E-5</v>
      </c>
    </row>
    <row r="182" spans="2:11">
      <c r="B182" s="102" t="s">
        <v>2554</v>
      </c>
      <c r="C182" s="103">
        <v>8413</v>
      </c>
      <c r="D182" s="104" t="s">
        <v>140</v>
      </c>
      <c r="E182" s="117">
        <v>44661</v>
      </c>
      <c r="F182" s="106">
        <v>2806793.5</v>
      </c>
      <c r="G182" s="118">
        <v>70.867999999999995</v>
      </c>
      <c r="H182" s="106">
        <v>8062.0958800000026</v>
      </c>
      <c r="I182" s="107">
        <v>7.3000000000000009E-3</v>
      </c>
      <c r="J182" s="107">
        <f t="shared" si="8"/>
        <v>4.5312011868899457E-3</v>
      </c>
      <c r="K182" s="107">
        <f>H183/'סכום נכסי הקרן'!$C$42</f>
        <v>5.8203334558404589E-4</v>
      </c>
    </row>
    <row r="183" spans="2:11">
      <c r="B183" s="102" t="s">
        <v>2555</v>
      </c>
      <c r="C183" s="103">
        <v>7053</v>
      </c>
      <c r="D183" s="104" t="s">
        <v>145</v>
      </c>
      <c r="E183" s="117">
        <v>43096</v>
      </c>
      <c r="F183" s="106">
        <v>279616471.02999997</v>
      </c>
      <c r="G183" s="118">
        <v>44.1327</v>
      </c>
      <c r="H183" s="106">
        <v>67081.489360000007</v>
      </c>
      <c r="I183" s="107">
        <v>1.3900000000000001E-2</v>
      </c>
      <c r="J183" s="107">
        <f t="shared" si="8"/>
        <v>9.3152189763570457E-3</v>
      </c>
      <c r="K183" s="107">
        <f>H184/'סכום נכסי הקרן'!$C$42</f>
        <v>1.1965410146306901E-3</v>
      </c>
    </row>
    <row r="184" spans="2:11">
      <c r="B184" s="102" t="s">
        <v>2556</v>
      </c>
      <c r="C184" s="103">
        <v>8281</v>
      </c>
      <c r="D184" s="104" t="s">
        <v>140</v>
      </c>
      <c r="E184" s="117">
        <v>44302</v>
      </c>
      <c r="F184" s="106">
        <v>28366213.360000011</v>
      </c>
      <c r="G184" s="118">
        <v>119.9482</v>
      </c>
      <c r="H184" s="106">
        <v>137905.76425000007</v>
      </c>
      <c r="I184" s="107">
        <v>1.01E-2</v>
      </c>
      <c r="J184" s="107">
        <f t="shared" si="8"/>
        <v>1.5820134978447933E-4</v>
      </c>
      <c r="K184" s="107">
        <f>H185/'סכום נכסי הקרן'!$C$42</f>
        <v>2.0320982691605388E-5</v>
      </c>
    </row>
    <row r="185" spans="2:11">
      <c r="B185" s="102" t="s">
        <v>2557</v>
      </c>
      <c r="C185" s="103">
        <v>5255</v>
      </c>
      <c r="D185" s="104" t="s">
        <v>138</v>
      </c>
      <c r="E185" s="117">
        <v>41378</v>
      </c>
      <c r="F185" s="106">
        <v>2079065.0200000003</v>
      </c>
      <c r="G185" s="118">
        <v>29.4587</v>
      </c>
      <c r="H185" s="106">
        <v>2342.0681900000004</v>
      </c>
      <c r="I185" s="107">
        <v>2.81E-2</v>
      </c>
      <c r="J185" s="107">
        <f t="shared" si="8"/>
        <v>1.2196454199135817E-3</v>
      </c>
      <c r="K185" s="107">
        <f>H186/'סכום נכסי הקרן'!$C$42</f>
        <v>1.566636030711743E-4</v>
      </c>
    </row>
    <row r="186" spans="2:11">
      <c r="B186" s="102" t="s">
        <v>2558</v>
      </c>
      <c r="C186" s="103">
        <v>8327</v>
      </c>
      <c r="D186" s="104" t="s">
        <v>138</v>
      </c>
      <c r="E186" s="117">
        <v>44427</v>
      </c>
      <c r="F186" s="106">
        <v>3403623.8400000008</v>
      </c>
      <c r="G186" s="118">
        <v>138.7278</v>
      </c>
      <c r="H186" s="106">
        <v>18056.057960000002</v>
      </c>
      <c r="I186" s="107">
        <v>2.0599999999999997E-2</v>
      </c>
      <c r="J186" s="107">
        <f t="shared" si="8"/>
        <v>5.4147391369912404E-3</v>
      </c>
      <c r="K186" s="107">
        <f>H187/'סכום נכסי הקרן'!$C$42</f>
        <v>6.9552390312887385E-4</v>
      </c>
    </row>
    <row r="187" spans="2:11">
      <c r="B187" s="102" t="s">
        <v>2559</v>
      </c>
      <c r="C187" s="103">
        <v>5332</v>
      </c>
      <c r="D187" s="104" t="s">
        <v>138</v>
      </c>
      <c r="E187" s="117">
        <v>43318</v>
      </c>
      <c r="F187" s="106">
        <v>18846223.430000003</v>
      </c>
      <c r="G187" s="118">
        <v>111.2307</v>
      </c>
      <c r="H187" s="106">
        <v>80161.694620000024</v>
      </c>
      <c r="I187" s="107">
        <v>8.8000000000000005E-3</v>
      </c>
      <c r="J187" s="107">
        <f t="shared" si="8"/>
        <v>8.6419034347917943E-5</v>
      </c>
      <c r="K187" s="107">
        <f>H188/'סכום נכסי הקרן'!$C$42</f>
        <v>1.1100535511243658E-5</v>
      </c>
    </row>
    <row r="188" spans="2:11">
      <c r="B188" s="102" t="s">
        <v>2560</v>
      </c>
      <c r="C188" s="103">
        <v>87253</v>
      </c>
      <c r="D188" s="104" t="s">
        <v>138</v>
      </c>
      <c r="E188" s="117">
        <v>44469</v>
      </c>
      <c r="F188" s="106">
        <v>334565.28547130001</v>
      </c>
      <c r="G188" s="118">
        <v>100</v>
      </c>
      <c r="H188" s="106">
        <v>1279.3776515340001</v>
      </c>
      <c r="I188" s="107">
        <v>1.5119999999999998E-2</v>
      </c>
      <c r="J188" s="107">
        <f t="shared" ref="J188:J219" si="9">IFERROR(H189/$H$11,0)</f>
        <v>3.0366198700848886E-3</v>
      </c>
      <c r="K188" s="107">
        <f>H189/'סכום נכסי הקרן'!$C$42</f>
        <v>3.9005419299547548E-4</v>
      </c>
    </row>
    <row r="189" spans="2:11">
      <c r="B189" s="102" t="s">
        <v>2561</v>
      </c>
      <c r="C189" s="103">
        <v>5294</v>
      </c>
      <c r="D189" s="104" t="s">
        <v>141</v>
      </c>
      <c r="E189" s="117">
        <v>42646</v>
      </c>
      <c r="F189" s="106">
        <v>23643169.219999999</v>
      </c>
      <c r="G189" s="118">
        <v>40.646500000000003</v>
      </c>
      <c r="H189" s="106">
        <v>44955.18409000001</v>
      </c>
      <c r="I189" s="107">
        <v>3.9299999999999995E-2</v>
      </c>
      <c r="J189" s="107">
        <f t="shared" si="9"/>
        <v>6.9564108697140409E-3</v>
      </c>
      <c r="K189" s="107">
        <f>H190/'סכום נכסי הקרן'!$C$42</f>
        <v>8.9355182539045024E-4</v>
      </c>
    </row>
    <row r="190" spans="2:11">
      <c r="B190" s="102" t="s">
        <v>2562</v>
      </c>
      <c r="C190" s="103">
        <v>8323</v>
      </c>
      <c r="D190" s="104" t="s">
        <v>138</v>
      </c>
      <c r="E190" s="117">
        <v>44406</v>
      </c>
      <c r="F190" s="106">
        <v>31997791.540000007</v>
      </c>
      <c r="G190" s="118">
        <v>84.165999999999997</v>
      </c>
      <c r="H190" s="106">
        <v>102985.14290000004</v>
      </c>
      <c r="I190" s="107">
        <v>1.6000000000000003E-3</v>
      </c>
      <c r="J190" s="107">
        <f t="shared" si="9"/>
        <v>8.9486633583438811E-11</v>
      </c>
      <c r="K190" s="107">
        <f>H191/'סכום נכסי הקרן'!$C$42</f>
        <v>1.1494569007511066E-11</v>
      </c>
    </row>
    <row r="191" spans="2:11">
      <c r="B191" s="102" t="s">
        <v>2563</v>
      </c>
      <c r="C191" s="103">
        <v>60832</v>
      </c>
      <c r="D191" s="104" t="s">
        <v>138</v>
      </c>
      <c r="E191" s="117">
        <v>42555</v>
      </c>
      <c r="F191" s="106">
        <v>0.34644128299999999</v>
      </c>
      <c r="G191" s="118">
        <v>100</v>
      </c>
      <c r="H191" s="106">
        <v>1.324791465E-3</v>
      </c>
      <c r="I191" s="107">
        <v>1.8571000000000001E-2</v>
      </c>
      <c r="J191" s="107">
        <f t="shared" si="9"/>
        <v>7.5710323200213383E-4</v>
      </c>
      <c r="K191" s="107">
        <f>H192/'סכום נכסי הקרן'!$C$42</f>
        <v>9.7250002570984677E-5</v>
      </c>
    </row>
    <row r="192" spans="2:11">
      <c r="B192" s="102" t="s">
        <v>2564</v>
      </c>
      <c r="C192" s="103">
        <v>9697</v>
      </c>
      <c r="D192" s="104" t="s">
        <v>138</v>
      </c>
      <c r="E192" s="117">
        <v>45014</v>
      </c>
      <c r="F192" s="106">
        <v>2794992.7383910008</v>
      </c>
      <c r="G192" s="118">
        <v>104.8687</v>
      </c>
      <c r="H192" s="106">
        <v>11208.421411284004</v>
      </c>
      <c r="I192" s="107">
        <v>1.114966E-2</v>
      </c>
      <c r="J192" s="107">
        <f t="shared" si="9"/>
        <v>7.5358591287266845E-3</v>
      </c>
      <c r="K192" s="107">
        <f>H193/'סכום נכסי הקרן'!$C$42</f>
        <v>9.6798202499442368E-4</v>
      </c>
    </row>
    <row r="193" spans="2:11">
      <c r="B193" s="102" t="s">
        <v>2565</v>
      </c>
      <c r="C193" s="103">
        <v>7060</v>
      </c>
      <c r="D193" s="104" t="s">
        <v>140</v>
      </c>
      <c r="E193" s="117">
        <v>44197</v>
      </c>
      <c r="F193" s="106">
        <v>24177112.900000006</v>
      </c>
      <c r="G193" s="118">
        <v>113.8493</v>
      </c>
      <c r="H193" s="106">
        <v>111563.49787000002</v>
      </c>
      <c r="I193" s="107">
        <v>2.0000000000000005E-3</v>
      </c>
      <c r="J193" s="107">
        <f t="shared" si="9"/>
        <v>4.1284197443336151E-3</v>
      </c>
      <c r="K193" s="107">
        <f>H194/'סכום נכסי הקרן'!$C$42</f>
        <v>5.3029602011977204E-4</v>
      </c>
    </row>
    <row r="194" spans="2:11">
      <c r="B194" s="102" t="s">
        <v>2566</v>
      </c>
      <c r="C194" s="103">
        <v>9704</v>
      </c>
      <c r="D194" s="104" t="s">
        <v>138</v>
      </c>
      <c r="E194" s="117">
        <v>44760</v>
      </c>
      <c r="F194" s="106">
        <v>15171531.770466002</v>
      </c>
      <c r="G194" s="118">
        <v>105.3479</v>
      </c>
      <c r="H194" s="106">
        <v>61118.571815879011</v>
      </c>
      <c r="I194" s="107">
        <v>1.2680510000000001E-2</v>
      </c>
      <c r="J194" s="107">
        <f t="shared" si="9"/>
        <v>9.8636478026905877E-4</v>
      </c>
      <c r="K194" s="107">
        <f>H195/'סכום נכסי הקרן'!$C$42</f>
        <v>1.2669867643204613E-4</v>
      </c>
    </row>
    <row r="195" spans="2:11">
      <c r="B195" s="102" t="s">
        <v>2567</v>
      </c>
      <c r="C195" s="103">
        <v>9649</v>
      </c>
      <c r="D195" s="104" t="s">
        <v>140</v>
      </c>
      <c r="E195" s="117">
        <v>44743</v>
      </c>
      <c r="F195" s="106">
        <v>3602795.3095960007</v>
      </c>
      <c r="G195" s="118">
        <v>100</v>
      </c>
      <c r="H195" s="106">
        <v>14602.489667450001</v>
      </c>
      <c r="I195" s="107">
        <v>4.5570599999999991E-3</v>
      </c>
      <c r="J195" s="107">
        <f t="shared" si="9"/>
        <v>1.3846289908219969E-3</v>
      </c>
      <c r="K195" s="107">
        <f>H196/'סכום נכסי הקרן'!$C$42</f>
        <v>1.7785576289406146E-4</v>
      </c>
    </row>
    <row r="196" spans="2:11">
      <c r="B196" s="102" t="s">
        <v>2568</v>
      </c>
      <c r="C196" s="103">
        <v>9648</v>
      </c>
      <c r="D196" s="104" t="s">
        <v>140</v>
      </c>
      <c r="E196" s="117">
        <v>44743</v>
      </c>
      <c r="F196" s="106">
        <v>4995426.7054870008</v>
      </c>
      <c r="G196" s="118">
        <v>101.24250000000001</v>
      </c>
      <c r="H196" s="106">
        <v>20498.532526896004</v>
      </c>
      <c r="I196" s="107">
        <v>2.7441400000000001E-2</v>
      </c>
      <c r="J196" s="107">
        <f t="shared" si="9"/>
        <v>6.0236400600244865E-3</v>
      </c>
      <c r="K196" s="107">
        <f>H197/'סכום נכסי הקרן'!$C$42</f>
        <v>7.7373730102160839E-4</v>
      </c>
    </row>
    <row r="197" spans="2:11">
      <c r="B197" s="102" t="s">
        <v>2569</v>
      </c>
      <c r="C197" s="103">
        <v>9317</v>
      </c>
      <c r="D197" s="104" t="s">
        <v>140</v>
      </c>
      <c r="E197" s="117">
        <v>44545</v>
      </c>
      <c r="F197" s="106">
        <v>20555436.836082004</v>
      </c>
      <c r="G197" s="118">
        <v>107.0371</v>
      </c>
      <c r="H197" s="106">
        <v>89176.077143541013</v>
      </c>
      <c r="I197" s="107">
        <v>5.6506999999999998E-3</v>
      </c>
      <c r="J197" s="107">
        <f t="shared" si="9"/>
        <v>3.3105669566762326E-3</v>
      </c>
      <c r="K197" s="107">
        <f>H198/'סכום נכסי הקרן'!$C$42</f>
        <v>4.2524272970911469E-4</v>
      </c>
    </row>
    <row r="198" spans="2:11">
      <c r="B198" s="102" t="s">
        <v>2570</v>
      </c>
      <c r="C198" s="103">
        <v>60833</v>
      </c>
      <c r="D198" s="104" t="s">
        <v>138</v>
      </c>
      <c r="E198" s="117">
        <v>42555</v>
      </c>
      <c r="F198" s="106">
        <v>12816629.890490001</v>
      </c>
      <c r="G198" s="118">
        <v>100</v>
      </c>
      <c r="H198" s="106">
        <v>49010.792706</v>
      </c>
      <c r="I198" s="107">
        <v>4.372E-3</v>
      </c>
      <c r="J198" s="107">
        <f t="shared" si="9"/>
        <v>5.6523877959287151E-4</v>
      </c>
      <c r="K198" s="107">
        <f>H199/'סכום נכסי הקרן'!$C$42</f>
        <v>7.2604990237939008E-5</v>
      </c>
    </row>
    <row r="199" spans="2:11">
      <c r="B199" s="102" t="s">
        <v>2571</v>
      </c>
      <c r="C199" s="103">
        <v>8313</v>
      </c>
      <c r="D199" s="104" t="s">
        <v>138</v>
      </c>
      <c r="E199" s="117">
        <v>44357</v>
      </c>
      <c r="F199" s="106">
        <v>2218827.0200000005</v>
      </c>
      <c r="G199" s="118">
        <v>98.623400000000004</v>
      </c>
      <c r="H199" s="106">
        <v>8367.9928600000021</v>
      </c>
      <c r="I199" s="107">
        <v>0.15880000000000002</v>
      </c>
      <c r="J199" s="107">
        <f t="shared" si="9"/>
        <v>0</v>
      </c>
      <c r="K199" s="107">
        <f>H200/'סכום נכסי הקרן'!$C$42</f>
        <v>0</v>
      </c>
    </row>
    <row r="200" spans="2:11">
      <c r="B200" s="102" t="s">
        <v>2572</v>
      </c>
      <c r="C200" s="103">
        <v>6657</v>
      </c>
      <c r="D200" s="104" t="s">
        <v>138</v>
      </c>
      <c r="E200" s="117">
        <v>42916</v>
      </c>
      <c r="F200" s="106">
        <v>3697877.23</v>
      </c>
      <c r="G200" s="118">
        <v>0</v>
      </c>
      <c r="H200" s="106">
        <v>0</v>
      </c>
      <c r="I200" s="107">
        <v>2.4652514866666665E-3</v>
      </c>
      <c r="J200" s="107">
        <f t="shared" si="9"/>
        <v>6.4500460458242006E-4</v>
      </c>
      <c r="K200" s="107">
        <f>H201/'סכום נכסי הקרן'!$C$42</f>
        <v>8.2850920194936533E-5</v>
      </c>
    </row>
    <row r="201" spans="2:11">
      <c r="B201" s="102" t="s">
        <v>2573</v>
      </c>
      <c r="C201" s="103">
        <v>7009</v>
      </c>
      <c r="D201" s="104" t="s">
        <v>138</v>
      </c>
      <c r="E201" s="117">
        <v>42916</v>
      </c>
      <c r="F201" s="106">
        <v>2554090.1200000006</v>
      </c>
      <c r="G201" s="118">
        <v>97.768299999999996</v>
      </c>
      <c r="H201" s="106">
        <v>9548.8740699999998</v>
      </c>
      <c r="I201" s="107">
        <v>0.15869999999999998</v>
      </c>
      <c r="J201" s="107">
        <f t="shared" si="9"/>
        <v>7.7350518378299139E-4</v>
      </c>
      <c r="K201" s="107">
        <f>H202/'סכום נכסי הקרן'!$C$42</f>
        <v>9.935683527943766E-5</v>
      </c>
    </row>
    <row r="202" spans="2:11">
      <c r="B202" s="102" t="s">
        <v>2574</v>
      </c>
      <c r="C202" s="103">
        <v>7987</v>
      </c>
      <c r="D202" s="104" t="s">
        <v>138</v>
      </c>
      <c r="E202" s="117">
        <v>42916</v>
      </c>
      <c r="F202" s="106">
        <v>3028144.58</v>
      </c>
      <c r="G202" s="118">
        <v>98.891300000000001</v>
      </c>
      <c r="H202" s="106">
        <v>11451.241650000002</v>
      </c>
      <c r="I202" s="107">
        <v>0.15870000000000001</v>
      </c>
      <c r="J202" s="107">
        <f t="shared" si="9"/>
        <v>1.6156345681429902E-6</v>
      </c>
      <c r="K202" s="107">
        <f>H203/'סכום נכסי הקרן'!$C$42</f>
        <v>2.0752845750001326E-7</v>
      </c>
    </row>
    <row r="203" spans="2:11">
      <c r="B203" s="102" t="s">
        <v>2575</v>
      </c>
      <c r="C203" s="103">
        <v>7988</v>
      </c>
      <c r="D203" s="104" t="s">
        <v>138</v>
      </c>
      <c r="E203" s="117">
        <v>42916</v>
      </c>
      <c r="F203" s="106">
        <v>2989875.8800000008</v>
      </c>
      <c r="G203" s="118">
        <v>0.2092</v>
      </c>
      <c r="H203" s="106">
        <v>23.918419999999998</v>
      </c>
      <c r="I203" s="107">
        <v>0.15870000000000001</v>
      </c>
      <c r="J203" s="107">
        <f t="shared" si="9"/>
        <v>5.234878631290371E-4</v>
      </c>
      <c r="K203" s="107">
        <f>H204/'סכום נכסי הקרן'!$C$42</f>
        <v>6.724207992158544E-5</v>
      </c>
    </row>
    <row r="204" spans="2:11">
      <c r="B204" s="102" t="s">
        <v>2576</v>
      </c>
      <c r="C204" s="103">
        <v>8271</v>
      </c>
      <c r="D204" s="104" t="s">
        <v>138</v>
      </c>
      <c r="E204" s="117">
        <v>42916</v>
      </c>
      <c r="F204" s="106">
        <v>2011540.21</v>
      </c>
      <c r="G204" s="118">
        <v>100.751</v>
      </c>
      <c r="H204" s="106">
        <v>7749.897670000003</v>
      </c>
      <c r="I204" s="107">
        <v>0.15870000000000001</v>
      </c>
      <c r="J204" s="107">
        <f t="shared" si="9"/>
        <v>7.2833907562250078E-3</v>
      </c>
      <c r="K204" s="107">
        <f>H205/'סכום נכסי הקרן'!$C$42</f>
        <v>9.3555243172752914E-4</v>
      </c>
    </row>
    <row r="205" spans="2:11">
      <c r="B205" s="102" t="s">
        <v>2577</v>
      </c>
      <c r="C205" s="103">
        <v>7999</v>
      </c>
      <c r="D205" s="104" t="s">
        <v>140</v>
      </c>
      <c r="E205" s="117">
        <v>44228</v>
      </c>
      <c r="F205" s="106">
        <v>22918021.410000004</v>
      </c>
      <c r="G205" s="118">
        <v>116.08029999999999</v>
      </c>
      <c r="H205" s="106">
        <v>107825.86766</v>
      </c>
      <c r="I205" s="107">
        <v>4.1700000000000001E-2</v>
      </c>
      <c r="J205" s="107">
        <f t="shared" si="9"/>
        <v>3.3992508951524459E-4</v>
      </c>
      <c r="K205" s="107">
        <f>H206/'סכום נכסי הקרן'!$C$42</f>
        <v>4.3663419243211685E-5</v>
      </c>
    </row>
    <row r="206" spans="2:11">
      <c r="B206" s="102" t="s">
        <v>2578</v>
      </c>
      <c r="C206" s="103">
        <v>60834</v>
      </c>
      <c r="D206" s="104" t="s">
        <v>138</v>
      </c>
      <c r="E206" s="117">
        <v>42555</v>
      </c>
      <c r="F206" s="106">
        <v>1315996.359158</v>
      </c>
      <c r="G206" s="118">
        <v>100</v>
      </c>
      <c r="H206" s="106">
        <v>5032.3700791499996</v>
      </c>
      <c r="I206" s="107">
        <v>4.5539999999999999E-3</v>
      </c>
      <c r="J206" s="107">
        <f t="shared" si="9"/>
        <v>0</v>
      </c>
      <c r="K206" s="107">
        <f>H207/'סכום נכסי הקרן'!$C$42</f>
        <v>0</v>
      </c>
    </row>
    <row r="207" spans="2:11">
      <c r="B207" s="102" t="s">
        <v>2579</v>
      </c>
      <c r="C207" s="103">
        <v>4028</v>
      </c>
      <c r="D207" s="104" t="s">
        <v>138</v>
      </c>
      <c r="E207" s="117">
        <v>39321</v>
      </c>
      <c r="F207" s="106">
        <v>394776.7300000001</v>
      </c>
      <c r="G207" s="118">
        <v>0</v>
      </c>
      <c r="H207" s="106">
        <v>0</v>
      </c>
      <c r="I207" s="107">
        <v>1.0044972476094522E-2</v>
      </c>
      <c r="J207" s="107">
        <f t="shared" si="9"/>
        <v>1.2736021121271639E-3</v>
      </c>
      <c r="K207" s="107">
        <f>H208/'סכום נכסי הקרן'!$C$42</f>
        <v>1.6359434677255363E-4</v>
      </c>
    </row>
    <row r="208" spans="2:11">
      <c r="B208" s="102" t="s">
        <v>2580</v>
      </c>
      <c r="C208" s="103">
        <v>87957</v>
      </c>
      <c r="D208" s="104" t="s">
        <v>140</v>
      </c>
      <c r="E208" s="117">
        <v>44895</v>
      </c>
      <c r="F208" s="106">
        <v>4651958.1870810008</v>
      </c>
      <c r="G208" s="118">
        <v>100</v>
      </c>
      <c r="H208" s="106">
        <v>18854.851729100003</v>
      </c>
      <c r="I208" s="107">
        <v>6.7070000000000012E-3</v>
      </c>
      <c r="J208" s="107">
        <f t="shared" si="9"/>
        <v>9.5520158190986646E-4</v>
      </c>
      <c r="K208" s="107">
        <f>H209/'סכום נכסי הקרן'!$C$42</f>
        <v>1.2269575979868664E-4</v>
      </c>
    </row>
    <row r="209" spans="2:11">
      <c r="B209" s="102" t="s">
        <v>2581</v>
      </c>
      <c r="C209" s="103">
        <v>87958</v>
      </c>
      <c r="D209" s="104" t="s">
        <v>140</v>
      </c>
      <c r="E209" s="117">
        <v>44895</v>
      </c>
      <c r="F209" s="106">
        <v>3488968.632547</v>
      </c>
      <c r="G209" s="118">
        <v>100</v>
      </c>
      <c r="H209" s="106">
        <v>14141.138764469999</v>
      </c>
      <c r="I209" s="107">
        <v>6.2609999999999992E-3</v>
      </c>
      <c r="J209" s="107">
        <f t="shared" si="9"/>
        <v>5.2311478885142277E-3</v>
      </c>
      <c r="K209" s="107">
        <f>H210/'סכום נכסי הקרן'!$C$42</f>
        <v>6.7194158485084355E-4</v>
      </c>
    </row>
    <row r="210" spans="2:11">
      <c r="B210" s="102" t="s">
        <v>2582</v>
      </c>
      <c r="C210" s="103">
        <v>9600</v>
      </c>
      <c r="D210" s="104" t="s">
        <v>138</v>
      </c>
      <c r="E210" s="117">
        <v>44967</v>
      </c>
      <c r="F210" s="106">
        <v>19554704.720256008</v>
      </c>
      <c r="G210" s="118">
        <v>103.566</v>
      </c>
      <c r="H210" s="106">
        <v>77443.745477302</v>
      </c>
      <c r="I210" s="107">
        <v>7.8262520000000002E-2</v>
      </c>
      <c r="J210" s="107">
        <f t="shared" si="9"/>
        <v>9.9863491496971091E-3</v>
      </c>
      <c r="K210" s="107">
        <f>H211/'סכום נכסי הקרן'!$C$42</f>
        <v>1.2827477673217188E-3</v>
      </c>
    </row>
    <row r="211" spans="2:11">
      <c r="B211" s="102" t="s">
        <v>2583</v>
      </c>
      <c r="C211" s="103">
        <v>7991</v>
      </c>
      <c r="D211" s="104" t="s">
        <v>138</v>
      </c>
      <c r="E211" s="117">
        <v>44105</v>
      </c>
      <c r="F211" s="106">
        <v>32181729.770000011</v>
      </c>
      <c r="G211" s="118">
        <v>120.1348</v>
      </c>
      <c r="H211" s="106">
        <v>147841.41039000003</v>
      </c>
      <c r="I211" s="107">
        <v>5.1999999999999998E-3</v>
      </c>
      <c r="J211" s="107">
        <f t="shared" si="9"/>
        <v>5.4900639815289338E-6</v>
      </c>
      <c r="K211" s="107">
        <f>H212/'סכום נכסי הקרן'!$C$42</f>
        <v>7.0519938860471592E-7</v>
      </c>
    </row>
    <row r="212" spans="2:11">
      <c r="B212" s="102" t="s">
        <v>2584</v>
      </c>
      <c r="C212" s="103">
        <v>5087</v>
      </c>
      <c r="D212" s="104" t="s">
        <v>138</v>
      </c>
      <c r="E212" s="117">
        <v>39630</v>
      </c>
      <c r="F212" s="106">
        <v>4800000.0000000009</v>
      </c>
      <c r="G212" s="118">
        <v>0.44280000000000003</v>
      </c>
      <c r="H212" s="106">
        <v>81.276830000000018</v>
      </c>
      <c r="I212" s="107">
        <v>4.5999999999999999E-3</v>
      </c>
      <c r="J212" s="107">
        <f t="shared" si="9"/>
        <v>6.351500572584641E-5</v>
      </c>
      <c r="K212" s="107">
        <f>H213/'סכום נכסי הקרן'!$C$42</f>
        <v>8.1585102388220446E-6</v>
      </c>
    </row>
    <row r="213" spans="2:11">
      <c r="B213" s="102" t="s">
        <v>2585</v>
      </c>
      <c r="C213" s="103">
        <v>5223</v>
      </c>
      <c r="D213" s="104" t="s">
        <v>138</v>
      </c>
      <c r="E213" s="117">
        <v>40725</v>
      </c>
      <c r="F213" s="106">
        <v>5093397.0600000005</v>
      </c>
      <c r="G213" s="118">
        <v>4.8277000000000001</v>
      </c>
      <c r="H213" s="106">
        <v>940.29839000000015</v>
      </c>
      <c r="I213" s="107">
        <v>3.2000000000000002E-3</v>
      </c>
      <c r="J213" s="107">
        <f t="shared" si="9"/>
        <v>9.1748714184235043E-5</v>
      </c>
      <c r="K213" s="107">
        <f>H214/'סכום נכסי הקרן'!$C$42</f>
        <v>1.1785133536817668E-5</v>
      </c>
    </row>
    <row r="214" spans="2:11">
      <c r="B214" s="102" t="s">
        <v>2586</v>
      </c>
      <c r="C214" s="103">
        <v>87259</v>
      </c>
      <c r="D214" s="104" t="s">
        <v>138</v>
      </c>
      <c r="E214" s="117">
        <v>44469</v>
      </c>
      <c r="F214" s="106">
        <v>355198.77052359999</v>
      </c>
      <c r="G214" s="118">
        <v>100</v>
      </c>
      <c r="H214" s="106">
        <v>1358.2800984760001</v>
      </c>
      <c r="I214" s="107">
        <v>8.464000000000001E-3</v>
      </c>
      <c r="J214" s="107">
        <f t="shared" si="9"/>
        <v>2.1267467614371002E-4</v>
      </c>
      <c r="K214" s="107">
        <f>H215/'סכום נכסי הקרן'!$C$42</f>
        <v>2.7318088112059256E-5</v>
      </c>
    </row>
    <row r="215" spans="2:11">
      <c r="B215" s="102" t="s">
        <v>2587</v>
      </c>
      <c r="C215" s="103">
        <v>87252</v>
      </c>
      <c r="D215" s="104" t="s">
        <v>138</v>
      </c>
      <c r="E215" s="117">
        <v>44469</v>
      </c>
      <c r="F215" s="106">
        <v>823355.22799799999</v>
      </c>
      <c r="G215" s="118">
        <v>100</v>
      </c>
      <c r="H215" s="106">
        <v>3148.5103919359999</v>
      </c>
      <c r="I215" s="107">
        <v>8.9519999999999999E-3</v>
      </c>
      <c r="J215" s="107">
        <f t="shared" si="9"/>
        <v>3.4017912364393485E-4</v>
      </c>
      <c r="K215" s="107">
        <f>H216/'סכום נכסי הקרן'!$C$42</f>
        <v>4.3696049958052136E-5</v>
      </c>
    </row>
    <row r="216" spans="2:11">
      <c r="B216" s="102" t="s">
        <v>2588</v>
      </c>
      <c r="C216" s="103">
        <v>87251</v>
      </c>
      <c r="D216" s="104" t="s">
        <v>138</v>
      </c>
      <c r="E216" s="117">
        <v>44469</v>
      </c>
      <c r="F216" s="106">
        <v>1316979.8351060001</v>
      </c>
      <c r="G216" s="118">
        <v>100</v>
      </c>
      <c r="H216" s="106">
        <v>5036.1308893629994</v>
      </c>
      <c r="I216" s="107">
        <v>5.1760000000000009E-3</v>
      </c>
      <c r="J216" s="107">
        <f t="shared" si="9"/>
        <v>2.0094714544026202E-3</v>
      </c>
      <c r="K216" s="107">
        <f>H217/'סכום נכסי הקרן'!$C$42</f>
        <v>2.5811685361610545E-4</v>
      </c>
    </row>
    <row r="217" spans="2:11">
      <c r="B217" s="102" t="s">
        <v>2589</v>
      </c>
      <c r="C217" s="103">
        <v>9229</v>
      </c>
      <c r="D217" s="104" t="s">
        <v>138</v>
      </c>
      <c r="E217" s="117">
        <v>44735</v>
      </c>
      <c r="F217" s="106">
        <v>7863288.8300000019</v>
      </c>
      <c r="G217" s="118">
        <v>98.934799999999996</v>
      </c>
      <c r="H217" s="106">
        <v>29748.9192</v>
      </c>
      <c r="I217" s="107">
        <v>2.6199999999999998E-2</v>
      </c>
      <c r="J217" s="107">
        <f t="shared" si="9"/>
        <v>3.872274631210993E-3</v>
      </c>
      <c r="K217" s="107">
        <f>H218/'סכום נכסי הקרן'!$C$42</f>
        <v>4.973941490712939E-4</v>
      </c>
    </row>
    <row r="218" spans="2:11">
      <c r="B218" s="102" t="s">
        <v>2590</v>
      </c>
      <c r="C218" s="103">
        <v>9385</v>
      </c>
      <c r="D218" s="104" t="s">
        <v>140</v>
      </c>
      <c r="E218" s="117">
        <v>44896</v>
      </c>
      <c r="F218" s="106">
        <v>13327893.949999999</v>
      </c>
      <c r="G218" s="118">
        <v>106.1223</v>
      </c>
      <c r="H218" s="106">
        <v>57326.509850000002</v>
      </c>
      <c r="I218" s="107">
        <v>3.2199999999999999E-2</v>
      </c>
      <c r="J218" s="107">
        <f t="shared" si="9"/>
        <v>1.1463366883105602E-2</v>
      </c>
      <c r="K218" s="107">
        <f>H219/'סכום נכסי הקרן'!$C$42</f>
        <v>1.4724708754789971E-3</v>
      </c>
    </row>
    <row r="219" spans="2:11">
      <c r="B219" s="102" t="s">
        <v>2591</v>
      </c>
      <c r="C219" s="103">
        <v>7027</v>
      </c>
      <c r="D219" s="104" t="s">
        <v>141</v>
      </c>
      <c r="E219" s="117">
        <v>43738</v>
      </c>
      <c r="F219" s="106">
        <v>27881377.840000004</v>
      </c>
      <c r="G219" s="118">
        <v>130.11770000000001</v>
      </c>
      <c r="H219" s="106">
        <v>169707.69822000002</v>
      </c>
      <c r="I219" s="107">
        <v>1.15E-2</v>
      </c>
      <c r="J219" s="107">
        <f t="shared" si="9"/>
        <v>3.1170374345865577E-3</v>
      </c>
      <c r="K219" s="107">
        <f>H220/'סכום נכסי הקרן'!$C$42</f>
        <v>4.0038383897236335E-4</v>
      </c>
    </row>
    <row r="220" spans="2:11">
      <c r="B220" s="102" t="s">
        <v>2592</v>
      </c>
      <c r="C220" s="103">
        <v>9246</v>
      </c>
      <c r="D220" s="104" t="s">
        <v>140</v>
      </c>
      <c r="E220" s="117">
        <v>44816</v>
      </c>
      <c r="F220" s="106">
        <v>16373794.49</v>
      </c>
      <c r="G220" s="118">
        <v>69.533600000000007</v>
      </c>
      <c r="H220" s="106">
        <v>46145.71388000001</v>
      </c>
      <c r="I220" s="107">
        <v>9.7000000000000003E-3</v>
      </c>
      <c r="J220" s="107">
        <f t="shared" ref="J220:J251" si="10">IFERROR(H221/$H$11,0)</f>
        <v>4.0479133866152189E-4</v>
      </c>
      <c r="K220" s="107">
        <f>H221/'סכום נכסי הקרן'!$C$42</f>
        <v>5.1995496864335638E-5</v>
      </c>
    </row>
    <row r="221" spans="2:11">
      <c r="B221" s="102" t="s">
        <v>2593</v>
      </c>
      <c r="C221" s="103">
        <v>9245</v>
      </c>
      <c r="D221" s="104" t="s">
        <v>138</v>
      </c>
      <c r="E221" s="117">
        <v>44816</v>
      </c>
      <c r="F221" s="106">
        <v>1538227.47</v>
      </c>
      <c r="G221" s="118">
        <v>101.8784</v>
      </c>
      <c r="H221" s="106">
        <v>5992.6727500000006</v>
      </c>
      <c r="I221" s="107">
        <v>1.0500000000000001E-2</v>
      </c>
      <c r="J221" s="107">
        <f t="shared" si="10"/>
        <v>2.1395902880501122E-3</v>
      </c>
      <c r="K221" s="107">
        <f>H222/'סכום נכסי הקרן'!$C$42</f>
        <v>2.7483063368185541E-4</v>
      </c>
    </row>
    <row r="222" spans="2:11">
      <c r="B222" s="102" t="s">
        <v>2594</v>
      </c>
      <c r="C222" s="103">
        <v>9534</v>
      </c>
      <c r="D222" s="104" t="s">
        <v>140</v>
      </c>
      <c r="E222" s="117">
        <v>45007</v>
      </c>
      <c r="F222" s="106">
        <v>7776092.2189020002</v>
      </c>
      <c r="G222" s="118">
        <v>100.5012</v>
      </c>
      <c r="H222" s="106">
        <v>31675.243985603003</v>
      </c>
      <c r="I222" s="107">
        <v>7.7767159999999988E-2</v>
      </c>
      <c r="J222" s="107">
        <f t="shared" si="10"/>
        <v>3.3303874506070384E-3</v>
      </c>
      <c r="K222" s="107">
        <f>H223/'סכום נכסי הקרן'!$C$42</f>
        <v>4.2778867457403321E-4</v>
      </c>
    </row>
    <row r="223" spans="2:11">
      <c r="B223" s="102" t="s">
        <v>2595</v>
      </c>
      <c r="C223" s="103">
        <v>8412</v>
      </c>
      <c r="D223" s="104" t="s">
        <v>140</v>
      </c>
      <c r="E223" s="117">
        <v>44440</v>
      </c>
      <c r="F223" s="106">
        <v>4096086.7999999993</v>
      </c>
      <c r="G223" s="118">
        <v>296.9803</v>
      </c>
      <c r="H223" s="106">
        <v>49304.222239999988</v>
      </c>
      <c r="I223" s="107">
        <v>2.2700000000000001E-2</v>
      </c>
      <c r="J223" s="107">
        <f t="shared" si="10"/>
        <v>3.0826217147554495E-3</v>
      </c>
      <c r="K223" s="107">
        <f>H224/'סכום נכסי הקרן'!$C$42</f>
        <v>3.9596313555889792E-4</v>
      </c>
    </row>
    <row r="224" spans="2:11">
      <c r="B224" s="102" t="s">
        <v>2596</v>
      </c>
      <c r="C224" s="103">
        <v>9495</v>
      </c>
      <c r="D224" s="104" t="s">
        <v>138</v>
      </c>
      <c r="E224" s="117">
        <v>44980</v>
      </c>
      <c r="F224" s="106">
        <v>11987307.440000003</v>
      </c>
      <c r="G224" s="118">
        <v>99.556600000000003</v>
      </c>
      <c r="H224" s="106">
        <v>45636.211510000016</v>
      </c>
      <c r="I224" s="107">
        <v>2.7999999999999997E-2</v>
      </c>
      <c r="J224" s="107">
        <f t="shared" si="10"/>
        <v>1.3883177230685235E-2</v>
      </c>
      <c r="K224" s="107">
        <f>H225/'סכום נכסי הקרן'!$C$42</f>
        <v>1.7832958100141485E-3</v>
      </c>
    </row>
    <row r="225" spans="2:11">
      <c r="B225" s="102" t="s">
        <v>2597</v>
      </c>
      <c r="C225" s="103">
        <v>7018</v>
      </c>
      <c r="D225" s="104" t="s">
        <v>138</v>
      </c>
      <c r="E225" s="117">
        <v>43525</v>
      </c>
      <c r="F225" s="106">
        <v>48893999.550000012</v>
      </c>
      <c r="G225" s="118">
        <v>109.9271</v>
      </c>
      <c r="H225" s="106">
        <v>205531.41811000006</v>
      </c>
      <c r="I225" s="107">
        <v>2.7000000000000001E-3</v>
      </c>
      <c r="J225" s="107">
        <f t="shared" si="10"/>
        <v>3.1152331419580812E-4</v>
      </c>
      <c r="K225" s="107">
        <f>H226/'סכום נכסי הקרן'!$C$42</f>
        <v>4.0015207736398384E-5</v>
      </c>
    </row>
    <row r="226" spans="2:11">
      <c r="B226" s="102" t="s">
        <v>2598</v>
      </c>
      <c r="C226" s="103">
        <v>5270</v>
      </c>
      <c r="D226" s="104" t="s">
        <v>138</v>
      </c>
      <c r="E226" s="117">
        <v>42267</v>
      </c>
      <c r="F226" s="106">
        <v>4553589.1700000009</v>
      </c>
      <c r="G226" s="118">
        <v>26.485499999999998</v>
      </c>
      <c r="H226" s="106">
        <v>4611.9002500000006</v>
      </c>
      <c r="I226" s="107">
        <v>3.4000000000000002E-2</v>
      </c>
      <c r="J226" s="107">
        <f t="shared" si="10"/>
        <v>4.4305186925723978E-4</v>
      </c>
      <c r="K226" s="107">
        <f>H227/'סכום נכסי הקרן'!$C$42</f>
        <v>5.6910066689854914E-5</v>
      </c>
    </row>
    <row r="227" spans="2:11">
      <c r="B227" s="102" t="s">
        <v>2599</v>
      </c>
      <c r="C227" s="103">
        <v>62171</v>
      </c>
      <c r="D227" s="104" t="s">
        <v>138</v>
      </c>
      <c r="E227" s="117">
        <v>42549</v>
      </c>
      <c r="F227" s="106">
        <v>1266936.043606</v>
      </c>
      <c r="G227" s="118">
        <v>100</v>
      </c>
      <c r="H227" s="106">
        <v>6559.0950451500003</v>
      </c>
      <c r="I227" s="107">
        <v>3.6500000000000004E-4</v>
      </c>
      <c r="J227" s="107">
        <f t="shared" si="10"/>
        <v>1.2124250612090936E-3</v>
      </c>
      <c r="K227" s="107">
        <f>H228/'סכום נכסי הקרן'!$C$42</f>
        <v>1.5573614711418676E-4</v>
      </c>
    </row>
    <row r="228" spans="2:11">
      <c r="B228" s="102" t="s">
        <v>2600</v>
      </c>
      <c r="C228" s="103">
        <v>62172</v>
      </c>
      <c r="D228" s="104" t="s">
        <v>138</v>
      </c>
      <c r="E228" s="117">
        <v>42549</v>
      </c>
      <c r="F228" s="106">
        <v>1266936.043606</v>
      </c>
      <c r="G228" s="118">
        <v>100</v>
      </c>
      <c r="H228" s="106">
        <v>17949.165240910002</v>
      </c>
      <c r="I228" s="107">
        <v>1.6450000000000004E-3</v>
      </c>
      <c r="J228" s="107">
        <f t="shared" si="10"/>
        <v>5.5573111071465434E-6</v>
      </c>
      <c r="K228" s="107">
        <f>H229/'סכום נכסי הקרן'!$C$42</f>
        <v>7.1383729009921838E-7</v>
      </c>
    </row>
    <row r="229" spans="2:11">
      <c r="B229" s="102" t="s">
        <v>2601</v>
      </c>
      <c r="C229" s="103">
        <v>5059</v>
      </c>
      <c r="D229" s="104" t="s">
        <v>140</v>
      </c>
      <c r="E229" s="117">
        <v>38504</v>
      </c>
      <c r="F229" s="106">
        <v>2882100.0000000005</v>
      </c>
      <c r="G229" s="118">
        <v>0.70430000000000004</v>
      </c>
      <c r="H229" s="106">
        <v>82.272380000000013</v>
      </c>
      <c r="I229" s="107">
        <v>6.3E-3</v>
      </c>
      <c r="J229" s="107">
        <f t="shared" si="10"/>
        <v>3.0351905356215147E-3</v>
      </c>
      <c r="K229" s="107">
        <f>H230/'סכום נכסי הקרן'!$C$42</f>
        <v>3.898705948091749E-4</v>
      </c>
    </row>
    <row r="230" spans="2:11">
      <c r="B230" s="102" t="s">
        <v>5000</v>
      </c>
      <c r="C230" s="103">
        <v>62173</v>
      </c>
      <c r="D230" s="104" t="s">
        <v>138</v>
      </c>
      <c r="E230" s="117">
        <v>42549</v>
      </c>
      <c r="F230" s="106">
        <v>1266936.043606</v>
      </c>
      <c r="G230" s="118">
        <v>100</v>
      </c>
      <c r="H230" s="106">
        <v>44934.023721999998</v>
      </c>
      <c r="I230" s="107">
        <v>1.0577999999999999E-2</v>
      </c>
      <c r="J230" s="107">
        <f t="shared" si="10"/>
        <v>8.1641160917477113E-4</v>
      </c>
      <c r="K230" s="107">
        <f>H231/'סכום נכסי הקרן'!$C$42</f>
        <v>1.0486817085863987E-4</v>
      </c>
    </row>
    <row r="231" spans="2:11">
      <c r="B231" s="102" t="s">
        <v>2602</v>
      </c>
      <c r="C231" s="103">
        <v>87956</v>
      </c>
      <c r="D231" s="104" t="s">
        <v>140</v>
      </c>
      <c r="E231" s="117">
        <v>44837</v>
      </c>
      <c r="F231" s="106">
        <v>2982024.4744739998</v>
      </c>
      <c r="G231" s="118">
        <v>100</v>
      </c>
      <c r="H231" s="106">
        <v>12086.44339887</v>
      </c>
      <c r="I231" s="107">
        <v>3.356E-3</v>
      </c>
      <c r="J231" s="107">
        <f t="shared" si="10"/>
        <v>1.5843558566479464E-5</v>
      </c>
      <c r="K231" s="107">
        <f>H232/'סכום נכסי הקרן'!$C$42</f>
        <v>2.0351070319025288E-6</v>
      </c>
    </row>
    <row r="232" spans="2:11">
      <c r="B232" s="102" t="s">
        <v>2603</v>
      </c>
      <c r="C232" s="103">
        <v>4023</v>
      </c>
      <c r="D232" s="104" t="s">
        <v>140</v>
      </c>
      <c r="E232" s="117">
        <v>39205</v>
      </c>
      <c r="F232" s="106">
        <v>2534941.0000000005</v>
      </c>
      <c r="G232" s="118">
        <v>2.2829000000000002</v>
      </c>
      <c r="H232" s="106">
        <v>234.55359000100006</v>
      </c>
      <c r="I232" s="107">
        <v>0.04</v>
      </c>
      <c r="J232" s="107">
        <f t="shared" si="10"/>
        <v>7.7357016616888957E-3</v>
      </c>
      <c r="K232" s="107">
        <f>H233/'סכום נכסי הקרן'!$C$42</f>
        <v>9.9365182274838734E-4</v>
      </c>
    </row>
    <row r="233" spans="2:11">
      <c r="B233" s="102" t="s">
        <v>2604</v>
      </c>
      <c r="C233" s="103">
        <v>5295</v>
      </c>
      <c r="D233" s="104" t="s">
        <v>138</v>
      </c>
      <c r="E233" s="117">
        <v>42879</v>
      </c>
      <c r="F233" s="106">
        <v>14872876.000000002</v>
      </c>
      <c r="G233" s="118">
        <v>201.3614</v>
      </c>
      <c r="H233" s="106">
        <v>114522.03672000002</v>
      </c>
      <c r="I233" s="107">
        <v>1.11E-2</v>
      </c>
      <c r="J233" s="107">
        <f t="shared" si="10"/>
        <v>1.5468419508533092E-10</v>
      </c>
      <c r="K233" s="107">
        <f>H234/'סכום נכסי הקרן'!$C$42</f>
        <v>1.9869203741157361E-11</v>
      </c>
    </row>
    <row r="234" spans="2:11">
      <c r="B234" s="102" t="s">
        <v>2605</v>
      </c>
      <c r="C234" s="103">
        <v>4030</v>
      </c>
      <c r="D234" s="104" t="s">
        <v>138</v>
      </c>
      <c r="E234" s="117">
        <v>39377</v>
      </c>
      <c r="F234" s="106">
        <v>600000.00000000012</v>
      </c>
      <c r="G234" s="118">
        <v>1E-4</v>
      </c>
      <c r="H234" s="106">
        <v>2.2899990000000005E-3</v>
      </c>
      <c r="I234" s="107">
        <v>2.2899989999999999E-2</v>
      </c>
      <c r="J234" s="107">
        <f t="shared" si="10"/>
        <v>6.2336582591968771E-3</v>
      </c>
      <c r="K234" s="107">
        <f>H235/'סכום נכסי הקרן'!$C$42</f>
        <v>8.0071416434242292E-4</v>
      </c>
    </row>
    <row r="235" spans="2:11">
      <c r="B235" s="102" t="s">
        <v>2606</v>
      </c>
      <c r="C235" s="103">
        <v>8299</v>
      </c>
      <c r="D235" s="104" t="s">
        <v>141</v>
      </c>
      <c r="E235" s="117">
        <v>44286</v>
      </c>
      <c r="F235" s="106">
        <v>19685109.829999998</v>
      </c>
      <c r="G235" s="118">
        <v>100.2175</v>
      </c>
      <c r="H235" s="106">
        <v>92285.260120000021</v>
      </c>
      <c r="I235" s="107">
        <v>7.6499999999999999E-2</v>
      </c>
      <c r="J235" s="107">
        <f t="shared" si="10"/>
        <v>8.6928451906097368E-4</v>
      </c>
      <c r="K235" s="107">
        <f>H236/'סכום נכסי הקרן'!$C$42</f>
        <v>1.116597025877689E-4</v>
      </c>
    </row>
    <row r="236" spans="2:11">
      <c r="B236" s="102" t="s">
        <v>2607</v>
      </c>
      <c r="C236" s="103">
        <v>9157</v>
      </c>
      <c r="D236" s="104" t="s">
        <v>140</v>
      </c>
      <c r="E236" s="117">
        <v>44763</v>
      </c>
      <c r="F236" s="106">
        <v>3336203.2382680001</v>
      </c>
      <c r="G236" s="118">
        <v>95.172499999999999</v>
      </c>
      <c r="H236" s="106">
        <v>12869.192474816002</v>
      </c>
      <c r="I236" s="107">
        <v>8.3273600000000007E-3</v>
      </c>
      <c r="J236" s="107">
        <f t="shared" si="10"/>
        <v>1.007250837247122E-2</v>
      </c>
      <c r="K236" s="107">
        <f>H237/'סכום נכסי הקרן'!$C$42</f>
        <v>1.2938149300045915E-3</v>
      </c>
    </row>
    <row r="237" spans="2:11">
      <c r="B237" s="102" t="s">
        <v>2608</v>
      </c>
      <c r="C237" s="103">
        <v>5326</v>
      </c>
      <c r="D237" s="104" t="s">
        <v>141</v>
      </c>
      <c r="E237" s="117">
        <v>43220</v>
      </c>
      <c r="F237" s="106">
        <v>34321295.090000004</v>
      </c>
      <c r="G237" s="118">
        <v>92.877899999999997</v>
      </c>
      <c r="H237" s="106">
        <v>149116.94170000005</v>
      </c>
      <c r="I237" s="107">
        <v>2.5000000000000001E-2</v>
      </c>
      <c r="J237" s="107">
        <f t="shared" si="10"/>
        <v>3.9366252026862933E-2</v>
      </c>
      <c r="K237" s="107">
        <f>H238/'סכום נכסי הקרן'!$C$42</f>
        <v>5.0565998783263164E-3</v>
      </c>
    </row>
    <row r="238" spans="2:11">
      <c r="B238" s="102" t="s">
        <v>2609</v>
      </c>
      <c r="C238" s="103">
        <v>7036</v>
      </c>
      <c r="D238" s="104" t="s">
        <v>138</v>
      </c>
      <c r="E238" s="117">
        <v>37987</v>
      </c>
      <c r="F238" s="106">
        <v>115614748.87</v>
      </c>
      <c r="G238" s="118">
        <v>131.8203</v>
      </c>
      <c r="H238" s="106">
        <v>582791.78248000029</v>
      </c>
      <c r="I238" s="107">
        <v>5.7999999999999996E-3</v>
      </c>
      <c r="J238" s="107">
        <f t="shared" si="10"/>
        <v>8.4865250754482396E-4</v>
      </c>
      <c r="K238" s="107">
        <f>H239/'סכום נכסי הקרן'!$C$42</f>
        <v>1.0900951818995023E-4</v>
      </c>
    </row>
    <row r="239" spans="2:11">
      <c r="B239" s="102" t="s">
        <v>2610</v>
      </c>
      <c r="C239" s="103">
        <v>62174</v>
      </c>
      <c r="D239" s="104" t="s">
        <v>138</v>
      </c>
      <c r="E239" s="117">
        <v>42549</v>
      </c>
      <c r="F239" s="106">
        <v>3285499.2020450002</v>
      </c>
      <c r="G239" s="118">
        <v>100</v>
      </c>
      <c r="H239" s="106">
        <v>12563.748950260002</v>
      </c>
      <c r="I239" s="107">
        <v>5.0089999999999987E-3</v>
      </c>
      <c r="J239" s="107">
        <f t="shared" si="10"/>
        <v>3.9259325304799673E-4</v>
      </c>
      <c r="K239" s="107">
        <f>H240/'סכום נכסי הקרן'!$C$42</f>
        <v>5.042865127824644E-5</v>
      </c>
    </row>
    <row r="240" spans="2:11">
      <c r="B240" s="102" t="s">
        <v>2611</v>
      </c>
      <c r="C240" s="103">
        <v>60837</v>
      </c>
      <c r="D240" s="104" t="s">
        <v>138</v>
      </c>
      <c r="E240" s="117">
        <v>42555</v>
      </c>
      <c r="F240" s="106">
        <v>1519897.4946939999</v>
      </c>
      <c r="G240" s="118">
        <v>100</v>
      </c>
      <c r="H240" s="106">
        <v>5812.088018370001</v>
      </c>
      <c r="I240" s="107">
        <v>2.3289999999999999E-3</v>
      </c>
      <c r="J240" s="107">
        <f t="shared" si="10"/>
        <v>8.6754410530383783E-3</v>
      </c>
      <c r="K240" s="107">
        <f>H241/'סכום נכסי הקרן'!$C$42</f>
        <v>1.1143614622821086E-3</v>
      </c>
    </row>
    <row r="241" spans="2:11">
      <c r="B241" s="102" t="s">
        <v>2612</v>
      </c>
      <c r="C241" s="103">
        <v>5309</v>
      </c>
      <c r="D241" s="104" t="s">
        <v>138</v>
      </c>
      <c r="E241" s="117">
        <v>42795</v>
      </c>
      <c r="F241" s="106">
        <v>24772689.930000003</v>
      </c>
      <c r="G241" s="118">
        <v>135.57820000000001</v>
      </c>
      <c r="H241" s="106">
        <v>128434.26780000002</v>
      </c>
      <c r="I241" s="107">
        <v>3.1900000000000005E-2</v>
      </c>
      <c r="J241" s="107">
        <f t="shared" si="10"/>
        <v>3.4203765170815869E-4</v>
      </c>
      <c r="K241" s="107">
        <f>H242/'סכום נכסי הקרן'!$C$42</f>
        <v>4.3934778114773979E-5</v>
      </c>
    </row>
    <row r="242" spans="2:11">
      <c r="B242" s="102" t="s">
        <v>2613</v>
      </c>
      <c r="C242" s="103">
        <v>87344</v>
      </c>
      <c r="D242" s="104" t="s">
        <v>138</v>
      </c>
      <c r="E242" s="117">
        <v>44421</v>
      </c>
      <c r="F242" s="106">
        <v>1324174.9974669998</v>
      </c>
      <c r="G242" s="118">
        <v>100</v>
      </c>
      <c r="H242" s="106">
        <v>5063.6451897490006</v>
      </c>
      <c r="I242" s="107">
        <v>1.2188000000000001E-2</v>
      </c>
      <c r="J242" s="107">
        <f t="shared" si="10"/>
        <v>2.5870873602462457E-3</v>
      </c>
      <c r="K242" s="107">
        <f>H243/'סכום נכסי הקרן'!$C$42</f>
        <v>3.3231168723184138E-4</v>
      </c>
    </row>
    <row r="243" spans="2:11">
      <c r="B243" s="102" t="s">
        <v>2614</v>
      </c>
      <c r="C243" s="103">
        <v>62175</v>
      </c>
      <c r="D243" s="104" t="s">
        <v>138</v>
      </c>
      <c r="E243" s="117">
        <v>42549</v>
      </c>
      <c r="F243" s="106">
        <v>10015728.91408</v>
      </c>
      <c r="G243" s="118">
        <v>100</v>
      </c>
      <c r="H243" s="106">
        <v>38300.147371929997</v>
      </c>
      <c r="I243" s="107">
        <v>7.4800000000000008E-4</v>
      </c>
      <c r="J243" s="107">
        <f t="shared" si="10"/>
        <v>4.7026787717113072E-4</v>
      </c>
      <c r="K243" s="107">
        <f>H244/'סכום נכסי הקרן'!$C$42</f>
        <v>6.0405966228678138E-5</v>
      </c>
    </row>
    <row r="244" spans="2:11">
      <c r="B244" s="102" t="s">
        <v>2615</v>
      </c>
      <c r="C244" s="103">
        <v>87346</v>
      </c>
      <c r="D244" s="104" t="s">
        <v>138</v>
      </c>
      <c r="E244" s="117">
        <v>44421</v>
      </c>
      <c r="F244" s="106">
        <v>1820609.4027290002</v>
      </c>
      <c r="G244" s="118">
        <v>100</v>
      </c>
      <c r="H244" s="106">
        <v>6962.0103583300006</v>
      </c>
      <c r="I244" s="107">
        <v>2.3452000000000001E-2</v>
      </c>
      <c r="J244" s="107">
        <f t="shared" si="10"/>
        <v>7.5288844221468789E-4</v>
      </c>
      <c r="K244" s="107">
        <f>H245/'סכום נכסי הקרן'!$C$42</f>
        <v>9.6708612308283839E-5</v>
      </c>
    </row>
    <row r="245" spans="2:11">
      <c r="B245" s="102" t="s">
        <v>2616</v>
      </c>
      <c r="C245" s="103">
        <v>62176</v>
      </c>
      <c r="D245" s="104" t="s">
        <v>138</v>
      </c>
      <c r="E245" s="117">
        <v>42549</v>
      </c>
      <c r="F245" s="106">
        <v>2914755.279019</v>
      </c>
      <c r="G245" s="118">
        <v>100</v>
      </c>
      <c r="H245" s="106">
        <v>11146.0241871</v>
      </c>
      <c r="I245" s="107">
        <v>1.2750000000000001E-3</v>
      </c>
      <c r="J245" s="107">
        <f t="shared" si="10"/>
        <v>7.8340721585357925E-5</v>
      </c>
      <c r="K245" s="107">
        <f>H246/'סכום נכסי הקרן'!$C$42</f>
        <v>1.0062875250765513E-5</v>
      </c>
    </row>
    <row r="246" spans="2:11">
      <c r="B246" s="102" t="s">
        <v>2617</v>
      </c>
      <c r="C246" s="103">
        <v>9457</v>
      </c>
      <c r="D246" s="104" t="s">
        <v>138</v>
      </c>
      <c r="E246" s="117">
        <v>44893</v>
      </c>
      <c r="F246" s="106">
        <v>303290.65901700006</v>
      </c>
      <c r="G246" s="118">
        <v>100</v>
      </c>
      <c r="H246" s="106">
        <v>1159.7834800820001</v>
      </c>
      <c r="I246" s="107">
        <v>0.14693659000000001</v>
      </c>
      <c r="J246" s="107">
        <f t="shared" si="10"/>
        <v>3.6322451700472533E-3</v>
      </c>
      <c r="K246" s="107">
        <f>H247/'סכום נכסי הקרן'!$C$42</f>
        <v>4.6656233548418726E-4</v>
      </c>
    </row>
    <row r="247" spans="2:11">
      <c r="B247" s="102" t="s">
        <v>2618</v>
      </c>
      <c r="C247" s="103">
        <v>8296</v>
      </c>
      <c r="D247" s="104" t="s">
        <v>138</v>
      </c>
      <c r="E247" s="117">
        <v>44085</v>
      </c>
      <c r="F247" s="106">
        <v>11408624.000000002</v>
      </c>
      <c r="G247" s="118">
        <v>123.25749999999999</v>
      </c>
      <c r="H247" s="106">
        <v>53773.029640000001</v>
      </c>
      <c r="I247" s="107">
        <v>3.6000000000000003E-3</v>
      </c>
      <c r="J247" s="107">
        <f t="shared" si="10"/>
        <v>9.4590509660135596E-4</v>
      </c>
      <c r="K247" s="107">
        <f>H248/'סכום נכסי הקרן'!$C$42</f>
        <v>1.2150162512597769E-4</v>
      </c>
    </row>
    <row r="248" spans="2:11">
      <c r="B248" s="102" t="s">
        <v>2619</v>
      </c>
      <c r="C248" s="103">
        <v>8333</v>
      </c>
      <c r="D248" s="104" t="s">
        <v>138</v>
      </c>
      <c r="E248" s="117">
        <v>44501</v>
      </c>
      <c r="F248" s="106">
        <v>3041426.9900000007</v>
      </c>
      <c r="G248" s="118">
        <v>120.4042</v>
      </c>
      <c r="H248" s="106">
        <v>14003.510340000003</v>
      </c>
      <c r="I248" s="107">
        <v>9.8000000000000014E-3</v>
      </c>
      <c r="J248" s="107">
        <f t="shared" si="10"/>
        <v>9.5520158190986646E-4</v>
      </c>
      <c r="K248" s="107">
        <f>H249/'סכום נכסי הקרן'!$C$42</f>
        <v>1.2269575979868664E-4</v>
      </c>
    </row>
    <row r="249" spans="2:11">
      <c r="B249" s="102" t="s">
        <v>2620</v>
      </c>
      <c r="C249" s="103">
        <v>87955</v>
      </c>
      <c r="D249" s="104" t="s">
        <v>140</v>
      </c>
      <c r="E249" s="117">
        <v>44827</v>
      </c>
      <c r="F249" s="106">
        <v>3488968.632547</v>
      </c>
      <c r="G249" s="118">
        <v>100</v>
      </c>
      <c r="H249" s="106">
        <v>14141.138764469999</v>
      </c>
      <c r="I249" s="107">
        <v>5.3759999999999997E-3</v>
      </c>
      <c r="J249" s="107">
        <f t="shared" si="10"/>
        <v>5.0662799266373973E-2</v>
      </c>
      <c r="K249" s="107">
        <f>H250/'סכום נכסי הקרן'!$C$42</f>
        <v>6.5076427502217598E-3</v>
      </c>
    </row>
    <row r="250" spans="2:11">
      <c r="B250" s="102" t="s">
        <v>2621</v>
      </c>
      <c r="C250" s="103">
        <v>6653</v>
      </c>
      <c r="D250" s="104" t="s">
        <v>138</v>
      </c>
      <c r="E250" s="117">
        <v>39264</v>
      </c>
      <c r="F250" s="106">
        <v>215299601.46000007</v>
      </c>
      <c r="G250" s="118">
        <v>91.099800000000002</v>
      </c>
      <c r="H250" s="106">
        <v>750029.8242700001</v>
      </c>
      <c r="I250" s="107">
        <v>6.5000000000000014E-3</v>
      </c>
      <c r="J250" s="107">
        <f t="shared" si="10"/>
        <v>1.7428497872939955E-3</v>
      </c>
      <c r="K250" s="107">
        <f>H251/'סכום נכסי הקרן'!$C$42</f>
        <v>2.2386926792924251E-4</v>
      </c>
    </row>
    <row r="251" spans="2:11">
      <c r="B251" s="102" t="s">
        <v>2622</v>
      </c>
      <c r="C251" s="103">
        <v>8410</v>
      </c>
      <c r="D251" s="104" t="s">
        <v>140</v>
      </c>
      <c r="E251" s="117">
        <v>44651</v>
      </c>
      <c r="F251" s="106">
        <v>5220831.3240600014</v>
      </c>
      <c r="G251" s="118">
        <v>121.9333</v>
      </c>
      <c r="H251" s="106">
        <v>25801.758659647003</v>
      </c>
      <c r="I251" s="107">
        <v>1.5861589999999998E-2</v>
      </c>
      <c r="J251" s="107">
        <f t="shared" si="10"/>
        <v>2.0906705243277394E-3</v>
      </c>
      <c r="K251" s="107">
        <f>H252/'סכום נכסי הקרן'!$C$42</f>
        <v>2.6854688406003464E-4</v>
      </c>
    </row>
    <row r="252" spans="2:11">
      <c r="B252" s="102" t="s">
        <v>2623</v>
      </c>
      <c r="C252" s="103">
        <v>7001</v>
      </c>
      <c r="D252" s="104" t="s">
        <v>140</v>
      </c>
      <c r="E252" s="117">
        <v>43602</v>
      </c>
      <c r="F252" s="106">
        <v>11819432.540000003</v>
      </c>
      <c r="G252" s="118">
        <v>64.608699999999999</v>
      </c>
      <c r="H252" s="106">
        <v>30951.018670000005</v>
      </c>
      <c r="I252" s="107">
        <v>2.0499999999999997E-2</v>
      </c>
      <c r="J252" s="107">
        <f t="shared" ref="J252:J272" si="11">IFERROR(H253/$H$11,0)</f>
        <v>2.0631923571999581E-3</v>
      </c>
      <c r="K252" s="107">
        <f>H253/'סכום נכסי הקרן'!$C$42</f>
        <v>2.6501731013818514E-4</v>
      </c>
    </row>
    <row r="253" spans="2:11">
      <c r="B253" s="102" t="s">
        <v>2624</v>
      </c>
      <c r="C253" s="103">
        <v>8319</v>
      </c>
      <c r="D253" s="104" t="s">
        <v>140</v>
      </c>
      <c r="E253" s="117">
        <v>44377</v>
      </c>
      <c r="F253" s="106">
        <v>7475678.7700000014</v>
      </c>
      <c r="G253" s="118">
        <v>100.80710000000001</v>
      </c>
      <c r="H253" s="106">
        <v>30544.222260000002</v>
      </c>
      <c r="I253" s="107">
        <v>7.2000000000000007E-3</v>
      </c>
      <c r="J253" s="107">
        <f t="shared" si="11"/>
        <v>2.1237127527528078E-3</v>
      </c>
      <c r="K253" s="107">
        <f>H254/'סכום נכסי הקרן'!$C$42</f>
        <v>2.7279116233473087E-4</v>
      </c>
    </row>
    <row r="254" spans="2:11">
      <c r="B254" s="102" t="s">
        <v>2625</v>
      </c>
      <c r="C254" s="103">
        <v>8411</v>
      </c>
      <c r="D254" s="104" t="s">
        <v>140</v>
      </c>
      <c r="E254" s="117">
        <v>44651</v>
      </c>
      <c r="F254" s="106">
        <v>7427818.7967930017</v>
      </c>
      <c r="G254" s="118">
        <v>104.4327</v>
      </c>
      <c r="H254" s="106">
        <v>31440.187392179003</v>
      </c>
      <c r="I254" s="107">
        <v>2.3693240000000001E-2</v>
      </c>
      <c r="J254" s="107">
        <f t="shared" si="11"/>
        <v>3.732387195243731E-4</v>
      </c>
      <c r="K254" s="107">
        <f>H255/'סכום נכסי הקרן'!$C$42</f>
        <v>4.7942559084510698E-5</v>
      </c>
    </row>
    <row r="255" spans="2:11">
      <c r="B255" s="102" t="s">
        <v>2626</v>
      </c>
      <c r="C255" s="103">
        <v>9384</v>
      </c>
      <c r="D255" s="104" t="s">
        <v>140</v>
      </c>
      <c r="E255" s="117">
        <v>44910</v>
      </c>
      <c r="F255" s="106">
        <v>1352409.9991570001</v>
      </c>
      <c r="G255" s="118">
        <v>100.80459999999999</v>
      </c>
      <c r="H255" s="106">
        <v>5525.5567254339994</v>
      </c>
      <c r="I255" s="107">
        <v>9.21955E-3</v>
      </c>
      <c r="J255" s="107">
        <f t="shared" si="11"/>
        <v>3.8861083075788705E-3</v>
      </c>
      <c r="K255" s="107">
        <f>H256/'סכום נכסי הקרן'!$C$42</f>
        <v>4.9917108648943776E-4</v>
      </c>
    </row>
    <row r="256" spans="2:11">
      <c r="B256" s="102" t="s">
        <v>2627</v>
      </c>
      <c r="C256" s="103">
        <v>5303</v>
      </c>
      <c r="D256" s="104" t="s">
        <v>140</v>
      </c>
      <c r="E256" s="117">
        <v>42788</v>
      </c>
      <c r="F256" s="106">
        <v>24472675.480000008</v>
      </c>
      <c r="G256" s="118">
        <v>58.000999999999998</v>
      </c>
      <c r="H256" s="106">
        <v>57531.308440000015</v>
      </c>
      <c r="I256" s="107">
        <v>3.0800000000000001E-2</v>
      </c>
      <c r="J256" s="107">
        <f t="shared" si="11"/>
        <v>9.2201117999146359E-3</v>
      </c>
      <c r="K256" s="107">
        <f>H257/'סכום נכסי הקרן'!$C$42</f>
        <v>1.1843244862068389E-3</v>
      </c>
    </row>
    <row r="257" spans="2:11">
      <c r="B257" s="102" t="s">
        <v>2628</v>
      </c>
      <c r="C257" s="103">
        <v>7011</v>
      </c>
      <c r="D257" s="104" t="s">
        <v>140</v>
      </c>
      <c r="E257" s="117">
        <v>43651</v>
      </c>
      <c r="F257" s="106">
        <v>35268623.720000006</v>
      </c>
      <c r="G257" s="118">
        <v>95.488200000000006</v>
      </c>
      <c r="H257" s="106">
        <v>136497.76430000001</v>
      </c>
      <c r="I257" s="107">
        <v>3.7700000000000004E-2</v>
      </c>
      <c r="J257" s="107">
        <f t="shared" si="11"/>
        <v>1.9505809210338266E-3</v>
      </c>
      <c r="K257" s="107">
        <f>H258/'סכום נכסי הקרן'!$C$42</f>
        <v>2.5055235741606058E-4</v>
      </c>
    </row>
    <row r="258" spans="2:11">
      <c r="B258" s="102" t="s">
        <v>2629</v>
      </c>
      <c r="C258" s="103">
        <v>62177</v>
      </c>
      <c r="D258" s="104" t="s">
        <v>138</v>
      </c>
      <c r="E258" s="117">
        <v>42549</v>
      </c>
      <c r="F258" s="106">
        <v>7551538.4722499996</v>
      </c>
      <c r="G258" s="118">
        <v>100</v>
      </c>
      <c r="H258" s="106">
        <v>28877.083118430004</v>
      </c>
      <c r="I258" s="107">
        <v>1.683E-3</v>
      </c>
      <c r="J258" s="107">
        <f t="shared" si="11"/>
        <v>4.9862972709900453E-3</v>
      </c>
      <c r="K258" s="107">
        <f>H259/'סכום נכסי הקרן'!$C$42</f>
        <v>6.4049049314071486E-4</v>
      </c>
    </row>
    <row r="259" spans="2:11">
      <c r="B259" s="102" t="s">
        <v>2630</v>
      </c>
      <c r="C259" s="103">
        <v>9736</v>
      </c>
      <c r="D259" s="104" t="s">
        <v>138</v>
      </c>
      <c r="E259" s="117">
        <v>44621</v>
      </c>
      <c r="F259" s="106">
        <v>17408367.010000002</v>
      </c>
      <c r="G259" s="118">
        <v>110.88979999999999</v>
      </c>
      <c r="H259" s="106">
        <v>73818.891180000006</v>
      </c>
      <c r="I259" s="107">
        <v>2.0199999999999999E-2</v>
      </c>
      <c r="J259" s="107">
        <f t="shared" si="11"/>
        <v>6.684295049137483E-3</v>
      </c>
      <c r="K259" s="107">
        <f>H260/'סכום נכסי הקרן'!$C$42</f>
        <v>8.5859851501995466E-4</v>
      </c>
    </row>
    <row r="260" spans="2:11">
      <c r="B260" s="102" t="s">
        <v>2631</v>
      </c>
      <c r="C260" s="103">
        <v>8502</v>
      </c>
      <c r="D260" s="104" t="s">
        <v>138</v>
      </c>
      <c r="E260" s="117">
        <v>44621</v>
      </c>
      <c r="F260" s="106">
        <v>25385184.234217003</v>
      </c>
      <c r="G260" s="118">
        <v>101.9405</v>
      </c>
      <c r="H260" s="106">
        <v>98956.644987458014</v>
      </c>
      <c r="I260" s="107">
        <v>2.1101160000000001E-2</v>
      </c>
      <c r="J260" s="107">
        <f t="shared" si="11"/>
        <v>3.9762802629046577E-3</v>
      </c>
      <c r="K260" s="107">
        <f>H261/'סכום נכסי הקרן'!$C$42</f>
        <v>5.1075368515841142E-4</v>
      </c>
    </row>
    <row r="261" spans="2:11">
      <c r="B261" s="102" t="s">
        <v>2632</v>
      </c>
      <c r="C261" s="103">
        <v>7017</v>
      </c>
      <c r="D261" s="104" t="s">
        <v>139</v>
      </c>
      <c r="E261" s="117">
        <v>43709</v>
      </c>
      <c r="F261" s="106">
        <v>61914025.473584011</v>
      </c>
      <c r="G261" s="118">
        <v>95.077365999999998</v>
      </c>
      <c r="H261" s="106">
        <v>58866.245648098011</v>
      </c>
      <c r="I261" s="107">
        <v>3.7572149999999999E-2</v>
      </c>
      <c r="J261" s="107">
        <f t="shared" si="11"/>
        <v>1.7297756397250083E-4</v>
      </c>
      <c r="K261" s="107">
        <f>H262/'סכום נכסי הקרן'!$C$42</f>
        <v>2.2218989207803249E-5</v>
      </c>
    </row>
    <row r="262" spans="2:11">
      <c r="B262" s="102" t="s">
        <v>2633</v>
      </c>
      <c r="C262" s="103">
        <v>5258</v>
      </c>
      <c r="D262" s="104" t="s">
        <v>139</v>
      </c>
      <c r="E262" s="117">
        <v>41914</v>
      </c>
      <c r="F262" s="106">
        <v>48818446.689999998</v>
      </c>
      <c r="G262" s="118">
        <v>5.2455559999999997</v>
      </c>
      <c r="H262" s="106">
        <v>2560.8204400000004</v>
      </c>
      <c r="I262" s="107">
        <v>6.4600000000000005E-2</v>
      </c>
      <c r="J262" s="107">
        <f t="shared" si="11"/>
        <v>1.0218933494833885E-3</v>
      </c>
      <c r="K262" s="107">
        <f>H263/'סכום נכסי הקרן'!$C$42</f>
        <v>1.3126232548463294E-4</v>
      </c>
    </row>
    <row r="263" spans="2:11">
      <c r="B263" s="102" t="s">
        <v>2634</v>
      </c>
      <c r="C263" s="103">
        <v>9536</v>
      </c>
      <c r="D263" s="104" t="s">
        <v>139</v>
      </c>
      <c r="E263" s="117">
        <v>45015</v>
      </c>
      <c r="F263" s="106">
        <v>14251259.288147004</v>
      </c>
      <c r="G263" s="118">
        <v>106.155328</v>
      </c>
      <c r="H263" s="106">
        <v>15128.467049479003</v>
      </c>
      <c r="I263" s="107">
        <v>3.9554839999999994E-2</v>
      </c>
      <c r="J263" s="107">
        <f t="shared" si="11"/>
        <v>3.4368882246955688E-5</v>
      </c>
      <c r="K263" s="107">
        <f>H264/'סכום נכסי הקרן'!$C$42</f>
        <v>4.4146871200635556E-6</v>
      </c>
    </row>
    <row r="264" spans="2:11">
      <c r="B264" s="102" t="s">
        <v>2635</v>
      </c>
      <c r="C264" s="103">
        <v>5121</v>
      </c>
      <c r="D264" s="104" t="s">
        <v>139</v>
      </c>
      <c r="E264" s="117">
        <v>39845</v>
      </c>
      <c r="F264" s="106">
        <v>38610484.790000007</v>
      </c>
      <c r="G264" s="118">
        <v>1.3178460000000001</v>
      </c>
      <c r="H264" s="106">
        <v>508.8089700000001</v>
      </c>
      <c r="I264" s="107">
        <v>0.1032</v>
      </c>
      <c r="J264" s="107">
        <f t="shared" si="11"/>
        <v>4.3479902416757119E-3</v>
      </c>
      <c r="K264" s="107">
        <f>H265/'סכום נכסי הקרן'!$C$42</f>
        <v>5.5849987730654345E-4</v>
      </c>
    </row>
    <row r="265" spans="2:11">
      <c r="B265" s="102" t="s">
        <v>2636</v>
      </c>
      <c r="C265" s="103">
        <v>6885</v>
      </c>
      <c r="D265" s="104" t="s">
        <v>140</v>
      </c>
      <c r="E265" s="117">
        <v>43602</v>
      </c>
      <c r="F265" s="106">
        <v>16920124.920000002</v>
      </c>
      <c r="G265" s="118">
        <v>93.861400000000003</v>
      </c>
      <c r="H265" s="106">
        <v>64369.170360000004</v>
      </c>
      <c r="I265" s="107">
        <v>2.4000000000000004E-2</v>
      </c>
      <c r="J265" s="107">
        <f t="shared" si="11"/>
        <v>7.7441349258991217E-4</v>
      </c>
      <c r="K265" s="107">
        <f>H266/'סכום נכסי הקרן'!$C$42</f>
        <v>9.9473507656564749E-5</v>
      </c>
    </row>
    <row r="266" spans="2:11">
      <c r="B266" s="102" t="s">
        <v>2637</v>
      </c>
      <c r="C266" s="103">
        <v>76202</v>
      </c>
      <c r="D266" s="104" t="s">
        <v>138</v>
      </c>
      <c r="E266" s="117">
        <v>43466</v>
      </c>
      <c r="F266" s="106">
        <v>2998088.0155199999</v>
      </c>
      <c r="G266" s="118">
        <v>100</v>
      </c>
      <c r="H266" s="106">
        <v>11464.6885717</v>
      </c>
      <c r="I266" s="107">
        <v>1.1056E-2</v>
      </c>
      <c r="J266" s="107">
        <f t="shared" si="11"/>
        <v>7.6450744405260663E-4</v>
      </c>
      <c r="K266" s="107">
        <f>H267/'סכום נכסי הקרן'!$C$42</f>
        <v>9.8201074512707098E-5</v>
      </c>
    </row>
    <row r="267" spans="2:11">
      <c r="B267" s="102" t="s">
        <v>2638</v>
      </c>
      <c r="C267" s="103">
        <v>76201</v>
      </c>
      <c r="D267" s="104" t="s">
        <v>138</v>
      </c>
      <c r="E267" s="117">
        <v>43466</v>
      </c>
      <c r="F267" s="106">
        <v>2959737.4369800002</v>
      </c>
      <c r="G267" s="118">
        <v>100</v>
      </c>
      <c r="H267" s="106">
        <v>11318.035959700001</v>
      </c>
      <c r="I267" s="107">
        <v>1.9184000000000003E-2</v>
      </c>
      <c r="J267" s="107">
        <f t="shared" si="11"/>
        <v>9.6922441865867019E-3</v>
      </c>
      <c r="K267" s="107">
        <f>H268/'סכום נכסי הקרן'!$C$42</f>
        <v>1.244969948908515E-3</v>
      </c>
    </row>
    <row r="268" spans="2:11">
      <c r="B268" s="102" t="s">
        <v>2639</v>
      </c>
      <c r="C268" s="103">
        <v>5317</v>
      </c>
      <c r="D268" s="104" t="s">
        <v>138</v>
      </c>
      <c r="E268" s="117">
        <v>43191</v>
      </c>
      <c r="F268" s="106">
        <v>27548198.160000004</v>
      </c>
      <c r="G268" s="118">
        <v>136.208</v>
      </c>
      <c r="H268" s="106">
        <v>143487.37751000002</v>
      </c>
      <c r="I268" s="107">
        <v>1.6200000000000003E-2</v>
      </c>
      <c r="J268" s="107">
        <f t="shared" si="11"/>
        <v>3.8639218734587329E-4</v>
      </c>
      <c r="K268" s="107">
        <f>H269/'סכום נכסי הקרן'!$C$42</f>
        <v>4.9632123631838709E-5</v>
      </c>
    </row>
    <row r="269" spans="2:11">
      <c r="B269" s="102" t="s">
        <v>2640</v>
      </c>
      <c r="C269" s="103">
        <v>60838</v>
      </c>
      <c r="D269" s="104" t="s">
        <v>138</v>
      </c>
      <c r="E269" s="117">
        <v>42555</v>
      </c>
      <c r="F269" s="106">
        <v>1495890.499386</v>
      </c>
      <c r="G269" s="118">
        <v>100</v>
      </c>
      <c r="H269" s="106">
        <v>5720.2852698799998</v>
      </c>
      <c r="I269" s="107">
        <v>7.1100000000000015E-4</v>
      </c>
      <c r="J269" s="107">
        <f t="shared" si="11"/>
        <v>3.2332758500327265E-4</v>
      </c>
      <c r="K269" s="107">
        <f>H270/'סכום נכסי הקרן'!$C$42</f>
        <v>4.153146776257575E-5</v>
      </c>
    </row>
    <row r="270" spans="2:11">
      <c r="B270" s="102" t="s">
        <v>2641</v>
      </c>
      <c r="C270" s="103">
        <v>87345</v>
      </c>
      <c r="D270" s="104" t="s">
        <v>138</v>
      </c>
      <c r="E270" s="117">
        <v>44421</v>
      </c>
      <c r="F270" s="106">
        <v>1251740.2742879998</v>
      </c>
      <c r="G270" s="118">
        <v>100</v>
      </c>
      <c r="H270" s="106">
        <v>4786.6548093129995</v>
      </c>
      <c r="I270" s="107">
        <v>4.5789999999999997E-3</v>
      </c>
      <c r="J270" s="107">
        <f t="shared" si="11"/>
        <v>1.4830968739696117E-2</v>
      </c>
      <c r="K270" s="107">
        <f>H271/'סכום נכסי הקרן'!$C$42</f>
        <v>1.9050397450444058E-3</v>
      </c>
    </row>
    <row r="271" spans="2:11">
      <c r="B271" s="102" t="s">
        <v>2642</v>
      </c>
      <c r="C271" s="103">
        <v>7077</v>
      </c>
      <c r="D271" s="104" t="s">
        <v>138</v>
      </c>
      <c r="E271" s="117">
        <v>44012</v>
      </c>
      <c r="F271" s="106">
        <v>49044317.010000013</v>
      </c>
      <c r="G271" s="118">
        <v>117.0718</v>
      </c>
      <c r="H271" s="106">
        <v>219562.85556</v>
      </c>
      <c r="I271" s="107">
        <v>2.2600000000000002E-2</v>
      </c>
      <c r="J271" s="107">
        <f t="shared" si="11"/>
        <v>3.8511905116767704E-3</v>
      </c>
      <c r="K271" s="107">
        <f>H272/'סכום נכסי הקרן'!$C$42</f>
        <v>4.9468589134336459E-4</v>
      </c>
    </row>
    <row r="272" spans="2:11">
      <c r="B272" s="102" t="s">
        <v>2643</v>
      </c>
      <c r="C272" s="103">
        <v>5278</v>
      </c>
      <c r="D272" s="104" t="s">
        <v>140</v>
      </c>
      <c r="E272" s="117">
        <v>42484</v>
      </c>
      <c r="F272" s="106">
        <v>13339834.789999999</v>
      </c>
      <c r="G272" s="118">
        <v>105.45</v>
      </c>
      <c r="H272" s="106">
        <v>57014.373159999996</v>
      </c>
      <c r="I272" s="107">
        <v>1.9E-2</v>
      </c>
      <c r="J272" s="107">
        <f t="shared" si="11"/>
        <v>4.3272859821603629E-4</v>
      </c>
      <c r="K272" s="107">
        <f>H273/'סכום נכסי הקרן'!$C$42</f>
        <v>5.5584041264440827E-5</v>
      </c>
    </row>
    <row r="273" spans="2:11">
      <c r="B273" s="102" t="s">
        <v>2644</v>
      </c>
      <c r="C273" s="103">
        <v>9172</v>
      </c>
      <c r="D273" s="104" t="s">
        <v>140</v>
      </c>
      <c r="E273" s="117">
        <v>44743</v>
      </c>
      <c r="F273" s="106">
        <v>1677389.6868139999</v>
      </c>
      <c r="G273" s="118">
        <v>94.228800000000007</v>
      </c>
      <c r="H273" s="106">
        <v>6406.2657250760012</v>
      </c>
      <c r="I273" s="107">
        <v>3.2295669999999992E-2</v>
      </c>
      <c r="J273" s="107">
        <f>IFERROR(H275/$H$11,0)</f>
        <v>2.6718036703556576E-3</v>
      </c>
      <c r="K273" s="107">
        <f>H275/'סכום נכסי הקרן'!$C$42</f>
        <v>3.4319350760679578E-4</v>
      </c>
    </row>
    <row r="274" spans="2:11">
      <c r="B274" s="102" t="s">
        <v>5007</v>
      </c>
      <c r="C274" s="103">
        <v>8275</v>
      </c>
      <c r="D274" s="104" t="s">
        <v>138</v>
      </c>
      <c r="E274" s="117">
        <v>44256</v>
      </c>
      <c r="F274" s="106">
        <v>3342024.73</v>
      </c>
      <c r="G274" s="118">
        <v>114.9335</v>
      </c>
      <c r="H274" s="106">
        <v>14688.389280000003</v>
      </c>
      <c r="I274" s="107">
        <v>5.6000000000000008E-3</v>
      </c>
      <c r="J274" s="107">
        <f t="shared" ref="J274:J276" si="12">IFERROR(H276/$H$11,0)</f>
        <v>6.0944193850041607E-3</v>
      </c>
      <c r="K274" s="107">
        <f>H276/'סכום נכסי הקרן'!$C$42</f>
        <v>7.828289139553469E-4</v>
      </c>
    </row>
    <row r="275" spans="2:11">
      <c r="B275" s="102" t="s">
        <v>2645</v>
      </c>
      <c r="C275" s="103">
        <v>9667</v>
      </c>
      <c r="D275" s="104" t="s">
        <v>138</v>
      </c>
      <c r="E275" s="117">
        <v>44959</v>
      </c>
      <c r="F275" s="106">
        <v>10343702.222331002</v>
      </c>
      <c r="G275" s="118">
        <v>100</v>
      </c>
      <c r="H275" s="106">
        <v>39554.317297482012</v>
      </c>
      <c r="I275" s="107">
        <v>1.179707E-2</v>
      </c>
      <c r="J275" s="107">
        <f t="shared" si="12"/>
        <v>8.4505327053604092E-3</v>
      </c>
      <c r="K275" s="107">
        <f>H277/'סכום נכסי הקרן'!$C$42</f>
        <v>1.0854719575680977E-3</v>
      </c>
    </row>
    <row r="276" spans="2:11">
      <c r="B276" s="102" t="s">
        <v>2646</v>
      </c>
      <c r="C276" s="103">
        <v>8335</v>
      </c>
      <c r="D276" s="104" t="s">
        <v>138</v>
      </c>
      <c r="E276" s="117">
        <v>44412</v>
      </c>
      <c r="F276" s="106">
        <v>23723747.66</v>
      </c>
      <c r="G276" s="118">
        <v>99.453599999999994</v>
      </c>
      <c r="H276" s="106">
        <v>90223.91906</v>
      </c>
      <c r="I276" s="107">
        <v>6.7599999999999993E-2</v>
      </c>
      <c r="J276" s="107">
        <f t="shared" si="12"/>
        <v>1.0935644329564552E-2</v>
      </c>
      <c r="K276" s="107">
        <f>H278/'סכום נכסי הקרן'!$C$42</f>
        <v>1.404684849057056E-3</v>
      </c>
    </row>
    <row r="277" spans="2:11">
      <c r="B277" s="102" t="s">
        <v>5001</v>
      </c>
      <c r="C277" s="103">
        <v>6651</v>
      </c>
      <c r="D277" s="104" t="s">
        <v>140</v>
      </c>
      <c r="E277" s="117">
        <v>43465</v>
      </c>
      <c r="F277" s="106">
        <v>28989050</v>
      </c>
      <c r="G277" s="118">
        <v>106.4761</v>
      </c>
      <c r="H277" s="106">
        <v>125104.64585</v>
      </c>
      <c r="I277" s="107">
        <v>0.11959999999999998</v>
      </c>
      <c r="J277" s="107">
        <f t="shared" ref="J277:J308" si="13">IFERROR(H278/$H$11,0)</f>
        <v>1.0935644329564552E-2</v>
      </c>
      <c r="K277" s="107">
        <f>H278/'סכום נכסי הקרן'!$C$42</f>
        <v>1.404684849057056E-3</v>
      </c>
    </row>
    <row r="278" spans="2:11">
      <c r="B278" s="102" t="s">
        <v>2647</v>
      </c>
      <c r="C278" s="103">
        <v>8415</v>
      </c>
      <c r="D278" s="104" t="s">
        <v>140</v>
      </c>
      <c r="E278" s="117">
        <v>44440</v>
      </c>
      <c r="F278" s="106">
        <v>33968356.990000002</v>
      </c>
      <c r="G278" s="118">
        <v>117.5904</v>
      </c>
      <c r="H278" s="106">
        <v>161895.10871000003</v>
      </c>
      <c r="I278" s="107">
        <v>5.6499999999999995E-2</v>
      </c>
      <c r="J278" s="107">
        <f t="shared" si="13"/>
        <v>2.841976453446837E-4</v>
      </c>
      <c r="K278" s="107">
        <f>H279/'סכום נכסי הקרן'!$C$42</f>
        <v>3.6505222236801102E-5</v>
      </c>
    </row>
    <row r="279" spans="2:11">
      <c r="B279" s="102" t="s">
        <v>2648</v>
      </c>
      <c r="C279" s="103">
        <v>87341</v>
      </c>
      <c r="D279" s="104" t="s">
        <v>138</v>
      </c>
      <c r="E279" s="117">
        <v>44421</v>
      </c>
      <c r="F279" s="106">
        <v>1100251.432606</v>
      </c>
      <c r="G279" s="118">
        <v>100</v>
      </c>
      <c r="H279" s="106">
        <v>4207.361477898</v>
      </c>
      <c r="I279" s="107">
        <v>4.7390000000000002E-3</v>
      </c>
      <c r="J279" s="107">
        <f t="shared" si="13"/>
        <v>7.3542023773563801E-4</v>
      </c>
      <c r="K279" s="107">
        <f>H280/'סכום נכסי הקרן'!$C$42</f>
        <v>9.4464819310589583E-5</v>
      </c>
    </row>
    <row r="280" spans="2:11">
      <c r="B280" s="102" t="s">
        <v>2649</v>
      </c>
      <c r="C280" s="103">
        <v>8310</v>
      </c>
      <c r="D280" s="104" t="s">
        <v>138</v>
      </c>
      <c r="E280" s="117">
        <v>44377</v>
      </c>
      <c r="F280" s="106">
        <v>8195250.4400000013</v>
      </c>
      <c r="G280" s="118">
        <v>34.741199999999999</v>
      </c>
      <c r="H280" s="106">
        <v>10887.41877</v>
      </c>
      <c r="I280" s="107">
        <v>2.1399999999999995E-2</v>
      </c>
      <c r="J280" s="107">
        <f t="shared" si="13"/>
        <v>5.0096324940460697E-3</v>
      </c>
      <c r="K280" s="107">
        <f>H281/'סכום נכסי הקרן'!$C$42</f>
        <v>6.4348790539081407E-4</v>
      </c>
    </row>
    <row r="281" spans="2:11">
      <c r="B281" s="102" t="s">
        <v>2650</v>
      </c>
      <c r="C281" s="103">
        <v>9695</v>
      </c>
      <c r="D281" s="104" t="s">
        <v>138</v>
      </c>
      <c r="E281" s="117">
        <v>45108</v>
      </c>
      <c r="F281" s="106">
        <v>19394444.037438001</v>
      </c>
      <c r="G281" s="118">
        <v>100</v>
      </c>
      <c r="H281" s="106">
        <v>74164.353994954014</v>
      </c>
      <c r="I281" s="107">
        <v>1.556418E-2</v>
      </c>
      <c r="J281" s="107">
        <f t="shared" si="13"/>
        <v>6.3680105603453627E-4</v>
      </c>
      <c r="K281" s="107">
        <f>H282/'סכום נכסי הקרן'!$C$42</f>
        <v>8.17971733825459E-5</v>
      </c>
    </row>
    <row r="282" spans="2:11">
      <c r="B282" s="102" t="s">
        <v>2651</v>
      </c>
      <c r="C282" s="103">
        <v>87951</v>
      </c>
      <c r="D282" s="104" t="s">
        <v>140</v>
      </c>
      <c r="E282" s="117">
        <v>44771</v>
      </c>
      <c r="F282" s="106">
        <v>2325979.0935749998</v>
      </c>
      <c r="G282" s="118">
        <v>100</v>
      </c>
      <c r="H282" s="106">
        <v>9427.4258641199995</v>
      </c>
      <c r="I282" s="107">
        <v>9.9569999999999988E-3</v>
      </c>
      <c r="J282" s="107">
        <f t="shared" si="13"/>
        <v>2.3502320227232782E-5</v>
      </c>
      <c r="K282" s="107">
        <f>H283/'סכום נכסי הקרן'!$C$42</f>
        <v>3.0188759021386022E-6</v>
      </c>
    </row>
    <row r="283" spans="2:11">
      <c r="B283" s="102" t="s">
        <v>2652</v>
      </c>
      <c r="C283" s="103">
        <v>4029</v>
      </c>
      <c r="D283" s="104" t="s">
        <v>138</v>
      </c>
      <c r="E283" s="117">
        <v>39321</v>
      </c>
      <c r="F283" s="106">
        <v>929488.2200000002</v>
      </c>
      <c r="G283" s="118">
        <v>9.7889999999999997</v>
      </c>
      <c r="H283" s="106">
        <v>347.93658000000005</v>
      </c>
      <c r="I283" s="107">
        <v>4.9000000000000007E-3</v>
      </c>
      <c r="J283" s="107">
        <f t="shared" si="13"/>
        <v>1.158905689681596E-2</v>
      </c>
      <c r="K283" s="107">
        <f>H284/'סכום נכסי הקרן'!$C$42</f>
        <v>1.4886157730831921E-3</v>
      </c>
    </row>
    <row r="284" spans="2:11">
      <c r="B284" s="102" t="s">
        <v>2653</v>
      </c>
      <c r="C284" s="103">
        <v>7085</v>
      </c>
      <c r="D284" s="104" t="s">
        <v>138</v>
      </c>
      <c r="E284" s="117">
        <v>43983</v>
      </c>
      <c r="F284" s="106">
        <v>45518600.935008004</v>
      </c>
      <c r="G284" s="118">
        <v>98.566800000000001</v>
      </c>
      <c r="H284" s="106">
        <v>171568.45720412201</v>
      </c>
      <c r="I284" s="107">
        <v>1.5167639999999998E-2</v>
      </c>
      <c r="J284" s="107">
        <f t="shared" si="13"/>
        <v>6.3361861007174222E-4</v>
      </c>
      <c r="K284" s="107">
        <f>H285/'סכום נכסי הקרן'!$C$42</f>
        <v>8.1388387810140786E-5</v>
      </c>
    </row>
    <row r="285" spans="2:11">
      <c r="B285" s="102" t="s">
        <v>2654</v>
      </c>
      <c r="C285" s="103">
        <v>608311</v>
      </c>
      <c r="D285" s="104" t="s">
        <v>138</v>
      </c>
      <c r="E285" s="117">
        <v>42555</v>
      </c>
      <c r="F285" s="106">
        <v>2453010.412573</v>
      </c>
      <c r="G285" s="118">
        <v>100</v>
      </c>
      <c r="H285" s="106">
        <v>9380.3118194800008</v>
      </c>
      <c r="I285" s="107">
        <v>2.3080000000000002E-3</v>
      </c>
      <c r="J285" s="107">
        <f t="shared" si="13"/>
        <v>5.4877318568865236E-3</v>
      </c>
      <c r="K285" s="107">
        <f>H286/'סכום נכסי הקרן'!$C$42</f>
        <v>7.048998269097136E-4</v>
      </c>
    </row>
    <row r="286" spans="2:11">
      <c r="B286" s="102" t="s">
        <v>2655</v>
      </c>
      <c r="C286" s="103">
        <v>8330</v>
      </c>
      <c r="D286" s="104" t="s">
        <v>138</v>
      </c>
      <c r="E286" s="117">
        <v>44002</v>
      </c>
      <c r="F286" s="106">
        <v>19196822.030000005</v>
      </c>
      <c r="G286" s="118">
        <v>110.6713</v>
      </c>
      <c r="H286" s="106">
        <v>81242.304410000026</v>
      </c>
      <c r="I286" s="107">
        <v>5.4699999999999999E-2</v>
      </c>
      <c r="J286" s="107">
        <f t="shared" si="13"/>
        <v>7.4590259795593254E-3</v>
      </c>
      <c r="K286" s="107">
        <f>H287/'סכום נכסי הקרן'!$C$42</f>
        <v>9.5811279760478073E-4</v>
      </c>
    </row>
    <row r="287" spans="2:11">
      <c r="B287" s="102" t="s">
        <v>2656</v>
      </c>
      <c r="C287" s="103">
        <v>5331</v>
      </c>
      <c r="D287" s="104" t="s">
        <v>138</v>
      </c>
      <c r="E287" s="117">
        <v>43251</v>
      </c>
      <c r="F287" s="106">
        <v>19427765.710000005</v>
      </c>
      <c r="G287" s="118">
        <v>148.63829999999999</v>
      </c>
      <c r="H287" s="106">
        <v>110426.03302000003</v>
      </c>
      <c r="I287" s="107">
        <v>4.0300000000000002E-2</v>
      </c>
      <c r="J287" s="107">
        <f t="shared" si="13"/>
        <v>5.4228379006241963E-4</v>
      </c>
      <c r="K287" s="107">
        <f>H288/'סכום נכסי הקרן'!$C$42</f>
        <v>6.9656419030615082E-5</v>
      </c>
    </row>
    <row r="288" spans="2:11">
      <c r="B288" s="102" t="s">
        <v>2657</v>
      </c>
      <c r="C288" s="103">
        <v>62178</v>
      </c>
      <c r="D288" s="104" t="s">
        <v>138</v>
      </c>
      <c r="E288" s="117">
        <v>42549</v>
      </c>
      <c r="F288" s="106">
        <v>2099414.004921</v>
      </c>
      <c r="G288" s="118">
        <v>100</v>
      </c>
      <c r="H288" s="106">
        <v>8028.1591553299995</v>
      </c>
      <c r="I288" s="107">
        <v>3.6770000000000001E-3</v>
      </c>
      <c r="J288" s="107">
        <f t="shared" si="13"/>
        <v>5.8299525412984351E-3</v>
      </c>
      <c r="K288" s="107">
        <f>H289/'סכום נכסי הקרן'!$C$42</f>
        <v>7.4885811559762764E-4</v>
      </c>
    </row>
    <row r="289" spans="2:11">
      <c r="B289" s="102" t="s">
        <v>2658</v>
      </c>
      <c r="C289" s="103">
        <v>5320</v>
      </c>
      <c r="D289" s="104" t="s">
        <v>138</v>
      </c>
      <c r="E289" s="117">
        <v>42948</v>
      </c>
      <c r="F289" s="106">
        <v>15672243.49</v>
      </c>
      <c r="G289" s="118">
        <v>144.01419999999999</v>
      </c>
      <c r="H289" s="106">
        <v>86308.659280000007</v>
      </c>
      <c r="I289" s="107">
        <v>9.7000000000000003E-3</v>
      </c>
      <c r="J289" s="107">
        <f t="shared" si="13"/>
        <v>1.2786267870067587E-3</v>
      </c>
      <c r="K289" s="107">
        <f>H290/'סכום נכסי הקרן'!$C$42</f>
        <v>1.6423976687420441E-4</v>
      </c>
    </row>
    <row r="290" spans="2:11">
      <c r="B290" s="102" t="s">
        <v>2659</v>
      </c>
      <c r="C290" s="103">
        <v>5287</v>
      </c>
      <c r="D290" s="104" t="s">
        <v>140</v>
      </c>
      <c r="E290" s="117">
        <v>42735</v>
      </c>
      <c r="F290" s="106">
        <v>19045470.823172003</v>
      </c>
      <c r="G290" s="118">
        <v>24.521899999999999</v>
      </c>
      <c r="H290" s="106">
        <v>18929.238775839003</v>
      </c>
      <c r="I290" s="107">
        <v>1.2391859999999999E-2</v>
      </c>
      <c r="J290" s="107">
        <f t="shared" si="13"/>
        <v>1.099363774003647E-2</v>
      </c>
      <c r="K290" s="107">
        <f>H291/'סכום נכסי הקרן'!$C$42</f>
        <v>1.4121341097114845E-3</v>
      </c>
    </row>
    <row r="291" spans="2:11">
      <c r="B291" s="102" t="s">
        <v>2660</v>
      </c>
      <c r="C291" s="103">
        <v>7028</v>
      </c>
      <c r="D291" s="104" t="s">
        <v>140</v>
      </c>
      <c r="E291" s="117">
        <v>43754</v>
      </c>
      <c r="F291" s="106">
        <v>36679729.140000001</v>
      </c>
      <c r="G291" s="118">
        <v>109.4756</v>
      </c>
      <c r="H291" s="106">
        <v>162753.66347000003</v>
      </c>
      <c r="I291" s="107">
        <v>3.8E-3</v>
      </c>
      <c r="J291" s="107">
        <f t="shared" si="13"/>
        <v>1.7579561855343472E-3</v>
      </c>
      <c r="K291" s="107">
        <f>H292/'סכום נכסי הקרן'!$C$42</f>
        <v>2.2580968662726806E-4</v>
      </c>
    </row>
    <row r="292" spans="2:11">
      <c r="B292" s="102" t="s">
        <v>2661</v>
      </c>
      <c r="C292" s="103">
        <v>8416</v>
      </c>
      <c r="D292" s="104" t="s">
        <v>140</v>
      </c>
      <c r="E292" s="117">
        <v>44713</v>
      </c>
      <c r="F292" s="106">
        <v>5960328.4800000023</v>
      </c>
      <c r="G292" s="118">
        <v>107.7308</v>
      </c>
      <c r="H292" s="106">
        <v>26025.399070000003</v>
      </c>
      <c r="I292" s="107">
        <v>1.2999999999999999E-3</v>
      </c>
      <c r="J292" s="107">
        <f t="shared" si="13"/>
        <v>6.4625048094349704E-3</v>
      </c>
      <c r="K292" s="107">
        <f>H293/'סכום נכסי הקרן'!$C$42</f>
        <v>8.3010953165602182E-4</v>
      </c>
    </row>
    <row r="293" spans="2:11">
      <c r="B293" s="102" t="s">
        <v>2662</v>
      </c>
      <c r="C293" s="103">
        <v>5335</v>
      </c>
      <c r="D293" s="104" t="s">
        <v>138</v>
      </c>
      <c r="E293" s="117">
        <v>43306</v>
      </c>
      <c r="F293" s="106">
        <v>17093463.350000005</v>
      </c>
      <c r="G293" s="118">
        <v>146.36670000000001</v>
      </c>
      <c r="H293" s="106">
        <v>95673.184599999993</v>
      </c>
      <c r="I293" s="107">
        <v>2.0899999999999998E-2</v>
      </c>
      <c r="J293" s="107">
        <f t="shared" si="13"/>
        <v>1.3379300944367996E-5</v>
      </c>
      <c r="K293" s="107">
        <f>H294/'סכום נכסי הקרן'!$C$42</f>
        <v>1.7185728395280422E-6</v>
      </c>
    </row>
    <row r="294" spans="2:11">
      <c r="B294" s="102" t="s">
        <v>2663</v>
      </c>
      <c r="C294" s="103">
        <v>87257</v>
      </c>
      <c r="D294" s="104" t="s">
        <v>138</v>
      </c>
      <c r="E294" s="117">
        <v>44469</v>
      </c>
      <c r="F294" s="106">
        <v>51797.03375196</v>
      </c>
      <c r="G294" s="118">
        <v>100</v>
      </c>
      <c r="H294" s="106">
        <v>198.07185709179998</v>
      </c>
      <c r="I294" s="107">
        <v>2.8152E-2</v>
      </c>
      <c r="J294" s="107">
        <f t="shared" si="13"/>
        <v>2.802884183295934E-5</v>
      </c>
      <c r="K294" s="107">
        <f>H295/'סכום נכסי הקרן'!$C$42</f>
        <v>3.60030815495097E-6</v>
      </c>
    </row>
    <row r="295" spans="2:11">
      <c r="B295" s="102" t="s">
        <v>2664</v>
      </c>
      <c r="C295" s="103">
        <v>872510</v>
      </c>
      <c r="D295" s="104" t="s">
        <v>138</v>
      </c>
      <c r="E295" s="117">
        <v>44469</v>
      </c>
      <c r="F295" s="106">
        <v>108511.7131776</v>
      </c>
      <c r="G295" s="118">
        <v>100</v>
      </c>
      <c r="H295" s="106">
        <v>414.9487912015</v>
      </c>
      <c r="I295" s="107">
        <v>2.6831999999999998E-2</v>
      </c>
      <c r="J295" s="107">
        <f t="shared" si="13"/>
        <v>2.0592232190369365E-4</v>
      </c>
      <c r="K295" s="107">
        <f>H296/'סכום נכסי הקרן'!$C$42</f>
        <v>2.6450747385662858E-5</v>
      </c>
    </row>
    <row r="296" spans="2:11">
      <c r="B296" s="102" t="s">
        <v>2665</v>
      </c>
      <c r="C296" s="103">
        <v>79693</v>
      </c>
      <c r="D296" s="104" t="s">
        <v>138</v>
      </c>
      <c r="E296" s="117">
        <v>43466</v>
      </c>
      <c r="F296" s="106">
        <v>797213.95793999999</v>
      </c>
      <c r="G296" s="118">
        <v>100</v>
      </c>
      <c r="H296" s="106">
        <v>3048.5461748499997</v>
      </c>
      <c r="I296" s="107">
        <v>3.5543999999999999E-2</v>
      </c>
      <c r="J296" s="107">
        <f t="shared" si="13"/>
        <v>1.1072956022875606E-3</v>
      </c>
      <c r="K296" s="107">
        <f>H297/'סכום נכסי הקרן'!$C$42</f>
        <v>1.4223225528246298E-4</v>
      </c>
    </row>
    <row r="297" spans="2:11">
      <c r="B297" s="102" t="s">
        <v>2666</v>
      </c>
      <c r="C297" s="103">
        <v>8339</v>
      </c>
      <c r="D297" s="104" t="s">
        <v>138</v>
      </c>
      <c r="E297" s="117">
        <v>44539</v>
      </c>
      <c r="F297" s="106">
        <v>4336935.6019799998</v>
      </c>
      <c r="G297" s="118">
        <v>98.844399999999993</v>
      </c>
      <c r="H297" s="106">
        <v>16392.791910926</v>
      </c>
      <c r="I297" s="107">
        <v>1.0607439999999999E-2</v>
      </c>
      <c r="J297" s="107">
        <f t="shared" si="13"/>
        <v>6.6017548007345087E-3</v>
      </c>
      <c r="K297" s="107">
        <f>H298/'סכום נכסי הקרן'!$C$42</f>
        <v>8.479962100368261E-4</v>
      </c>
    </row>
    <row r="298" spans="2:11">
      <c r="B298" s="102" t="s">
        <v>2667</v>
      </c>
      <c r="C298" s="103">
        <v>7013</v>
      </c>
      <c r="D298" s="104" t="s">
        <v>140</v>
      </c>
      <c r="E298" s="117">
        <v>43507</v>
      </c>
      <c r="F298" s="106">
        <v>25476211.092816006</v>
      </c>
      <c r="G298" s="118">
        <v>94.651300000000006</v>
      </c>
      <c r="H298" s="106">
        <v>97734.690241543009</v>
      </c>
      <c r="I298" s="107">
        <v>2.1214879999999998E-2</v>
      </c>
      <c r="J298" s="107">
        <f t="shared" si="13"/>
        <v>3.5443239407896202E-4</v>
      </c>
      <c r="K298" s="107">
        <f>H299/'סכום נכסי הקרן'!$C$42</f>
        <v>4.5526884285341631E-5</v>
      </c>
    </row>
    <row r="299" spans="2:11">
      <c r="B299" s="102" t="s">
        <v>2668</v>
      </c>
      <c r="C299" s="103">
        <v>608312</v>
      </c>
      <c r="D299" s="104" t="s">
        <v>138</v>
      </c>
      <c r="E299" s="117">
        <v>42555</v>
      </c>
      <c r="F299" s="106">
        <v>1372160.381141</v>
      </c>
      <c r="G299" s="118">
        <v>100</v>
      </c>
      <c r="H299" s="106">
        <v>5247.1412968900004</v>
      </c>
      <c r="I299" s="107">
        <v>4.1019999999999997E-3</v>
      </c>
      <c r="J299" s="107">
        <f t="shared" si="13"/>
        <v>1.4214790660439029E-4</v>
      </c>
      <c r="K299" s="107">
        <f>H300/'סכום נכסי הקרן'!$C$42</f>
        <v>1.8258915955463898E-5</v>
      </c>
    </row>
    <row r="300" spans="2:11">
      <c r="B300" s="102" t="s">
        <v>2669</v>
      </c>
      <c r="C300" s="103">
        <v>608314</v>
      </c>
      <c r="D300" s="104" t="s">
        <v>138</v>
      </c>
      <c r="E300" s="117">
        <v>42555</v>
      </c>
      <c r="F300" s="106">
        <v>550315.74134199996</v>
      </c>
      <c r="G300" s="118">
        <v>100</v>
      </c>
      <c r="H300" s="106">
        <v>2104.40739467</v>
      </c>
      <c r="I300" s="107">
        <v>1.7329999999999998E-2</v>
      </c>
      <c r="J300" s="107">
        <f t="shared" si="13"/>
        <v>1.4997422864898176E-4</v>
      </c>
      <c r="K300" s="107">
        <f>H301/'סכום נכסי הקרן'!$C$42</f>
        <v>1.9264207977458234E-5</v>
      </c>
    </row>
    <row r="301" spans="2:11">
      <c r="B301" s="102" t="s">
        <v>2670</v>
      </c>
      <c r="C301" s="103">
        <v>608315</v>
      </c>
      <c r="D301" s="104" t="s">
        <v>138</v>
      </c>
      <c r="E301" s="117">
        <v>42555</v>
      </c>
      <c r="F301" s="106">
        <v>580614.80308600003</v>
      </c>
      <c r="G301" s="118">
        <v>100</v>
      </c>
      <c r="H301" s="106">
        <v>2220.2710072770001</v>
      </c>
      <c r="I301" s="107">
        <v>1.1620000000000001E-3</v>
      </c>
      <c r="J301" s="107">
        <f t="shared" si="13"/>
        <v>5.9213976567090406E-4</v>
      </c>
      <c r="K301" s="107">
        <f>H302/'סכום נכסי הקרן'!$C$42</f>
        <v>7.6060425183491198E-5</v>
      </c>
    </row>
    <row r="302" spans="2:11">
      <c r="B302" s="102" t="s">
        <v>2671</v>
      </c>
      <c r="C302" s="103">
        <v>608316</v>
      </c>
      <c r="D302" s="104" t="s">
        <v>138</v>
      </c>
      <c r="E302" s="117">
        <v>42555</v>
      </c>
      <c r="F302" s="106">
        <v>2292427.9499459998</v>
      </c>
      <c r="G302" s="118">
        <v>100</v>
      </c>
      <c r="H302" s="106">
        <v>8766.244479590001</v>
      </c>
      <c r="I302" s="107">
        <v>6.4000000000000005E-4</v>
      </c>
      <c r="J302" s="107">
        <f t="shared" si="13"/>
        <v>3.9215101011361056E-5</v>
      </c>
      <c r="K302" s="107">
        <f>H303/'סכום נכסי הקרן'!$C$42</f>
        <v>5.0371845119339521E-6</v>
      </c>
    </row>
    <row r="303" spans="2:11">
      <c r="B303" s="102" t="s">
        <v>2672</v>
      </c>
      <c r="C303" s="103">
        <v>608317</v>
      </c>
      <c r="D303" s="104" t="s">
        <v>138</v>
      </c>
      <c r="E303" s="117">
        <v>42555</v>
      </c>
      <c r="F303" s="106">
        <v>151818.53818190002</v>
      </c>
      <c r="G303" s="118">
        <v>100</v>
      </c>
      <c r="H303" s="106">
        <v>580.55408990800004</v>
      </c>
      <c r="I303" s="107">
        <v>9.1470000000000006E-3</v>
      </c>
      <c r="J303" s="107">
        <f t="shared" si="13"/>
        <v>8.7016407777017212E-4</v>
      </c>
      <c r="K303" s="107">
        <f>H304/'סכום נכסי הקרן'!$C$42</f>
        <v>1.1177268201133402E-4</v>
      </c>
    </row>
    <row r="304" spans="2:11">
      <c r="B304" s="102" t="s">
        <v>2673</v>
      </c>
      <c r="C304" s="103">
        <v>8112</v>
      </c>
      <c r="D304" s="104" t="s">
        <v>138</v>
      </c>
      <c r="E304" s="117">
        <v>44440</v>
      </c>
      <c r="F304" s="106">
        <v>4422253.3900000015</v>
      </c>
      <c r="G304" s="118">
        <v>76.177899999999994</v>
      </c>
      <c r="H304" s="106">
        <v>12882.213770000004</v>
      </c>
      <c r="I304" s="107">
        <v>2.7000000000000001E-3</v>
      </c>
      <c r="J304" s="107">
        <f t="shared" si="13"/>
        <v>1.2641216069470215E-3</v>
      </c>
      <c r="K304" s="107">
        <f>H305/'סכום נכסי הקרן'!$C$42</f>
        <v>1.6237657472487006E-4</v>
      </c>
    </row>
    <row r="305" spans="2:11">
      <c r="B305" s="102" t="s">
        <v>2674</v>
      </c>
      <c r="C305" s="103">
        <v>8317</v>
      </c>
      <c r="D305" s="104" t="s">
        <v>138</v>
      </c>
      <c r="E305" s="117">
        <v>44378</v>
      </c>
      <c r="F305" s="106">
        <v>4252968.5600000015</v>
      </c>
      <c r="G305" s="118">
        <v>115.0716</v>
      </c>
      <c r="H305" s="106">
        <v>18714.499010000003</v>
      </c>
      <c r="I305" s="107">
        <v>8.0000000000000004E-4</v>
      </c>
      <c r="J305" s="107">
        <f t="shared" si="13"/>
        <v>5.2141067470063496E-3</v>
      </c>
      <c r="K305" s="107">
        <f>H306/'סכום נכסי הקרן'!$C$42</f>
        <v>6.6975264814392831E-4</v>
      </c>
    </row>
    <row r="306" spans="2:11">
      <c r="B306" s="102" t="s">
        <v>2675</v>
      </c>
      <c r="C306" s="103">
        <v>9377</v>
      </c>
      <c r="D306" s="104" t="s">
        <v>138</v>
      </c>
      <c r="E306" s="117">
        <v>44502</v>
      </c>
      <c r="F306" s="106">
        <v>20050829.090000004</v>
      </c>
      <c r="G306" s="118">
        <v>100.67440000000001</v>
      </c>
      <c r="H306" s="106">
        <v>77191.462450000006</v>
      </c>
      <c r="I306" s="107">
        <v>5.3999999999999992E-2</v>
      </c>
      <c r="J306" s="107">
        <f t="shared" si="13"/>
        <v>3.20402812039713E-3</v>
      </c>
      <c r="K306" s="107">
        <f>H307/'סכום נכסי הקרן'!$C$42</f>
        <v>4.1155780318376706E-4</v>
      </c>
    </row>
    <row r="307" spans="2:11">
      <c r="B307" s="102" t="s">
        <v>2676</v>
      </c>
      <c r="C307" s="103">
        <v>5268</v>
      </c>
      <c r="D307" s="104" t="s">
        <v>140</v>
      </c>
      <c r="E307" s="117">
        <v>42185</v>
      </c>
      <c r="F307" s="106">
        <v>12064632.029999999</v>
      </c>
      <c r="G307" s="118">
        <v>97.002799999999993</v>
      </c>
      <c r="H307" s="106">
        <v>47433.554460000007</v>
      </c>
      <c r="I307" s="107">
        <v>3.9000000000000003E-3</v>
      </c>
      <c r="J307" s="107">
        <f t="shared" si="13"/>
        <v>8.7812026822251971E-11</v>
      </c>
      <c r="K307" s="107">
        <f>H308/'סכום נכסי הקרן'!$C$42</f>
        <v>1.1279465564615779E-11</v>
      </c>
    </row>
    <row r="308" spans="2:11">
      <c r="B308" s="102" t="s">
        <v>2677</v>
      </c>
      <c r="C308" s="103">
        <v>4022</v>
      </c>
      <c r="D308" s="104" t="s">
        <v>138</v>
      </c>
      <c r="E308" s="117">
        <v>39134</v>
      </c>
      <c r="F308" s="106">
        <v>338203.28000000009</v>
      </c>
      <c r="G308" s="118">
        <v>1E-4</v>
      </c>
      <c r="H308" s="106">
        <v>1.3000000000000004E-3</v>
      </c>
      <c r="I308" s="107">
        <v>2.29E-2</v>
      </c>
      <c r="J308" s="107">
        <f t="shared" si="13"/>
        <v>1.3831195390684222E-2</v>
      </c>
      <c r="K308" s="107">
        <f>H309/'סכום נכסי הקרן'!$C$42</f>
        <v>1.7766187363205455E-3</v>
      </c>
    </row>
    <row r="309" spans="2:11">
      <c r="B309" s="102" t="s">
        <v>2678</v>
      </c>
      <c r="C309" s="103">
        <v>7043</v>
      </c>
      <c r="D309" s="104" t="s">
        <v>140</v>
      </c>
      <c r="E309" s="117">
        <v>43860</v>
      </c>
      <c r="F309" s="106">
        <v>54180463.486657009</v>
      </c>
      <c r="G309" s="118">
        <v>93.243600000000001</v>
      </c>
      <c r="H309" s="106">
        <v>204761.86074471904</v>
      </c>
      <c r="I309" s="107">
        <v>1.6753799999999999E-2</v>
      </c>
      <c r="J309" s="107">
        <f t="shared" ref="J309:J342" si="14">IFERROR(H310/$H$11,0)</f>
        <v>4.5046453309378958E-3</v>
      </c>
      <c r="K309" s="107">
        <f>H310/'סכום נכסי הקרן'!$C$42</f>
        <v>5.7862224264530651E-4</v>
      </c>
    </row>
    <row r="310" spans="2:11">
      <c r="B310" s="102" t="s">
        <v>2679</v>
      </c>
      <c r="C310" s="103">
        <v>5304</v>
      </c>
      <c r="D310" s="104" t="s">
        <v>140</v>
      </c>
      <c r="E310" s="117">
        <v>42928</v>
      </c>
      <c r="F310" s="106">
        <v>28942954.43608401</v>
      </c>
      <c r="G310" s="118">
        <v>56.848599999999998</v>
      </c>
      <c r="H310" s="106">
        <v>66688.347167672007</v>
      </c>
      <c r="I310" s="107">
        <v>5.3532900000000001E-3</v>
      </c>
      <c r="J310" s="107">
        <f t="shared" si="14"/>
        <v>0</v>
      </c>
      <c r="K310" s="107">
        <f>H311/'סכום נכסי הקרן'!$C$42</f>
        <v>0</v>
      </c>
    </row>
    <row r="311" spans="2:11">
      <c r="B311" s="102" t="s">
        <v>5002</v>
      </c>
      <c r="C311" s="103">
        <v>5233</v>
      </c>
      <c r="D311" s="104" t="s">
        <v>138</v>
      </c>
      <c r="E311" s="117"/>
      <c r="F311" s="106">
        <v>7414011.7500000009</v>
      </c>
      <c r="G311" s="118">
        <v>0</v>
      </c>
      <c r="H311" s="106">
        <v>0</v>
      </c>
      <c r="I311" s="107">
        <v>1.7153287589747743E-2</v>
      </c>
      <c r="J311" s="107">
        <f t="shared" si="14"/>
        <v>2.7866278656382665E-4</v>
      </c>
      <c r="K311" s="107">
        <f>H312/'סכום נכסי הקרן'!$C$42</f>
        <v>3.5794268950754547E-5</v>
      </c>
    </row>
    <row r="312" spans="2:11">
      <c r="B312" s="102" t="s">
        <v>2680</v>
      </c>
      <c r="C312" s="103">
        <v>5267</v>
      </c>
      <c r="D312" s="104" t="s">
        <v>140</v>
      </c>
      <c r="E312" s="117">
        <v>42153</v>
      </c>
      <c r="F312" s="106">
        <v>9671916.7300000023</v>
      </c>
      <c r="G312" s="118">
        <v>10.5237</v>
      </c>
      <c r="H312" s="106">
        <v>4125.4214900000006</v>
      </c>
      <c r="I312" s="107">
        <v>1.0700000000000001E-2</v>
      </c>
      <c r="J312" s="107">
        <f t="shared" si="14"/>
        <v>2.7979949812035301E-3</v>
      </c>
      <c r="K312" s="107">
        <f>H313/'סכום נכסי הקרן'!$C$42</f>
        <v>3.5940279688949822E-4</v>
      </c>
    </row>
    <row r="313" spans="2:11">
      <c r="B313" s="102" t="s">
        <v>2681</v>
      </c>
      <c r="C313" s="103">
        <v>5284</v>
      </c>
      <c r="D313" s="104" t="s">
        <v>140</v>
      </c>
      <c r="E313" s="117">
        <v>42531</v>
      </c>
      <c r="F313" s="106">
        <v>23242329.700000003</v>
      </c>
      <c r="G313" s="118">
        <v>43.971299999999999</v>
      </c>
      <c r="H313" s="106">
        <v>41422.497660000008</v>
      </c>
      <c r="I313" s="107">
        <v>2.06E-2</v>
      </c>
      <c r="J313" s="107">
        <f t="shared" si="14"/>
        <v>1.1930592752399828E-2</v>
      </c>
      <c r="K313" s="107">
        <f>H314/'סכום נכסי הקרן'!$C$42</f>
        <v>1.5324860954245461E-3</v>
      </c>
    </row>
    <row r="314" spans="2:11">
      <c r="B314" s="102" t="s">
        <v>2682</v>
      </c>
      <c r="C314" s="103">
        <v>85891</v>
      </c>
      <c r="D314" s="104" t="s">
        <v>138</v>
      </c>
      <c r="E314" s="117">
        <v>44395</v>
      </c>
      <c r="F314" s="106">
        <v>46188460.666859999</v>
      </c>
      <c r="G314" s="118">
        <v>100</v>
      </c>
      <c r="H314" s="106">
        <v>176624.67362829999</v>
      </c>
      <c r="I314" s="107">
        <v>2.4834999999999992E-2</v>
      </c>
      <c r="J314" s="107">
        <f t="shared" si="14"/>
        <v>1.8076049973463036E-4</v>
      </c>
      <c r="K314" s="107">
        <f>H315/'סכום נכסי הקרן'!$C$42</f>
        <v>2.3218708256519144E-5</v>
      </c>
    </row>
    <row r="315" spans="2:11">
      <c r="B315" s="102" t="s">
        <v>2683</v>
      </c>
      <c r="C315" s="103">
        <v>87256</v>
      </c>
      <c r="D315" s="104" t="s">
        <v>138</v>
      </c>
      <c r="E315" s="117">
        <v>44469</v>
      </c>
      <c r="F315" s="106">
        <v>699801.71204400004</v>
      </c>
      <c r="G315" s="118">
        <v>100</v>
      </c>
      <c r="H315" s="106">
        <v>2676.0417468860005</v>
      </c>
      <c r="I315" s="107">
        <v>1.3848000000000001E-2</v>
      </c>
      <c r="J315" s="107">
        <f t="shared" si="14"/>
        <v>1.0328715148767599E-4</v>
      </c>
      <c r="K315" s="107">
        <f>H316/'סכום נכסי הקרן'!$C$42</f>
        <v>1.3267247216952659E-5</v>
      </c>
    </row>
    <row r="316" spans="2:11">
      <c r="B316" s="102" t="s">
        <v>2684</v>
      </c>
      <c r="C316" s="103">
        <v>87258</v>
      </c>
      <c r="D316" s="104" t="s">
        <v>138</v>
      </c>
      <c r="E316" s="117">
        <v>44469</v>
      </c>
      <c r="F316" s="106">
        <v>399869.02876080002</v>
      </c>
      <c r="G316" s="118">
        <v>100</v>
      </c>
      <c r="H316" s="106">
        <v>1529.0991654910001</v>
      </c>
      <c r="I316" s="107">
        <v>1.3648000000000002E-2</v>
      </c>
      <c r="J316" s="107">
        <f t="shared" si="14"/>
        <v>4.8326446220216777E-3</v>
      </c>
      <c r="K316" s="107">
        <f>H317/'סכום נכסי הקרן'!$C$42</f>
        <v>6.2075379162420329E-4</v>
      </c>
    </row>
    <row r="317" spans="2:11">
      <c r="B317" s="102" t="s">
        <v>2685</v>
      </c>
      <c r="C317" s="103">
        <v>7041</v>
      </c>
      <c r="D317" s="104" t="s">
        <v>138</v>
      </c>
      <c r="E317" s="117">
        <v>43516</v>
      </c>
      <c r="F317" s="106">
        <v>22980183.920000002</v>
      </c>
      <c r="G317" s="118">
        <v>81.414699999999996</v>
      </c>
      <c r="H317" s="106">
        <v>71544.163550000012</v>
      </c>
      <c r="I317" s="107">
        <v>1.5100000000000002E-2</v>
      </c>
      <c r="J317" s="107">
        <f t="shared" si="14"/>
        <v>2.2692839857675765E-3</v>
      </c>
      <c r="K317" s="107">
        <f>H318/'סכום נכסי הקרן'!$C$42</f>
        <v>2.9148980498549658E-4</v>
      </c>
    </row>
    <row r="318" spans="2:11">
      <c r="B318" s="102" t="s">
        <v>2686</v>
      </c>
      <c r="C318" s="103">
        <v>7054</v>
      </c>
      <c r="D318" s="104" t="s">
        <v>138</v>
      </c>
      <c r="E318" s="117">
        <v>43973</v>
      </c>
      <c r="F318" s="106">
        <v>8328238.2600000026</v>
      </c>
      <c r="G318" s="118">
        <v>105.489</v>
      </c>
      <c r="H318" s="106">
        <v>33595.274910000015</v>
      </c>
      <c r="I318" s="107">
        <v>2.6099999999999998E-2</v>
      </c>
      <c r="J318" s="107">
        <f t="shared" si="14"/>
        <v>0</v>
      </c>
      <c r="K318" s="107">
        <f>H319/'סכום נכסי הקרן'!$C$42</f>
        <v>0</v>
      </c>
    </row>
    <row r="319" spans="2:11">
      <c r="B319" s="102" t="s">
        <v>2687</v>
      </c>
      <c r="C319" s="103">
        <v>7071</v>
      </c>
      <c r="D319" s="104" t="s">
        <v>138</v>
      </c>
      <c r="E319" s="117">
        <v>44055</v>
      </c>
      <c r="F319" s="106">
        <v>11131584.470000003</v>
      </c>
      <c r="G319" s="118">
        <v>0</v>
      </c>
      <c r="H319" s="106">
        <v>0</v>
      </c>
      <c r="I319" s="107">
        <v>3.4251029138461543E-2</v>
      </c>
      <c r="J319" s="107">
        <f t="shared" si="14"/>
        <v>1.0597192016328074E-3</v>
      </c>
      <c r="K319" s="107">
        <f>H320/'סכום נכסי הקרן'!$C$42</f>
        <v>1.361210608106635E-4</v>
      </c>
    </row>
    <row r="320" spans="2:11">
      <c r="B320" s="102" t="s">
        <v>2688</v>
      </c>
      <c r="C320" s="103">
        <v>83111</v>
      </c>
      <c r="D320" s="104" t="s">
        <v>138</v>
      </c>
      <c r="E320" s="117">
        <v>44256</v>
      </c>
      <c r="F320" s="106">
        <v>4102629.2396980003</v>
      </c>
      <c r="G320" s="118">
        <v>100</v>
      </c>
      <c r="H320" s="106">
        <v>15688.45421267</v>
      </c>
      <c r="I320" s="107">
        <v>4.0770000000000008E-3</v>
      </c>
      <c r="J320" s="107">
        <f t="shared" si="14"/>
        <v>6.1299601984553609E-3</v>
      </c>
      <c r="K320" s="107">
        <f>H321/'סכום נכסי הקרן'!$C$42</f>
        <v>7.8739413578165433E-4</v>
      </c>
    </row>
    <row r="321" spans="2:11">
      <c r="B321" s="102" t="s">
        <v>2689</v>
      </c>
      <c r="C321" s="103">
        <v>5327</v>
      </c>
      <c r="D321" s="104" t="s">
        <v>138</v>
      </c>
      <c r="E321" s="117">
        <v>43244</v>
      </c>
      <c r="F321" s="106">
        <v>13627834.199999999</v>
      </c>
      <c r="G321" s="118">
        <v>174.14150000000001</v>
      </c>
      <c r="H321" s="106">
        <v>90750.077709999998</v>
      </c>
      <c r="I321" s="107">
        <v>2.2699999999999994E-2</v>
      </c>
      <c r="J321" s="107">
        <f t="shared" si="14"/>
        <v>8.1699459532360436E-3</v>
      </c>
      <c r="K321" s="107">
        <f>H322/'סכום נכסי הקרן'!$C$42</f>
        <v>1.0494305550062318E-3</v>
      </c>
    </row>
    <row r="322" spans="2:11">
      <c r="B322" s="102" t="s">
        <v>2690</v>
      </c>
      <c r="C322" s="103">
        <v>5288</v>
      </c>
      <c r="D322" s="104" t="s">
        <v>138</v>
      </c>
      <c r="E322" s="117">
        <v>42649</v>
      </c>
      <c r="F322" s="106">
        <v>11530754.310000001</v>
      </c>
      <c r="G322" s="118">
        <v>274.30450000000002</v>
      </c>
      <c r="H322" s="106">
        <v>120950.74130000001</v>
      </c>
      <c r="I322" s="107">
        <v>2.86E-2</v>
      </c>
      <c r="J322" s="107">
        <f t="shared" si="14"/>
        <v>5.3366774239416281E-3</v>
      </c>
      <c r="K322" s="107">
        <f>H323/'סכום נכסי הקרן'!$C$42</f>
        <v>6.8549686655858374E-4</v>
      </c>
    </row>
    <row r="323" spans="2:11">
      <c r="B323" s="102" t="s">
        <v>2691</v>
      </c>
      <c r="C323" s="103">
        <v>7068</v>
      </c>
      <c r="D323" s="104" t="s">
        <v>138</v>
      </c>
      <c r="E323" s="117">
        <v>43885</v>
      </c>
      <c r="F323" s="106">
        <v>19260725.480000004</v>
      </c>
      <c r="G323" s="118">
        <v>107.2679</v>
      </c>
      <c r="H323" s="106">
        <v>79006.041680000009</v>
      </c>
      <c r="I323" s="107">
        <v>2.6000000000000002E-2</v>
      </c>
      <c r="J323" s="107">
        <f t="shared" si="14"/>
        <v>1.1063725051560923E-3</v>
      </c>
      <c r="K323" s="107">
        <f>H324/'סכום נכסי הקרן'!$C$42</f>
        <v>1.4211368334324253E-4</v>
      </c>
    </row>
    <row r="324" spans="2:11">
      <c r="B324" s="102" t="s">
        <v>2692</v>
      </c>
      <c r="C324" s="103">
        <v>62179</v>
      </c>
      <c r="D324" s="104" t="s">
        <v>138</v>
      </c>
      <c r="E324" s="117">
        <v>42549</v>
      </c>
      <c r="F324" s="106">
        <v>4283244.2615189999</v>
      </c>
      <c r="G324" s="118">
        <v>100</v>
      </c>
      <c r="H324" s="106">
        <v>16379.126057689999</v>
      </c>
      <c r="I324" s="107">
        <v>2.1980000000000003E-3</v>
      </c>
      <c r="J324" s="107">
        <f t="shared" si="14"/>
        <v>5.8063113970115675E-3</v>
      </c>
      <c r="K324" s="107">
        <f>H325/'סכום נכסי הקרן'!$C$42</f>
        <v>7.4582140772808255E-4</v>
      </c>
    </row>
    <row r="325" spans="2:11">
      <c r="B325" s="102" t="s">
        <v>2693</v>
      </c>
      <c r="C325" s="103">
        <v>6646</v>
      </c>
      <c r="D325" s="104" t="s">
        <v>140</v>
      </c>
      <c r="E325" s="117">
        <v>42947</v>
      </c>
      <c r="F325" s="106">
        <v>31519472.110000003</v>
      </c>
      <c r="G325" s="118">
        <v>67.285799999999995</v>
      </c>
      <c r="H325" s="106">
        <v>85958.66750000001</v>
      </c>
      <c r="I325" s="107">
        <v>2.4499999999999997E-2</v>
      </c>
      <c r="J325" s="107">
        <f t="shared" si="14"/>
        <v>1.3602176543838819E-3</v>
      </c>
      <c r="K325" s="107">
        <f>H326/'סכום נכסי הקרן'!$C$42</f>
        <v>1.7472012374867055E-4</v>
      </c>
    </row>
    <row r="326" spans="2:11">
      <c r="B326" s="102" t="s">
        <v>2694</v>
      </c>
      <c r="C326" s="103">
        <v>621710</v>
      </c>
      <c r="D326" s="104" t="s">
        <v>138</v>
      </c>
      <c r="E326" s="117">
        <v>42549</v>
      </c>
      <c r="F326" s="106">
        <v>5265988.1144199995</v>
      </c>
      <c r="G326" s="118">
        <v>100</v>
      </c>
      <c r="H326" s="106">
        <v>20137.13855254</v>
      </c>
      <c r="I326" s="107">
        <v>1.5970000000000001E-3</v>
      </c>
      <c r="J326" s="107">
        <f t="shared" si="14"/>
        <v>4.8910123400391263E-3</v>
      </c>
      <c r="K326" s="107">
        <f>H327/'סכום נכסי הקרן'!$C$42</f>
        <v>6.2825113212854728E-4</v>
      </c>
    </row>
    <row r="327" spans="2:11">
      <c r="B327" s="102" t="s">
        <v>2695</v>
      </c>
      <c r="C327" s="103">
        <v>5276</v>
      </c>
      <c r="D327" s="104" t="s">
        <v>138</v>
      </c>
      <c r="E327" s="117">
        <v>42423</v>
      </c>
      <c r="F327" s="106">
        <v>18355386.060000006</v>
      </c>
      <c r="G327" s="118">
        <v>103.1589</v>
      </c>
      <c r="H327" s="106">
        <v>72408.259689999992</v>
      </c>
      <c r="I327" s="107">
        <v>2.3E-3</v>
      </c>
      <c r="J327" s="107">
        <f t="shared" si="14"/>
        <v>1.5321174599079697E-2</v>
      </c>
      <c r="K327" s="107">
        <f>H328/'סכום נכסי הקרן'!$C$42</f>
        <v>1.9680067475221215E-3</v>
      </c>
    </row>
    <row r="328" spans="2:11">
      <c r="B328" s="102" t="s">
        <v>2696</v>
      </c>
      <c r="C328" s="103">
        <v>6647</v>
      </c>
      <c r="D328" s="104" t="s">
        <v>138</v>
      </c>
      <c r="E328" s="117">
        <v>43454</v>
      </c>
      <c r="F328" s="106">
        <v>44366468.469999999</v>
      </c>
      <c r="G328" s="118">
        <v>133.69300000000001</v>
      </c>
      <c r="H328" s="106">
        <v>226820.03479000006</v>
      </c>
      <c r="I328" s="107">
        <v>3.2000000000000002E-3</v>
      </c>
      <c r="J328" s="107">
        <f t="shared" si="14"/>
        <v>7.2081953006824049E-3</v>
      </c>
      <c r="K328" s="107">
        <f>H329/'סכום נכסי הקרן'!$C$42</f>
        <v>9.2589356628390118E-4</v>
      </c>
    </row>
    <row r="329" spans="2:11">
      <c r="B329" s="102" t="s">
        <v>2697</v>
      </c>
      <c r="C329" s="103">
        <v>8000</v>
      </c>
      <c r="D329" s="104" t="s">
        <v>138</v>
      </c>
      <c r="E329" s="117">
        <v>44228</v>
      </c>
      <c r="F329" s="106">
        <v>24702704.000000004</v>
      </c>
      <c r="G329" s="118">
        <v>112.9675</v>
      </c>
      <c r="H329" s="106">
        <v>106712.64780000001</v>
      </c>
      <c r="I329" s="107">
        <v>1.6000000000000001E-3</v>
      </c>
      <c r="J329" s="107">
        <f t="shared" si="14"/>
        <v>4.0503447756565112E-3</v>
      </c>
      <c r="K329" s="107">
        <f>H330/'סכום נכסי הקרן'!$C$42</f>
        <v>5.2026728086251243E-4</v>
      </c>
    </row>
    <row r="330" spans="2:11">
      <c r="B330" s="102" t="s">
        <v>2698</v>
      </c>
      <c r="C330" s="103">
        <v>9618</v>
      </c>
      <c r="D330" s="104" t="s">
        <v>142</v>
      </c>
      <c r="E330" s="117">
        <v>45020</v>
      </c>
      <c r="F330" s="106">
        <v>23592469.789730005</v>
      </c>
      <c r="G330" s="118">
        <v>102.5916</v>
      </c>
      <c r="H330" s="106">
        <v>59962.722634927013</v>
      </c>
      <c r="I330" s="107">
        <v>3.6258329999999998E-2</v>
      </c>
      <c r="J330" s="107">
        <f t="shared" si="14"/>
        <v>1.0359164493974737E-2</v>
      </c>
      <c r="K330" s="107">
        <f>H331/'סכום נכסי הקרן'!$C$42</f>
        <v>1.3306359438041032E-3</v>
      </c>
    </row>
    <row r="331" spans="2:11">
      <c r="B331" s="102" t="s">
        <v>2699</v>
      </c>
      <c r="C331" s="103">
        <v>8312</v>
      </c>
      <c r="D331" s="104" t="s">
        <v>140</v>
      </c>
      <c r="E331" s="117">
        <v>44377</v>
      </c>
      <c r="F331" s="106">
        <v>41396122.080000013</v>
      </c>
      <c r="G331" s="118">
        <v>91.404399999999995</v>
      </c>
      <c r="H331" s="106">
        <v>153360.69932000001</v>
      </c>
      <c r="I331" s="107">
        <v>3.7900000000000003E-2</v>
      </c>
      <c r="J331" s="107">
        <f t="shared" si="14"/>
        <v>5.9392079773174233E-3</v>
      </c>
      <c r="K331" s="107">
        <f>H332/'סכום נכסי הקרן'!$C$42</f>
        <v>7.6289198969118146E-4</v>
      </c>
    </row>
    <row r="332" spans="2:11">
      <c r="B332" s="102" t="s">
        <v>2700</v>
      </c>
      <c r="C332" s="103">
        <v>5337</v>
      </c>
      <c r="D332" s="104" t="s">
        <v>138</v>
      </c>
      <c r="E332" s="117">
        <v>42985</v>
      </c>
      <c r="F332" s="106">
        <v>22350997.370000005</v>
      </c>
      <c r="G332" s="118">
        <v>102.8734</v>
      </c>
      <c r="H332" s="106">
        <v>87926.115019999997</v>
      </c>
      <c r="I332" s="107">
        <v>5.1000000000000004E-3</v>
      </c>
      <c r="J332" s="107">
        <f t="shared" si="14"/>
        <v>1.9963939084843511E-3</v>
      </c>
      <c r="K332" s="107">
        <f>H333/'סכום נכסי הקרן'!$C$42</f>
        <v>2.5643704124651536E-4</v>
      </c>
    </row>
    <row r="333" spans="2:11">
      <c r="B333" s="102" t="s">
        <v>2701</v>
      </c>
      <c r="C333" s="103">
        <v>5269</v>
      </c>
      <c r="D333" s="104" t="s">
        <v>140</v>
      </c>
      <c r="E333" s="117">
        <v>41730</v>
      </c>
      <c r="F333" s="106">
        <v>10135867.660000002</v>
      </c>
      <c r="G333" s="118">
        <v>71.942800000000005</v>
      </c>
      <c r="H333" s="106">
        <v>29555.314630000008</v>
      </c>
      <c r="I333" s="107">
        <v>2.2200000000000001E-2</v>
      </c>
      <c r="J333" s="107">
        <f t="shared" si="14"/>
        <v>4.6633734476661274E-3</v>
      </c>
      <c r="K333" s="107">
        <f>H334/'סכום נכסי הקרן'!$C$42</f>
        <v>5.9901088861513989E-4</v>
      </c>
    </row>
    <row r="334" spans="2:11">
      <c r="B334" s="102" t="s">
        <v>2702</v>
      </c>
      <c r="C334" s="103">
        <v>7049</v>
      </c>
      <c r="D334" s="104" t="s">
        <v>140</v>
      </c>
      <c r="E334" s="117">
        <v>43922</v>
      </c>
      <c r="F334" s="106">
        <v>10891388.52</v>
      </c>
      <c r="G334" s="118">
        <v>156.39359999999999</v>
      </c>
      <c r="H334" s="106">
        <v>69038.213800000012</v>
      </c>
      <c r="I334" s="107">
        <v>2.1700000000000004E-2</v>
      </c>
      <c r="J334" s="107">
        <f t="shared" si="14"/>
        <v>1.1002148928065142E-4</v>
      </c>
      <c r="K334" s="107">
        <f>H335/'סכום נכסי הקרן'!$C$42</f>
        <v>1.4132273728527362E-5</v>
      </c>
    </row>
    <row r="335" spans="2:11">
      <c r="B335" s="102" t="s">
        <v>2703</v>
      </c>
      <c r="C335" s="103">
        <v>608318</v>
      </c>
      <c r="D335" s="104" t="s">
        <v>138</v>
      </c>
      <c r="E335" s="117">
        <v>42555</v>
      </c>
      <c r="F335" s="106">
        <v>425940.549443</v>
      </c>
      <c r="G335" s="118">
        <v>100</v>
      </c>
      <c r="H335" s="106">
        <v>1628.7966607850001</v>
      </c>
      <c r="I335" s="107">
        <v>4.7619999999999997E-3</v>
      </c>
      <c r="J335" s="107">
        <f t="shared" si="14"/>
        <v>2.9421011395966228E-4</v>
      </c>
      <c r="K335" s="107">
        <f>H336/'סכום נכסי הקרן'!$C$42</f>
        <v>3.7791325052626652E-5</v>
      </c>
    </row>
    <row r="336" spans="2:11">
      <c r="B336" s="102" t="s">
        <v>2704</v>
      </c>
      <c r="C336" s="103">
        <v>5227</v>
      </c>
      <c r="D336" s="104" t="s">
        <v>138</v>
      </c>
      <c r="E336" s="117">
        <v>40969</v>
      </c>
      <c r="F336" s="106">
        <v>2408104.1700000004</v>
      </c>
      <c r="G336" s="118">
        <v>47.299199999999999</v>
      </c>
      <c r="H336" s="106">
        <v>4355.589570000001</v>
      </c>
      <c r="I336" s="107">
        <v>3.0000000000000001E-3</v>
      </c>
      <c r="J336" s="107">
        <f t="shared" si="14"/>
        <v>9.4630179256615168E-3</v>
      </c>
      <c r="K336" s="107">
        <f>H337/'סכום נכסי הקרן'!$C$42</f>
        <v>1.2155258077108074E-3</v>
      </c>
    </row>
    <row r="337" spans="2:11">
      <c r="B337" s="102" t="s">
        <v>5003</v>
      </c>
      <c r="C337" s="103">
        <v>5275</v>
      </c>
      <c r="D337" s="104" t="s">
        <v>138</v>
      </c>
      <c r="E337" s="117">
        <v>42430</v>
      </c>
      <c r="F337" s="106">
        <v>14091270.950000003</v>
      </c>
      <c r="G337" s="118">
        <v>259.98660000000001</v>
      </c>
      <c r="H337" s="106">
        <v>140093.83166000003</v>
      </c>
      <c r="I337" s="107">
        <v>6.1600000000000002E-2</v>
      </c>
      <c r="J337" s="107">
        <f t="shared" si="14"/>
        <v>7.5671337643994849E-3</v>
      </c>
      <c r="K337" s="107">
        <f>H338/'סכום נכסי הקרן'!$C$42</f>
        <v>9.719992557643192E-4</v>
      </c>
    </row>
    <row r="338" spans="2:11">
      <c r="B338" s="102" t="s">
        <v>2705</v>
      </c>
      <c r="C338" s="103">
        <v>5333</v>
      </c>
      <c r="D338" s="104" t="s">
        <v>138</v>
      </c>
      <c r="E338" s="117">
        <v>43321</v>
      </c>
      <c r="F338" s="106">
        <v>18070015.079999998</v>
      </c>
      <c r="G338" s="118">
        <v>162.12289999999999</v>
      </c>
      <c r="H338" s="106">
        <v>112026.49853000001</v>
      </c>
      <c r="I338" s="107">
        <v>9.7299999999999998E-2</v>
      </c>
      <c r="J338" s="107">
        <f t="shared" si="14"/>
        <v>4.8295719346510618E-3</v>
      </c>
      <c r="K338" s="107">
        <f>H339/'סכום נכסי הקרן'!$C$42</f>
        <v>6.2035910455636174E-4</v>
      </c>
    </row>
    <row r="339" spans="2:11">
      <c r="B339" s="102" t="s">
        <v>2706</v>
      </c>
      <c r="C339" s="103">
        <v>8322</v>
      </c>
      <c r="D339" s="104" t="s">
        <v>138</v>
      </c>
      <c r="E339" s="117">
        <v>44197</v>
      </c>
      <c r="F339" s="106">
        <v>18697295.989999998</v>
      </c>
      <c r="G339" s="118">
        <v>100.0003</v>
      </c>
      <c r="H339" s="106">
        <v>71498.674410000007</v>
      </c>
      <c r="I339" s="107">
        <v>9.3099999999999988E-2</v>
      </c>
      <c r="J339" s="107">
        <f t="shared" si="14"/>
        <v>3.2209359235773862E-4</v>
      </c>
      <c r="K339" s="107">
        <f>H340/'סכום נכסי הקרן'!$C$42</f>
        <v>4.137296125662225E-5</v>
      </c>
    </row>
    <row r="340" spans="2:11">
      <c r="B340" s="102" t="s">
        <v>2707</v>
      </c>
      <c r="C340" s="103">
        <v>9273</v>
      </c>
      <c r="D340" s="104" t="s">
        <v>138</v>
      </c>
      <c r="E340" s="117">
        <v>44852</v>
      </c>
      <c r="F340" s="106">
        <v>1526504.0000000007</v>
      </c>
      <c r="G340" s="118">
        <v>81.6875</v>
      </c>
      <c r="H340" s="106">
        <v>4768.3863500000016</v>
      </c>
      <c r="I340" s="107">
        <v>5.6999999999999981E-2</v>
      </c>
      <c r="J340" s="107">
        <f t="shared" si="14"/>
        <v>7.342882893736374E-4</v>
      </c>
      <c r="K340" s="107">
        <f>H341/'סכום נכסי הקרן'!$C$42</f>
        <v>9.4319420405312589E-5</v>
      </c>
    </row>
    <row r="341" spans="2:11">
      <c r="B341" s="102" t="s">
        <v>5004</v>
      </c>
      <c r="C341" s="103">
        <v>5300</v>
      </c>
      <c r="D341" s="104" t="s">
        <v>138</v>
      </c>
      <c r="E341" s="117">
        <v>42871</v>
      </c>
      <c r="F341" s="106">
        <v>2356758.8400000003</v>
      </c>
      <c r="G341" s="118">
        <v>120.621</v>
      </c>
      <c r="H341" s="106">
        <v>10870.661010000002</v>
      </c>
      <c r="I341" s="107">
        <v>1.1999999999999999E-3</v>
      </c>
      <c r="J341" s="107">
        <f t="shared" si="14"/>
        <v>2.7593483597116268E-3</v>
      </c>
      <c r="K341" s="107">
        <f>H342/'סכום נכסי הקרן'!$C$42</f>
        <v>3.5443863364123345E-4</v>
      </c>
    </row>
    <row r="342" spans="2:11">
      <c r="B342" s="102" t="s">
        <v>5005</v>
      </c>
      <c r="C342" s="103">
        <v>7005</v>
      </c>
      <c r="D342" s="104" t="s">
        <v>138</v>
      </c>
      <c r="E342" s="117">
        <v>43621</v>
      </c>
      <c r="F342" s="106">
        <v>11648000.000000002</v>
      </c>
      <c r="G342" s="118">
        <v>91.712100000000007</v>
      </c>
      <c r="H342" s="106">
        <v>40850.35953999999</v>
      </c>
      <c r="I342" s="107">
        <v>5.1999999999999998E-3</v>
      </c>
      <c r="J342" s="107">
        <f t="shared" si="14"/>
        <v>3.8430817924093104E-3</v>
      </c>
      <c r="K342" s="107">
        <f>H343/'סכום נכסי הקרן'!$C$42</f>
        <v>4.9364432536362027E-4</v>
      </c>
    </row>
    <row r="343" spans="2:11">
      <c r="B343" s="102" t="s">
        <v>2708</v>
      </c>
      <c r="C343" s="103">
        <v>5286</v>
      </c>
      <c r="D343" s="104" t="s">
        <v>138</v>
      </c>
      <c r="E343" s="117">
        <v>42705</v>
      </c>
      <c r="F343" s="106">
        <v>15272310.770000003</v>
      </c>
      <c r="G343" s="118">
        <v>97.419600000000003</v>
      </c>
      <c r="H343" s="106">
        <v>56894.328840000009</v>
      </c>
      <c r="I343" s="107">
        <v>6.9999999999999993E-3</v>
      </c>
      <c r="J343" s="107">
        <f t="shared" ref="J343:J350" si="15">IFERROR(H344/$H$11,0)</f>
        <v>3.6331931169599098E-4</v>
      </c>
      <c r="K343" s="107">
        <f>H344/'סכום נכסי הקרן'!$C$42</f>
        <v>4.666840993808348E-5</v>
      </c>
    </row>
    <row r="344" spans="2:11">
      <c r="B344" s="102" t="s">
        <v>2709</v>
      </c>
      <c r="C344" s="103">
        <v>608320</v>
      </c>
      <c r="D344" s="104" t="s">
        <v>138</v>
      </c>
      <c r="E344" s="117">
        <v>42555</v>
      </c>
      <c r="F344" s="106">
        <v>1406565.4650609998</v>
      </c>
      <c r="G344" s="118">
        <v>100</v>
      </c>
      <c r="H344" s="106">
        <v>5378.7063378100002</v>
      </c>
      <c r="I344" s="107">
        <v>2E-3</v>
      </c>
      <c r="J344" s="107">
        <f t="shared" si="15"/>
        <v>7.8071886329599705E-3</v>
      </c>
      <c r="K344" s="107">
        <f>H345/'סכום נכסי הקרן'!$C$42</f>
        <v>1.0028343329346395E-3</v>
      </c>
    </row>
    <row r="345" spans="2:11">
      <c r="B345" s="102" t="s">
        <v>2710</v>
      </c>
      <c r="C345" s="103">
        <v>8273</v>
      </c>
      <c r="D345" s="104" t="s">
        <v>138</v>
      </c>
      <c r="E345" s="117">
        <v>43922</v>
      </c>
      <c r="F345" s="106">
        <v>44337147.570000008</v>
      </c>
      <c r="G345" s="118">
        <v>68.1708</v>
      </c>
      <c r="H345" s="106">
        <v>115580.35488000003</v>
      </c>
      <c r="I345" s="107">
        <v>1.2300000000000002E-2</v>
      </c>
      <c r="J345" s="107">
        <f t="shared" si="15"/>
        <v>5.2972668621335487E-3</v>
      </c>
      <c r="K345" s="107">
        <f>H346/'סכום נכסי הקרן'!$C$42</f>
        <v>6.8043457508345118E-4</v>
      </c>
    </row>
    <row r="346" spans="2:11">
      <c r="B346" s="102" t="s">
        <v>2711</v>
      </c>
      <c r="C346" s="103">
        <v>8321</v>
      </c>
      <c r="D346" s="104" t="s">
        <v>138</v>
      </c>
      <c r="E346" s="117">
        <v>44217</v>
      </c>
      <c r="F346" s="106">
        <v>21493859.350000005</v>
      </c>
      <c r="G346" s="118">
        <v>95.413300000000007</v>
      </c>
      <c r="H346" s="106">
        <v>78422.593919999999</v>
      </c>
      <c r="I346" s="107">
        <v>6.0700000000000004E-2</v>
      </c>
      <c r="J346" s="107">
        <f t="shared" si="15"/>
        <v>5.8157722201999072E-3</v>
      </c>
      <c r="K346" s="107">
        <f>H347/'סכום נכסי הקרן'!$C$42</f>
        <v>7.4703665162151659E-4</v>
      </c>
    </row>
    <row r="347" spans="2:11">
      <c r="B347" s="102" t="s">
        <v>2712</v>
      </c>
      <c r="C347" s="103">
        <v>8509</v>
      </c>
      <c r="D347" s="104" t="s">
        <v>138</v>
      </c>
      <c r="E347" s="117">
        <v>44531</v>
      </c>
      <c r="F347" s="106">
        <v>30165553.470000006</v>
      </c>
      <c r="G347" s="118">
        <v>74.639300000000006</v>
      </c>
      <c r="H347" s="106">
        <v>86098.728840000025</v>
      </c>
      <c r="I347" s="107">
        <v>1.5600000000000003E-2</v>
      </c>
      <c r="J347" s="107">
        <f t="shared" si="15"/>
        <v>1.5844442198573512E-3</v>
      </c>
      <c r="K347" s="107">
        <f>H348/'סכום נכסי הקרן'!$C$42</f>
        <v>2.0352205345528749E-4</v>
      </c>
    </row>
    <row r="348" spans="2:11">
      <c r="B348" s="102" t="s">
        <v>2713</v>
      </c>
      <c r="C348" s="103">
        <v>9409</v>
      </c>
      <c r="D348" s="104" t="s">
        <v>138</v>
      </c>
      <c r="E348" s="117">
        <v>44931</v>
      </c>
      <c r="F348" s="106">
        <v>6469161.790000001</v>
      </c>
      <c r="G348" s="118">
        <v>94.820099999999996</v>
      </c>
      <c r="H348" s="106">
        <v>23456.667160000001</v>
      </c>
      <c r="I348" s="107">
        <v>2.2599999999999999E-2</v>
      </c>
      <c r="J348" s="107">
        <f t="shared" si="15"/>
        <v>3.3705149473045858E-4</v>
      </c>
      <c r="K348" s="107">
        <f>H349/'סכום נכסי הקרן'!$C$42</f>
        <v>4.3294305642323478E-5</v>
      </c>
    </row>
    <row r="349" spans="2:11">
      <c r="B349" s="102" t="s">
        <v>2714</v>
      </c>
      <c r="C349" s="103">
        <v>608321</v>
      </c>
      <c r="D349" s="104" t="s">
        <v>138</v>
      </c>
      <c r="E349" s="117">
        <v>42555</v>
      </c>
      <c r="F349" s="106">
        <v>1304871.4367539999</v>
      </c>
      <c r="G349" s="118">
        <v>100</v>
      </c>
      <c r="H349" s="106">
        <v>4989.82837552</v>
      </c>
      <c r="I349" s="107">
        <v>2.0119999999999999E-3</v>
      </c>
      <c r="J349" s="107">
        <f t="shared" si="15"/>
        <v>5.0798696492388162E-3</v>
      </c>
      <c r="K349" s="107">
        <f>H350/'סכום נכסי הקרן'!$C$42</f>
        <v>6.5250987654923869E-4</v>
      </c>
    </row>
    <row r="350" spans="2:11">
      <c r="B350" s="102" t="s">
        <v>2715</v>
      </c>
      <c r="C350" s="103">
        <v>6658</v>
      </c>
      <c r="D350" s="104" t="s">
        <v>138</v>
      </c>
      <c r="E350" s="117">
        <v>43356</v>
      </c>
      <c r="F350" s="106">
        <v>36594912.790000007</v>
      </c>
      <c r="G350" s="118">
        <v>53.740699999999997</v>
      </c>
      <c r="H350" s="106">
        <v>75204.169440000012</v>
      </c>
      <c r="I350" s="107">
        <v>3.2499999999999994E-2</v>
      </c>
      <c r="J350" s="107">
        <f t="shared" si="15"/>
        <v>1.8328355156661457E-3</v>
      </c>
      <c r="K350" s="107">
        <f>H351/'סכום נכסי הקרן'!$C$42</f>
        <v>2.3542794572328855E-4</v>
      </c>
    </row>
    <row r="351" spans="2:11">
      <c r="B351" s="102" t="s">
        <v>2716</v>
      </c>
      <c r="C351" s="103">
        <v>79691</v>
      </c>
      <c r="D351" s="104" t="s">
        <v>138</v>
      </c>
      <c r="E351" s="117">
        <v>43466</v>
      </c>
      <c r="F351" s="106">
        <v>7095695.3177199997</v>
      </c>
      <c r="G351" s="118">
        <v>100</v>
      </c>
      <c r="H351" s="106">
        <v>27133.938898699995</v>
      </c>
      <c r="I351" s="107">
        <v>0.13489599999999999</v>
      </c>
      <c r="J351" s="107">
        <f t="shared" ref="J351" si="16">IFERROR(H352/$H$11,0)</f>
        <v>0</v>
      </c>
      <c r="K351" s="107">
        <f>H352/'סכום נכסי הקרן'!$C$42</f>
        <v>0</v>
      </c>
    </row>
    <row r="352" spans="2:11">
      <c r="B352" s="110"/>
      <c r="C352" s="111"/>
      <c r="D352" s="111"/>
      <c r="E352" s="111"/>
      <c r="F352" s="111"/>
      <c r="G352" s="111"/>
      <c r="H352" s="111"/>
      <c r="I352" s="111"/>
      <c r="J352" s="111"/>
      <c r="K352" s="111"/>
    </row>
    <row r="353" spans="2:11">
      <c r="B353" s="110"/>
      <c r="C353" s="111"/>
      <c r="D353" s="111"/>
      <c r="E353" s="111"/>
      <c r="F353" s="111"/>
      <c r="G353" s="111"/>
      <c r="H353" s="111"/>
      <c r="I353" s="111"/>
      <c r="J353" s="111"/>
      <c r="K353" s="111"/>
    </row>
    <row r="354" spans="2:11">
      <c r="B354" s="110"/>
      <c r="C354" s="111"/>
      <c r="D354" s="111"/>
      <c r="E354" s="111"/>
      <c r="F354" s="111"/>
      <c r="G354" s="111"/>
      <c r="H354" s="111"/>
      <c r="I354" s="111"/>
      <c r="J354" s="111"/>
      <c r="K354" s="111"/>
    </row>
    <row r="355" spans="2:11">
      <c r="B355" s="110" t="s">
        <v>118</v>
      </c>
      <c r="C355" s="111"/>
      <c r="D355" s="111"/>
      <c r="E355" s="111"/>
      <c r="F355" s="111"/>
      <c r="G355" s="111"/>
      <c r="H355" s="111"/>
      <c r="I355" s="111"/>
      <c r="J355" s="111"/>
      <c r="K355" s="111"/>
    </row>
    <row r="356" spans="2:11">
      <c r="B356" s="110" t="s">
        <v>214</v>
      </c>
      <c r="C356" s="111"/>
      <c r="D356" s="111"/>
      <c r="E356" s="111"/>
      <c r="F356" s="111"/>
      <c r="G356" s="111"/>
      <c r="H356" s="111"/>
      <c r="I356" s="111"/>
      <c r="J356" s="111"/>
      <c r="K356" s="111"/>
    </row>
    <row r="357" spans="2:11">
      <c r="B357" s="110" t="s">
        <v>222</v>
      </c>
      <c r="C357" s="111"/>
      <c r="D357" s="111"/>
      <c r="E357" s="111"/>
      <c r="F357" s="111"/>
      <c r="G357" s="111"/>
      <c r="H357" s="111"/>
      <c r="I357" s="111"/>
      <c r="J357" s="111"/>
      <c r="K357" s="111"/>
    </row>
    <row r="358" spans="2:11">
      <c r="B358" s="110"/>
      <c r="C358" s="111"/>
      <c r="D358" s="111"/>
      <c r="E358" s="111"/>
      <c r="F358" s="111"/>
      <c r="G358" s="111"/>
      <c r="H358" s="111"/>
      <c r="I358" s="111"/>
      <c r="J358" s="111"/>
      <c r="K358" s="111"/>
    </row>
    <row r="359" spans="2:11">
      <c r="B359" s="110"/>
      <c r="C359" s="111"/>
      <c r="D359" s="111"/>
      <c r="E359" s="111"/>
      <c r="F359" s="111"/>
      <c r="G359" s="111"/>
      <c r="H359" s="111"/>
      <c r="I359" s="111"/>
      <c r="J359" s="111"/>
      <c r="K359" s="111"/>
    </row>
    <row r="360" spans="2:11">
      <c r="B360" s="110"/>
      <c r="C360" s="111"/>
      <c r="D360" s="111"/>
      <c r="E360" s="111"/>
      <c r="F360" s="111"/>
      <c r="G360" s="111"/>
      <c r="H360" s="111"/>
      <c r="I360" s="111"/>
      <c r="J360" s="111"/>
      <c r="K360" s="111"/>
    </row>
    <row r="361" spans="2:11">
      <c r="B361" s="110"/>
      <c r="C361" s="111"/>
      <c r="D361" s="111"/>
      <c r="E361" s="111"/>
      <c r="F361" s="111"/>
      <c r="G361" s="111"/>
      <c r="H361" s="111"/>
      <c r="I361" s="111"/>
      <c r="J361" s="111"/>
      <c r="K361" s="111"/>
    </row>
    <row r="362" spans="2:11">
      <c r="B362" s="110"/>
      <c r="C362" s="111"/>
      <c r="D362" s="111"/>
      <c r="E362" s="111"/>
      <c r="F362" s="111"/>
      <c r="G362" s="111"/>
      <c r="H362" s="111"/>
      <c r="I362" s="111"/>
      <c r="J362" s="111"/>
      <c r="K362" s="111"/>
    </row>
    <row r="363" spans="2:11">
      <c r="B363" s="110"/>
      <c r="C363" s="111"/>
      <c r="D363" s="111"/>
      <c r="E363" s="111"/>
      <c r="F363" s="111"/>
      <c r="G363" s="111"/>
      <c r="H363" s="111"/>
      <c r="I363" s="111"/>
      <c r="J363" s="111"/>
      <c r="K363" s="111"/>
    </row>
    <row r="364" spans="2:11">
      <c r="B364" s="110"/>
      <c r="C364" s="111"/>
      <c r="D364" s="111"/>
      <c r="E364" s="111"/>
      <c r="F364" s="111"/>
      <c r="G364" s="111"/>
      <c r="H364" s="111"/>
      <c r="I364" s="111"/>
      <c r="J364" s="111"/>
      <c r="K364" s="111"/>
    </row>
    <row r="365" spans="2:11">
      <c r="B365" s="110"/>
      <c r="C365" s="111"/>
      <c r="D365" s="111"/>
      <c r="E365" s="111"/>
      <c r="F365" s="111"/>
      <c r="G365" s="111"/>
      <c r="H365" s="111"/>
      <c r="I365" s="111"/>
      <c r="J365" s="111"/>
      <c r="K365" s="111"/>
    </row>
    <row r="366" spans="2:11">
      <c r="B366" s="110"/>
      <c r="C366" s="111"/>
      <c r="D366" s="111"/>
      <c r="E366" s="111"/>
      <c r="F366" s="111"/>
      <c r="G366" s="111"/>
      <c r="H366" s="111"/>
      <c r="I366" s="111"/>
      <c r="J366" s="111"/>
      <c r="K366" s="111"/>
    </row>
    <row r="367" spans="2:11">
      <c r="B367" s="110"/>
      <c r="C367" s="111"/>
      <c r="D367" s="111"/>
      <c r="E367" s="111"/>
      <c r="F367" s="111"/>
      <c r="G367" s="111"/>
      <c r="H367" s="111"/>
      <c r="I367" s="111"/>
      <c r="J367" s="111"/>
      <c r="K367" s="111"/>
    </row>
    <row r="368" spans="2:11">
      <c r="B368" s="110"/>
      <c r="C368" s="111"/>
      <c r="D368" s="111"/>
      <c r="E368" s="111"/>
      <c r="F368" s="111"/>
      <c r="G368" s="111"/>
      <c r="H368" s="111"/>
      <c r="I368" s="111"/>
      <c r="J368" s="111"/>
      <c r="K368" s="111"/>
    </row>
    <row r="369" spans="2:11">
      <c r="B369" s="110"/>
      <c r="C369" s="111"/>
      <c r="D369" s="111"/>
      <c r="E369" s="111"/>
      <c r="F369" s="111"/>
      <c r="G369" s="111"/>
      <c r="H369" s="111"/>
      <c r="I369" s="111"/>
      <c r="J369" s="111"/>
      <c r="K369" s="111"/>
    </row>
    <row r="370" spans="2:11">
      <c r="B370" s="110"/>
      <c r="C370" s="111"/>
      <c r="D370" s="111"/>
      <c r="E370" s="111"/>
      <c r="F370" s="111"/>
      <c r="G370" s="111"/>
      <c r="H370" s="111"/>
      <c r="I370" s="111"/>
      <c r="J370" s="111"/>
      <c r="K370" s="111"/>
    </row>
    <row r="371" spans="2:11">
      <c r="B371" s="110"/>
      <c r="C371" s="111"/>
      <c r="D371" s="111"/>
      <c r="E371" s="111"/>
      <c r="F371" s="111"/>
      <c r="G371" s="111"/>
      <c r="H371" s="111"/>
      <c r="I371" s="111"/>
      <c r="J371" s="111"/>
      <c r="K371" s="111"/>
    </row>
    <row r="372" spans="2:11">
      <c r="B372" s="110"/>
      <c r="C372" s="111"/>
      <c r="D372" s="111"/>
      <c r="E372" s="111"/>
      <c r="F372" s="111"/>
      <c r="G372" s="111"/>
      <c r="H372" s="111"/>
      <c r="I372" s="111"/>
      <c r="J372" s="111"/>
      <c r="K372" s="111"/>
    </row>
    <row r="373" spans="2:11">
      <c r="B373" s="110"/>
      <c r="C373" s="111"/>
      <c r="D373" s="111"/>
      <c r="E373" s="111"/>
      <c r="F373" s="111"/>
      <c r="G373" s="111"/>
      <c r="H373" s="111"/>
      <c r="I373" s="111"/>
      <c r="J373" s="111"/>
      <c r="K373" s="111"/>
    </row>
    <row r="374" spans="2:11">
      <c r="B374" s="110"/>
      <c r="C374" s="111"/>
      <c r="D374" s="111"/>
      <c r="E374" s="111"/>
      <c r="F374" s="111"/>
      <c r="G374" s="111"/>
      <c r="H374" s="111"/>
      <c r="I374" s="111"/>
      <c r="J374" s="111"/>
      <c r="K374" s="111"/>
    </row>
    <row r="375" spans="2:11">
      <c r="B375" s="110"/>
      <c r="C375" s="111"/>
      <c r="D375" s="111"/>
      <c r="E375" s="111"/>
      <c r="F375" s="111"/>
      <c r="G375" s="111"/>
      <c r="H375" s="111"/>
      <c r="I375" s="111"/>
      <c r="J375" s="111"/>
      <c r="K375" s="111"/>
    </row>
    <row r="376" spans="2:11">
      <c r="B376" s="110"/>
      <c r="C376" s="111"/>
      <c r="D376" s="111"/>
      <c r="E376" s="111"/>
      <c r="F376" s="111"/>
      <c r="G376" s="111"/>
      <c r="H376" s="111"/>
      <c r="I376" s="111"/>
      <c r="J376" s="111"/>
      <c r="K376" s="111"/>
    </row>
    <row r="377" spans="2:11">
      <c r="B377" s="110"/>
      <c r="C377" s="111"/>
      <c r="D377" s="111"/>
      <c r="E377" s="111"/>
      <c r="F377" s="111"/>
      <c r="G377" s="111"/>
      <c r="H377" s="111"/>
      <c r="I377" s="111"/>
      <c r="J377" s="111"/>
      <c r="K377" s="111"/>
    </row>
    <row r="378" spans="2:11">
      <c r="B378" s="110"/>
      <c r="C378" s="111"/>
      <c r="D378" s="111"/>
      <c r="E378" s="111"/>
      <c r="F378" s="111"/>
      <c r="G378" s="111"/>
      <c r="H378" s="111"/>
      <c r="I378" s="111"/>
      <c r="J378" s="111"/>
      <c r="K378" s="111"/>
    </row>
    <row r="379" spans="2:11">
      <c r="B379" s="110"/>
      <c r="C379" s="111"/>
      <c r="D379" s="111"/>
      <c r="E379" s="111"/>
      <c r="F379" s="111"/>
      <c r="G379" s="111"/>
      <c r="H379" s="111"/>
      <c r="I379" s="111"/>
      <c r="J379" s="111"/>
      <c r="K379" s="111"/>
    </row>
    <row r="380" spans="2:11">
      <c r="B380" s="110"/>
      <c r="C380" s="111"/>
      <c r="D380" s="111"/>
      <c r="E380" s="111"/>
      <c r="F380" s="111"/>
      <c r="G380" s="111"/>
      <c r="H380" s="111"/>
      <c r="I380" s="111"/>
      <c r="J380" s="111"/>
      <c r="K380" s="111"/>
    </row>
    <row r="381" spans="2:11">
      <c r="B381" s="110"/>
      <c r="C381" s="111"/>
      <c r="D381" s="111"/>
      <c r="E381" s="111"/>
      <c r="F381" s="111"/>
      <c r="G381" s="111"/>
      <c r="H381" s="111"/>
      <c r="I381" s="111"/>
      <c r="J381" s="111"/>
      <c r="K381" s="111"/>
    </row>
    <row r="382" spans="2:11">
      <c r="B382" s="110"/>
      <c r="C382" s="111"/>
      <c r="D382" s="111"/>
      <c r="E382" s="111"/>
      <c r="F382" s="111"/>
      <c r="G382" s="111"/>
      <c r="H382" s="111"/>
      <c r="I382" s="111"/>
      <c r="J382" s="111"/>
      <c r="K382" s="111"/>
    </row>
    <row r="383" spans="2:11">
      <c r="B383" s="110"/>
      <c r="C383" s="111"/>
      <c r="D383" s="111"/>
      <c r="E383" s="111"/>
      <c r="F383" s="111"/>
      <c r="G383" s="111"/>
      <c r="H383" s="111"/>
      <c r="I383" s="111"/>
      <c r="J383" s="111"/>
      <c r="K383" s="111"/>
    </row>
    <row r="384" spans="2:11">
      <c r="B384" s="110"/>
      <c r="C384" s="111"/>
      <c r="D384" s="111"/>
      <c r="E384" s="111"/>
      <c r="F384" s="111"/>
      <c r="G384" s="111"/>
      <c r="H384" s="111"/>
      <c r="I384" s="111"/>
      <c r="J384" s="111"/>
      <c r="K384" s="111"/>
    </row>
    <row r="385" spans="2:11">
      <c r="B385" s="110"/>
      <c r="C385" s="111"/>
      <c r="D385" s="111"/>
      <c r="E385" s="111"/>
      <c r="F385" s="111"/>
      <c r="G385" s="111"/>
      <c r="H385" s="111"/>
      <c r="I385" s="111"/>
      <c r="J385" s="111"/>
      <c r="K385" s="111"/>
    </row>
    <row r="386" spans="2:11">
      <c r="B386" s="110"/>
      <c r="C386" s="111"/>
      <c r="D386" s="111"/>
      <c r="E386" s="111"/>
      <c r="F386" s="111"/>
      <c r="G386" s="111"/>
      <c r="H386" s="111"/>
      <c r="I386" s="111"/>
      <c r="J386" s="111"/>
      <c r="K386" s="111"/>
    </row>
    <row r="387" spans="2:11">
      <c r="B387" s="110"/>
      <c r="C387" s="111"/>
      <c r="D387" s="111"/>
      <c r="E387" s="111"/>
      <c r="F387" s="111"/>
      <c r="G387" s="111"/>
      <c r="H387" s="111"/>
      <c r="I387" s="111"/>
      <c r="J387" s="111"/>
      <c r="K387" s="111"/>
    </row>
    <row r="388" spans="2:11">
      <c r="B388" s="110"/>
      <c r="C388" s="111"/>
      <c r="D388" s="111"/>
      <c r="E388" s="111"/>
      <c r="F388" s="111"/>
      <c r="G388" s="111"/>
      <c r="H388" s="111"/>
      <c r="I388" s="111"/>
      <c r="J388" s="111"/>
      <c r="K388" s="111"/>
    </row>
    <row r="389" spans="2:11">
      <c r="B389" s="110"/>
      <c r="C389" s="111"/>
      <c r="D389" s="111"/>
      <c r="E389" s="111"/>
      <c r="F389" s="111"/>
      <c r="G389" s="111"/>
      <c r="H389" s="111"/>
      <c r="I389" s="111"/>
      <c r="J389" s="111"/>
      <c r="K389" s="111"/>
    </row>
    <row r="390" spans="2:11">
      <c r="B390" s="110"/>
      <c r="C390" s="111"/>
      <c r="D390" s="111"/>
      <c r="E390" s="111"/>
      <c r="F390" s="111"/>
      <c r="G390" s="111"/>
      <c r="H390" s="111"/>
      <c r="I390" s="111"/>
      <c r="J390" s="111"/>
      <c r="K390" s="111"/>
    </row>
    <row r="391" spans="2:11">
      <c r="B391" s="110"/>
      <c r="C391" s="111"/>
      <c r="D391" s="111"/>
      <c r="E391" s="111"/>
      <c r="F391" s="111"/>
      <c r="G391" s="111"/>
      <c r="H391" s="111"/>
      <c r="I391" s="111"/>
      <c r="J391" s="111"/>
      <c r="K391" s="111"/>
    </row>
    <row r="392" spans="2:11">
      <c r="B392" s="110"/>
      <c r="C392" s="111"/>
      <c r="D392" s="111"/>
      <c r="E392" s="111"/>
      <c r="F392" s="111"/>
      <c r="G392" s="111"/>
      <c r="H392" s="111"/>
      <c r="I392" s="111"/>
      <c r="J392" s="111"/>
      <c r="K392" s="111"/>
    </row>
    <row r="393" spans="2:11">
      <c r="B393" s="110"/>
      <c r="C393" s="111"/>
      <c r="D393" s="111"/>
      <c r="E393" s="111"/>
      <c r="F393" s="111"/>
      <c r="G393" s="111"/>
      <c r="H393" s="111"/>
      <c r="I393" s="111"/>
      <c r="J393" s="111"/>
      <c r="K393" s="111"/>
    </row>
    <row r="394" spans="2:11">
      <c r="B394" s="110"/>
      <c r="C394" s="111"/>
      <c r="D394" s="111"/>
      <c r="E394" s="111"/>
      <c r="F394" s="111"/>
      <c r="G394" s="111"/>
      <c r="H394" s="111"/>
      <c r="I394" s="111"/>
      <c r="J394" s="111"/>
      <c r="K394" s="111"/>
    </row>
    <row r="395" spans="2:11">
      <c r="B395" s="110"/>
      <c r="C395" s="111"/>
      <c r="D395" s="111"/>
      <c r="E395" s="111"/>
      <c r="F395" s="111"/>
      <c r="G395" s="111"/>
      <c r="H395" s="111"/>
      <c r="I395" s="111"/>
      <c r="J395" s="111"/>
      <c r="K395" s="111"/>
    </row>
    <row r="396" spans="2:11">
      <c r="B396" s="110"/>
      <c r="C396" s="111"/>
      <c r="D396" s="111"/>
      <c r="E396" s="111"/>
      <c r="F396" s="111"/>
      <c r="G396" s="111"/>
      <c r="H396" s="111"/>
      <c r="I396" s="111"/>
      <c r="J396" s="111"/>
      <c r="K396" s="111"/>
    </row>
    <row r="397" spans="2:11">
      <c r="B397" s="110"/>
      <c r="C397" s="111"/>
      <c r="D397" s="111"/>
      <c r="E397" s="111"/>
      <c r="F397" s="111"/>
      <c r="G397" s="111"/>
      <c r="H397" s="111"/>
      <c r="I397" s="111"/>
      <c r="J397" s="111"/>
      <c r="K397" s="111"/>
    </row>
    <row r="398" spans="2:11">
      <c r="B398" s="110"/>
      <c r="C398" s="111"/>
      <c r="D398" s="111"/>
      <c r="E398" s="111"/>
      <c r="F398" s="111"/>
      <c r="G398" s="111"/>
      <c r="H398" s="111"/>
      <c r="I398" s="111"/>
      <c r="J398" s="111"/>
      <c r="K398" s="111"/>
    </row>
    <row r="399" spans="2:11">
      <c r="B399" s="110"/>
      <c r="C399" s="111"/>
      <c r="D399" s="111"/>
      <c r="E399" s="111"/>
      <c r="F399" s="111"/>
      <c r="G399" s="111"/>
      <c r="H399" s="111"/>
      <c r="I399" s="111"/>
      <c r="J399" s="111"/>
      <c r="K399" s="111"/>
    </row>
    <row r="400" spans="2:11">
      <c r="B400" s="110"/>
      <c r="C400" s="111"/>
      <c r="D400" s="111"/>
      <c r="E400" s="111"/>
      <c r="F400" s="111"/>
      <c r="G400" s="111"/>
      <c r="H400" s="111"/>
      <c r="I400" s="111"/>
      <c r="J400" s="111"/>
      <c r="K400" s="111"/>
    </row>
    <row r="401" spans="2:11">
      <c r="B401" s="110"/>
      <c r="C401" s="111"/>
      <c r="D401" s="111"/>
      <c r="E401" s="111"/>
      <c r="F401" s="111"/>
      <c r="G401" s="111"/>
      <c r="H401" s="111"/>
      <c r="I401" s="111"/>
      <c r="J401" s="111"/>
      <c r="K401" s="111"/>
    </row>
    <row r="402" spans="2:11">
      <c r="B402" s="110"/>
      <c r="C402" s="111"/>
      <c r="D402" s="111"/>
      <c r="E402" s="111"/>
      <c r="F402" s="111"/>
      <c r="G402" s="111"/>
      <c r="H402" s="111"/>
      <c r="I402" s="111"/>
      <c r="J402" s="111"/>
      <c r="K402" s="111"/>
    </row>
    <row r="403" spans="2:11">
      <c r="B403" s="110"/>
      <c r="C403" s="111"/>
      <c r="D403" s="111"/>
      <c r="E403" s="111"/>
      <c r="F403" s="111"/>
      <c r="G403" s="111"/>
      <c r="H403" s="111"/>
      <c r="I403" s="111"/>
      <c r="J403" s="111"/>
      <c r="K403" s="111"/>
    </row>
    <row r="404" spans="2:11">
      <c r="B404" s="110"/>
      <c r="C404" s="111"/>
      <c r="D404" s="111"/>
      <c r="E404" s="111"/>
      <c r="F404" s="111"/>
      <c r="G404" s="111"/>
      <c r="H404" s="111"/>
      <c r="I404" s="111"/>
      <c r="J404" s="111"/>
      <c r="K404" s="111"/>
    </row>
    <row r="405" spans="2:11">
      <c r="B405" s="110"/>
      <c r="C405" s="111"/>
      <c r="D405" s="111"/>
      <c r="E405" s="111"/>
      <c r="F405" s="111"/>
      <c r="G405" s="111"/>
      <c r="H405" s="111"/>
      <c r="I405" s="111"/>
      <c r="J405" s="111"/>
      <c r="K405" s="111"/>
    </row>
    <row r="406" spans="2:11">
      <c r="B406" s="110"/>
      <c r="C406" s="111"/>
      <c r="D406" s="111"/>
      <c r="E406" s="111"/>
      <c r="F406" s="111"/>
      <c r="G406" s="111"/>
      <c r="H406" s="111"/>
      <c r="I406" s="111"/>
      <c r="J406" s="111"/>
      <c r="K406" s="111"/>
    </row>
    <row r="407" spans="2:11">
      <c r="B407" s="110"/>
      <c r="C407" s="111"/>
      <c r="D407" s="111"/>
      <c r="E407" s="111"/>
      <c r="F407" s="111"/>
      <c r="G407" s="111"/>
      <c r="H407" s="111"/>
      <c r="I407" s="111"/>
      <c r="J407" s="111"/>
      <c r="K407" s="111"/>
    </row>
    <row r="408" spans="2:11">
      <c r="B408" s="110"/>
      <c r="C408" s="111"/>
      <c r="D408" s="111"/>
      <c r="E408" s="111"/>
      <c r="F408" s="111"/>
      <c r="G408" s="111"/>
      <c r="H408" s="111"/>
      <c r="I408" s="111"/>
      <c r="J408" s="111"/>
      <c r="K408" s="111"/>
    </row>
    <row r="409" spans="2:11">
      <c r="B409" s="110"/>
      <c r="C409" s="111"/>
      <c r="D409" s="111"/>
      <c r="E409" s="111"/>
      <c r="F409" s="111"/>
      <c r="G409" s="111"/>
      <c r="H409" s="111"/>
      <c r="I409" s="111"/>
      <c r="J409" s="111"/>
      <c r="K409" s="111"/>
    </row>
    <row r="410" spans="2:11">
      <c r="B410" s="110"/>
      <c r="C410" s="111"/>
      <c r="D410" s="111"/>
      <c r="E410" s="111"/>
      <c r="F410" s="111"/>
      <c r="G410" s="111"/>
      <c r="H410" s="111"/>
      <c r="I410" s="111"/>
      <c r="J410" s="111"/>
      <c r="K410" s="111"/>
    </row>
    <row r="411" spans="2:11">
      <c r="B411" s="110"/>
      <c r="C411" s="111"/>
      <c r="D411" s="111"/>
      <c r="E411" s="111"/>
      <c r="F411" s="111"/>
      <c r="G411" s="111"/>
      <c r="H411" s="111"/>
      <c r="I411" s="111"/>
      <c r="J411" s="111"/>
      <c r="K411" s="111"/>
    </row>
    <row r="412" spans="2:11">
      <c r="B412" s="110"/>
      <c r="C412" s="111"/>
      <c r="D412" s="111"/>
      <c r="E412" s="111"/>
      <c r="F412" s="111"/>
      <c r="G412" s="111"/>
      <c r="H412" s="111"/>
      <c r="I412" s="111"/>
      <c r="J412" s="111"/>
      <c r="K412" s="111"/>
    </row>
    <row r="413" spans="2:11">
      <c r="B413" s="110"/>
      <c r="C413" s="111"/>
      <c r="D413" s="111"/>
      <c r="E413" s="111"/>
      <c r="F413" s="111"/>
      <c r="G413" s="111"/>
      <c r="H413" s="111"/>
      <c r="I413" s="111"/>
      <c r="J413" s="111"/>
      <c r="K413" s="111"/>
    </row>
    <row r="414" spans="2:11">
      <c r="B414" s="110"/>
      <c r="C414" s="111"/>
      <c r="D414" s="111"/>
      <c r="E414" s="111"/>
      <c r="F414" s="111"/>
      <c r="G414" s="111"/>
      <c r="H414" s="111"/>
      <c r="I414" s="111"/>
      <c r="J414" s="111"/>
      <c r="K414" s="111"/>
    </row>
    <row r="415" spans="2:11">
      <c r="B415" s="110"/>
      <c r="C415" s="111"/>
      <c r="D415" s="111"/>
      <c r="E415" s="111"/>
      <c r="F415" s="111"/>
      <c r="G415" s="111"/>
      <c r="H415" s="111"/>
      <c r="I415" s="111"/>
      <c r="J415" s="111"/>
      <c r="K415" s="111"/>
    </row>
    <row r="416" spans="2:11">
      <c r="B416" s="110"/>
      <c r="C416" s="111"/>
      <c r="D416" s="111"/>
      <c r="E416" s="111"/>
      <c r="F416" s="111"/>
      <c r="G416" s="111"/>
      <c r="H416" s="111"/>
      <c r="I416" s="111"/>
      <c r="J416" s="111"/>
      <c r="K416" s="111"/>
    </row>
    <row r="417" spans="2:11">
      <c r="B417" s="110"/>
      <c r="C417" s="111"/>
      <c r="D417" s="111"/>
      <c r="E417" s="111"/>
      <c r="F417" s="111"/>
      <c r="G417" s="111"/>
      <c r="H417" s="111"/>
      <c r="I417" s="111"/>
      <c r="J417" s="111"/>
      <c r="K417" s="111"/>
    </row>
    <row r="418" spans="2:11">
      <c r="B418" s="110"/>
      <c r="C418" s="111"/>
      <c r="D418" s="111"/>
      <c r="E418" s="111"/>
      <c r="F418" s="111"/>
      <c r="G418" s="111"/>
      <c r="H418" s="111"/>
      <c r="I418" s="111"/>
      <c r="J418" s="111"/>
      <c r="K418" s="111"/>
    </row>
    <row r="419" spans="2:11">
      <c r="B419" s="110"/>
      <c r="C419" s="111"/>
      <c r="D419" s="111"/>
      <c r="E419" s="111"/>
      <c r="F419" s="111"/>
      <c r="G419" s="111"/>
      <c r="H419" s="111"/>
      <c r="I419" s="111"/>
      <c r="J419" s="111"/>
      <c r="K419" s="111"/>
    </row>
    <row r="420" spans="2:11">
      <c r="B420" s="110"/>
      <c r="C420" s="111"/>
      <c r="D420" s="111"/>
      <c r="E420" s="111"/>
      <c r="F420" s="111"/>
      <c r="G420" s="111"/>
      <c r="H420" s="111"/>
      <c r="I420" s="111"/>
      <c r="J420" s="111"/>
      <c r="K420" s="111"/>
    </row>
    <row r="421" spans="2:11">
      <c r="B421" s="110"/>
      <c r="C421" s="111"/>
      <c r="D421" s="111"/>
      <c r="E421" s="111"/>
      <c r="F421" s="111"/>
      <c r="G421" s="111"/>
      <c r="H421" s="111"/>
      <c r="I421" s="111"/>
      <c r="J421" s="111"/>
      <c r="K421" s="111"/>
    </row>
    <row r="422" spans="2:11">
      <c r="B422" s="110"/>
      <c r="C422" s="111"/>
      <c r="D422" s="111"/>
      <c r="E422" s="111"/>
      <c r="F422" s="111"/>
      <c r="G422" s="111"/>
      <c r="H422" s="111"/>
      <c r="I422" s="111"/>
      <c r="J422" s="111"/>
      <c r="K422" s="111"/>
    </row>
    <row r="423" spans="2:11">
      <c r="B423" s="110"/>
      <c r="C423" s="111"/>
      <c r="D423" s="111"/>
      <c r="E423" s="111"/>
      <c r="F423" s="111"/>
      <c r="G423" s="111"/>
      <c r="H423" s="111"/>
      <c r="I423" s="111"/>
      <c r="J423" s="111"/>
      <c r="K423" s="111"/>
    </row>
    <row r="424" spans="2:11">
      <c r="B424" s="110"/>
      <c r="C424" s="111"/>
      <c r="D424" s="111"/>
      <c r="E424" s="111"/>
      <c r="F424" s="111"/>
      <c r="G424" s="111"/>
      <c r="H424" s="111"/>
      <c r="I424" s="111"/>
      <c r="J424" s="111"/>
      <c r="K424" s="111"/>
    </row>
    <row r="425" spans="2:11">
      <c r="B425" s="110"/>
      <c r="C425" s="111"/>
      <c r="D425" s="111"/>
      <c r="E425" s="111"/>
      <c r="F425" s="111"/>
      <c r="G425" s="111"/>
      <c r="H425" s="111"/>
      <c r="I425" s="111"/>
      <c r="J425" s="111"/>
      <c r="K425" s="111"/>
    </row>
    <row r="426" spans="2:11">
      <c r="B426" s="110"/>
      <c r="C426" s="111"/>
      <c r="D426" s="111"/>
      <c r="E426" s="111"/>
      <c r="F426" s="111"/>
      <c r="G426" s="111"/>
      <c r="H426" s="111"/>
      <c r="I426" s="111"/>
      <c r="J426" s="111"/>
      <c r="K426" s="111"/>
    </row>
    <row r="427" spans="2:11">
      <c r="B427" s="110"/>
      <c r="C427" s="111"/>
      <c r="D427" s="111"/>
      <c r="E427" s="111"/>
      <c r="F427" s="111"/>
      <c r="G427" s="111"/>
      <c r="H427" s="111"/>
      <c r="I427" s="111"/>
      <c r="J427" s="111"/>
      <c r="K427" s="111"/>
    </row>
    <row r="428" spans="2:11">
      <c r="B428" s="110"/>
      <c r="C428" s="111"/>
      <c r="D428" s="111"/>
      <c r="E428" s="111"/>
      <c r="F428" s="111"/>
      <c r="G428" s="111"/>
      <c r="H428" s="111"/>
      <c r="I428" s="111"/>
      <c r="J428" s="111"/>
      <c r="K428" s="111"/>
    </row>
    <row r="429" spans="2:11">
      <c r="B429" s="110"/>
      <c r="C429" s="111"/>
      <c r="D429" s="111"/>
      <c r="E429" s="111"/>
      <c r="F429" s="111"/>
      <c r="G429" s="111"/>
      <c r="H429" s="111"/>
      <c r="I429" s="111"/>
      <c r="J429" s="111"/>
      <c r="K429" s="111"/>
    </row>
    <row r="430" spans="2:11">
      <c r="B430" s="110"/>
      <c r="C430" s="111"/>
      <c r="D430" s="111"/>
      <c r="E430" s="111"/>
      <c r="F430" s="111"/>
      <c r="G430" s="111"/>
      <c r="H430" s="111"/>
      <c r="I430" s="111"/>
      <c r="J430" s="111"/>
      <c r="K430" s="111"/>
    </row>
    <row r="431" spans="2:11">
      <c r="B431" s="110"/>
      <c r="C431" s="111"/>
      <c r="D431" s="111"/>
      <c r="E431" s="111"/>
      <c r="F431" s="111"/>
      <c r="G431" s="111"/>
      <c r="H431" s="111"/>
      <c r="I431" s="111"/>
      <c r="J431" s="111"/>
      <c r="K431" s="111"/>
    </row>
    <row r="432" spans="2:11">
      <c r="B432" s="110"/>
      <c r="C432" s="111"/>
      <c r="D432" s="111"/>
      <c r="E432" s="111"/>
      <c r="F432" s="111"/>
      <c r="G432" s="111"/>
      <c r="H432" s="111"/>
      <c r="I432" s="111"/>
      <c r="J432" s="111"/>
      <c r="K432" s="111"/>
    </row>
    <row r="433" spans="2:11">
      <c r="B433" s="110"/>
      <c r="C433" s="111"/>
      <c r="D433" s="111"/>
      <c r="E433" s="111"/>
      <c r="F433" s="111"/>
      <c r="G433" s="111"/>
      <c r="H433" s="111"/>
      <c r="I433" s="111"/>
      <c r="J433" s="111"/>
      <c r="K433" s="111"/>
    </row>
    <row r="434" spans="2:11">
      <c r="B434" s="110"/>
      <c r="C434" s="111"/>
      <c r="D434" s="111"/>
      <c r="E434" s="111"/>
      <c r="F434" s="111"/>
      <c r="G434" s="111"/>
      <c r="H434" s="111"/>
      <c r="I434" s="111"/>
      <c r="J434" s="111"/>
      <c r="K434" s="111"/>
    </row>
    <row r="435" spans="2:11">
      <c r="B435" s="110"/>
      <c r="C435" s="111"/>
      <c r="D435" s="111"/>
      <c r="E435" s="111"/>
      <c r="F435" s="111"/>
      <c r="G435" s="111"/>
      <c r="H435" s="111"/>
      <c r="I435" s="111"/>
      <c r="J435" s="111"/>
      <c r="K435" s="111"/>
    </row>
    <row r="436" spans="2:11">
      <c r="B436" s="110"/>
      <c r="C436" s="111"/>
      <c r="D436" s="111"/>
      <c r="E436" s="111"/>
      <c r="F436" s="111"/>
      <c r="G436" s="111"/>
      <c r="H436" s="111"/>
      <c r="I436" s="111"/>
      <c r="J436" s="111"/>
      <c r="K436" s="111"/>
    </row>
    <row r="437" spans="2:11">
      <c r="B437" s="110"/>
      <c r="C437" s="111"/>
      <c r="D437" s="111"/>
      <c r="E437" s="111"/>
      <c r="F437" s="111"/>
      <c r="G437" s="111"/>
      <c r="H437" s="111"/>
      <c r="I437" s="111"/>
      <c r="J437" s="111"/>
      <c r="K437" s="111"/>
    </row>
    <row r="438" spans="2:11">
      <c r="B438" s="110"/>
      <c r="C438" s="111"/>
      <c r="D438" s="111"/>
      <c r="E438" s="111"/>
      <c r="F438" s="111"/>
      <c r="G438" s="111"/>
      <c r="H438" s="111"/>
      <c r="I438" s="111"/>
      <c r="J438" s="111"/>
      <c r="K438" s="111"/>
    </row>
    <row r="439" spans="2:11">
      <c r="B439" s="110"/>
      <c r="C439" s="111"/>
      <c r="D439" s="111"/>
      <c r="E439" s="111"/>
      <c r="F439" s="111"/>
      <c r="G439" s="111"/>
      <c r="H439" s="111"/>
      <c r="I439" s="111"/>
      <c r="J439" s="111"/>
      <c r="K439" s="111"/>
    </row>
    <row r="440" spans="2:11">
      <c r="B440" s="110"/>
      <c r="C440" s="111"/>
      <c r="D440" s="111"/>
      <c r="E440" s="111"/>
      <c r="F440" s="111"/>
      <c r="G440" s="111"/>
      <c r="H440" s="111"/>
      <c r="I440" s="111"/>
      <c r="J440" s="111"/>
      <c r="K440" s="111"/>
    </row>
    <row r="441" spans="2:11">
      <c r="B441" s="110"/>
      <c r="C441" s="111"/>
      <c r="D441" s="111"/>
      <c r="E441" s="111"/>
      <c r="F441" s="111"/>
      <c r="G441" s="111"/>
      <c r="H441" s="111"/>
      <c r="I441" s="111"/>
      <c r="J441" s="111"/>
      <c r="K441" s="111"/>
    </row>
    <row r="442" spans="2:11">
      <c r="B442" s="110"/>
      <c r="C442" s="111"/>
      <c r="D442" s="111"/>
      <c r="E442" s="111"/>
      <c r="F442" s="111"/>
      <c r="G442" s="111"/>
      <c r="H442" s="111"/>
      <c r="I442" s="111"/>
      <c r="J442" s="111"/>
      <c r="K442" s="111"/>
    </row>
    <row r="443" spans="2:11">
      <c r="B443" s="110"/>
      <c r="C443" s="111"/>
      <c r="D443" s="111"/>
      <c r="E443" s="111"/>
      <c r="F443" s="111"/>
      <c r="G443" s="111"/>
      <c r="H443" s="111"/>
      <c r="I443" s="111"/>
      <c r="J443" s="111"/>
      <c r="K443" s="111"/>
    </row>
    <row r="444" spans="2:11">
      <c r="B444" s="110"/>
      <c r="C444" s="111"/>
      <c r="D444" s="111"/>
      <c r="E444" s="111"/>
      <c r="F444" s="111"/>
      <c r="G444" s="111"/>
      <c r="H444" s="111"/>
      <c r="I444" s="111"/>
      <c r="J444" s="111"/>
      <c r="K444" s="111"/>
    </row>
    <row r="445" spans="2:11">
      <c r="B445" s="110"/>
      <c r="C445" s="111"/>
      <c r="D445" s="111"/>
      <c r="E445" s="111"/>
      <c r="F445" s="111"/>
      <c r="G445" s="111"/>
      <c r="H445" s="111"/>
      <c r="I445" s="111"/>
      <c r="J445" s="111"/>
      <c r="K445" s="111"/>
    </row>
    <row r="446" spans="2:11">
      <c r="B446" s="110"/>
      <c r="C446" s="111"/>
      <c r="D446" s="111"/>
      <c r="E446" s="111"/>
      <c r="F446" s="111"/>
      <c r="G446" s="111"/>
      <c r="H446" s="111"/>
      <c r="I446" s="111"/>
      <c r="J446" s="111"/>
      <c r="K446" s="111"/>
    </row>
    <row r="447" spans="2:11">
      <c r="B447" s="110"/>
      <c r="C447" s="111"/>
      <c r="D447" s="111"/>
      <c r="E447" s="111"/>
      <c r="F447" s="111"/>
      <c r="G447" s="111"/>
      <c r="H447" s="111"/>
      <c r="I447" s="111"/>
      <c r="J447" s="111"/>
      <c r="K447" s="111"/>
    </row>
    <row r="448" spans="2:11">
      <c r="B448" s="110"/>
      <c r="C448" s="111"/>
      <c r="D448" s="111"/>
      <c r="E448" s="111"/>
      <c r="F448" s="111"/>
      <c r="G448" s="111"/>
      <c r="H448" s="111"/>
      <c r="I448" s="111"/>
      <c r="J448" s="111"/>
      <c r="K448" s="111"/>
    </row>
    <row r="449" spans="2:11">
      <c r="B449" s="110"/>
      <c r="C449" s="111"/>
      <c r="D449" s="111"/>
      <c r="E449" s="111"/>
      <c r="F449" s="111"/>
      <c r="G449" s="111"/>
      <c r="H449" s="111"/>
      <c r="I449" s="111"/>
      <c r="J449" s="111"/>
      <c r="K449" s="111"/>
    </row>
    <row r="450" spans="2:11">
      <c r="B450" s="110"/>
      <c r="C450" s="111"/>
      <c r="D450" s="111"/>
      <c r="E450" s="111"/>
      <c r="F450" s="111"/>
      <c r="G450" s="111"/>
      <c r="H450" s="111"/>
      <c r="I450" s="111"/>
      <c r="J450" s="111"/>
      <c r="K450" s="111"/>
    </row>
    <row r="451" spans="2:11">
      <c r="B451" s="110"/>
      <c r="C451" s="111"/>
      <c r="D451" s="111"/>
      <c r="E451" s="111"/>
      <c r="F451" s="111"/>
      <c r="G451" s="111"/>
      <c r="H451" s="111"/>
      <c r="I451" s="111"/>
      <c r="J451" s="111"/>
      <c r="K451" s="111"/>
    </row>
    <row r="452" spans="2:11">
      <c r="B452" s="110"/>
      <c r="C452" s="111"/>
      <c r="D452" s="111"/>
      <c r="E452" s="111"/>
      <c r="F452" s="111"/>
      <c r="G452" s="111"/>
      <c r="H452" s="111"/>
      <c r="I452" s="111"/>
      <c r="J452" s="111"/>
      <c r="K452" s="111"/>
    </row>
    <row r="453" spans="2:11">
      <c r="B453" s="110"/>
      <c r="C453" s="111"/>
      <c r="D453" s="111"/>
      <c r="E453" s="111"/>
      <c r="F453" s="111"/>
      <c r="G453" s="111"/>
      <c r="H453" s="111"/>
      <c r="I453" s="111"/>
      <c r="J453" s="111"/>
      <c r="K453" s="111"/>
    </row>
    <row r="454" spans="2:11">
      <c r="B454" s="110"/>
      <c r="C454" s="111"/>
      <c r="D454" s="111"/>
      <c r="E454" s="111"/>
      <c r="F454" s="111"/>
      <c r="G454" s="111"/>
      <c r="H454" s="111"/>
      <c r="I454" s="111"/>
      <c r="J454" s="111"/>
      <c r="K454" s="111"/>
    </row>
    <row r="455" spans="2:11">
      <c r="B455" s="110"/>
      <c r="C455" s="111"/>
      <c r="D455" s="111"/>
      <c r="E455" s="111"/>
      <c r="F455" s="111"/>
      <c r="G455" s="111"/>
      <c r="H455" s="111"/>
      <c r="I455" s="111"/>
      <c r="J455" s="111"/>
      <c r="K455" s="111"/>
    </row>
    <row r="456" spans="2:11">
      <c r="B456" s="110"/>
      <c r="C456" s="111"/>
      <c r="D456" s="111"/>
      <c r="E456" s="111"/>
      <c r="F456" s="111"/>
      <c r="G456" s="111"/>
      <c r="H456" s="111"/>
      <c r="I456" s="111"/>
      <c r="J456" s="111"/>
      <c r="K456" s="111"/>
    </row>
    <row r="457" spans="2:11">
      <c r="B457" s="110"/>
      <c r="C457" s="111"/>
      <c r="D457" s="111"/>
      <c r="E457" s="111"/>
      <c r="F457" s="111"/>
      <c r="G457" s="111"/>
      <c r="H457" s="111"/>
      <c r="I457" s="111"/>
      <c r="J457" s="111"/>
      <c r="K457" s="111"/>
    </row>
    <row r="458" spans="2:11">
      <c r="B458" s="110"/>
      <c r="C458" s="111"/>
      <c r="D458" s="111"/>
      <c r="E458" s="111"/>
      <c r="F458" s="111"/>
      <c r="G458" s="111"/>
      <c r="H458" s="111"/>
      <c r="I458" s="111"/>
      <c r="J458" s="111"/>
      <c r="K458" s="111"/>
    </row>
    <row r="459" spans="2:11">
      <c r="B459" s="110"/>
      <c r="C459" s="111"/>
      <c r="D459" s="111"/>
      <c r="E459" s="111"/>
      <c r="F459" s="111"/>
      <c r="G459" s="111"/>
      <c r="H459" s="111"/>
      <c r="I459" s="111"/>
      <c r="J459" s="111"/>
      <c r="K459" s="111"/>
    </row>
    <row r="460" spans="2:11">
      <c r="B460" s="110"/>
      <c r="C460" s="111"/>
      <c r="D460" s="111"/>
      <c r="E460" s="111"/>
      <c r="F460" s="111"/>
      <c r="G460" s="111"/>
      <c r="H460" s="111"/>
      <c r="I460" s="111"/>
      <c r="J460" s="111"/>
      <c r="K460" s="111"/>
    </row>
    <row r="461" spans="2:11">
      <c r="B461" s="110"/>
      <c r="C461" s="111"/>
      <c r="D461" s="111"/>
      <c r="E461" s="111"/>
      <c r="F461" s="111"/>
      <c r="G461" s="111"/>
      <c r="H461" s="111"/>
      <c r="I461" s="111"/>
      <c r="J461" s="111"/>
      <c r="K461" s="111"/>
    </row>
    <row r="462" spans="2:11">
      <c r="B462" s="110"/>
      <c r="C462" s="111"/>
      <c r="D462" s="111"/>
      <c r="E462" s="111"/>
      <c r="F462" s="111"/>
      <c r="G462" s="111"/>
      <c r="H462" s="111"/>
      <c r="I462" s="111"/>
      <c r="J462" s="111"/>
      <c r="K462" s="111"/>
    </row>
    <row r="463" spans="2:11">
      <c r="B463" s="110"/>
      <c r="C463" s="111"/>
      <c r="D463" s="111"/>
      <c r="E463" s="111"/>
      <c r="F463" s="111"/>
      <c r="G463" s="111"/>
      <c r="H463" s="111"/>
      <c r="I463" s="111"/>
      <c r="J463" s="111"/>
      <c r="K463" s="111"/>
    </row>
    <row r="464" spans="2:11">
      <c r="B464" s="110"/>
      <c r="C464" s="111"/>
      <c r="D464" s="111"/>
      <c r="E464" s="111"/>
      <c r="F464" s="111"/>
      <c r="G464" s="111"/>
      <c r="H464" s="111"/>
      <c r="I464" s="111"/>
      <c r="J464" s="111"/>
      <c r="K464" s="111"/>
    </row>
    <row r="465" spans="2:11">
      <c r="B465" s="110"/>
      <c r="C465" s="111"/>
      <c r="D465" s="111"/>
      <c r="E465" s="111"/>
      <c r="F465" s="111"/>
      <c r="G465" s="111"/>
      <c r="H465" s="111"/>
      <c r="I465" s="111"/>
      <c r="J465" s="111"/>
      <c r="K465" s="111"/>
    </row>
    <row r="466" spans="2:11">
      <c r="B466" s="110"/>
      <c r="C466" s="111"/>
      <c r="D466" s="111"/>
      <c r="E466" s="111"/>
      <c r="F466" s="111"/>
      <c r="G466" s="111"/>
      <c r="H466" s="111"/>
      <c r="I466" s="111"/>
      <c r="J466" s="111"/>
      <c r="K466" s="111"/>
    </row>
    <row r="467" spans="2:11">
      <c r="B467" s="110"/>
      <c r="C467" s="111"/>
      <c r="D467" s="111"/>
      <c r="E467" s="111"/>
      <c r="F467" s="111"/>
      <c r="G467" s="111"/>
      <c r="H467" s="111"/>
      <c r="I467" s="111"/>
      <c r="J467" s="111"/>
      <c r="K467" s="111"/>
    </row>
    <row r="468" spans="2:11">
      <c r="B468" s="110"/>
      <c r="C468" s="111"/>
      <c r="D468" s="111"/>
      <c r="E468" s="111"/>
      <c r="F468" s="111"/>
      <c r="G468" s="111"/>
      <c r="H468" s="111"/>
      <c r="I468" s="111"/>
      <c r="J468" s="111"/>
      <c r="K468" s="111"/>
    </row>
    <row r="469" spans="2:11">
      <c r="B469" s="110"/>
      <c r="C469" s="111"/>
      <c r="D469" s="111"/>
      <c r="E469" s="111"/>
      <c r="F469" s="111"/>
      <c r="G469" s="111"/>
      <c r="H469" s="111"/>
      <c r="I469" s="111"/>
      <c r="J469" s="111"/>
      <c r="K469" s="111"/>
    </row>
    <row r="470" spans="2:11">
      <c r="B470" s="110"/>
      <c r="C470" s="111"/>
      <c r="D470" s="111"/>
      <c r="E470" s="111"/>
      <c r="F470" s="111"/>
      <c r="G470" s="111"/>
      <c r="H470" s="111"/>
      <c r="I470" s="111"/>
      <c r="J470" s="111"/>
      <c r="K470" s="111"/>
    </row>
    <row r="471" spans="2:11">
      <c r="B471" s="110"/>
      <c r="C471" s="111"/>
      <c r="D471" s="111"/>
      <c r="E471" s="111"/>
      <c r="F471" s="111"/>
      <c r="G471" s="111"/>
      <c r="H471" s="111"/>
      <c r="I471" s="111"/>
      <c r="J471" s="111"/>
      <c r="K471" s="111"/>
    </row>
    <row r="472" spans="2:11">
      <c r="B472" s="110"/>
      <c r="C472" s="111"/>
      <c r="D472" s="111"/>
      <c r="E472" s="111"/>
      <c r="F472" s="111"/>
      <c r="G472" s="111"/>
      <c r="H472" s="111"/>
      <c r="I472" s="111"/>
      <c r="J472" s="111"/>
      <c r="K472" s="111"/>
    </row>
    <row r="473" spans="2:11">
      <c r="B473" s="110"/>
      <c r="C473" s="111"/>
      <c r="D473" s="111"/>
      <c r="E473" s="111"/>
      <c r="F473" s="111"/>
      <c r="G473" s="111"/>
      <c r="H473" s="111"/>
      <c r="I473" s="111"/>
      <c r="J473" s="111"/>
      <c r="K473" s="111"/>
    </row>
    <row r="474" spans="2:11">
      <c r="B474" s="110"/>
      <c r="C474" s="111"/>
      <c r="D474" s="111"/>
      <c r="E474" s="111"/>
      <c r="F474" s="111"/>
      <c r="G474" s="111"/>
      <c r="H474" s="111"/>
      <c r="I474" s="111"/>
      <c r="J474" s="111"/>
      <c r="K474" s="111"/>
    </row>
    <row r="475" spans="2:11">
      <c r="B475" s="110"/>
      <c r="C475" s="111"/>
      <c r="D475" s="111"/>
      <c r="E475" s="111"/>
      <c r="F475" s="111"/>
      <c r="G475" s="111"/>
      <c r="H475" s="111"/>
      <c r="I475" s="111"/>
      <c r="J475" s="111"/>
      <c r="K475" s="111"/>
    </row>
    <row r="476" spans="2:11">
      <c r="B476" s="110"/>
      <c r="C476" s="111"/>
      <c r="D476" s="111"/>
      <c r="E476" s="111"/>
      <c r="F476" s="111"/>
      <c r="G476" s="111"/>
      <c r="H476" s="111"/>
      <c r="I476" s="111"/>
      <c r="J476" s="111"/>
      <c r="K476" s="111"/>
    </row>
    <row r="477" spans="2:11">
      <c r="B477" s="110"/>
      <c r="C477" s="111"/>
      <c r="D477" s="111"/>
      <c r="E477" s="111"/>
      <c r="F477" s="111"/>
      <c r="G477" s="111"/>
      <c r="H477" s="111"/>
      <c r="I477" s="111"/>
      <c r="J477" s="111"/>
      <c r="K477" s="111"/>
    </row>
    <row r="478" spans="2:11">
      <c r="B478" s="110"/>
      <c r="C478" s="111"/>
      <c r="D478" s="111"/>
      <c r="E478" s="111"/>
      <c r="F478" s="111"/>
      <c r="G478" s="111"/>
      <c r="H478" s="111"/>
      <c r="I478" s="111"/>
      <c r="J478" s="111"/>
      <c r="K478" s="111"/>
    </row>
    <row r="479" spans="2:11">
      <c r="B479" s="110"/>
      <c r="C479" s="111"/>
      <c r="D479" s="111"/>
      <c r="E479" s="111"/>
      <c r="F479" s="111"/>
      <c r="G479" s="111"/>
      <c r="H479" s="111"/>
      <c r="I479" s="111"/>
      <c r="J479" s="111"/>
      <c r="K479" s="111"/>
    </row>
    <row r="480" spans="2:11">
      <c r="B480" s="110"/>
      <c r="C480" s="111"/>
      <c r="D480" s="111"/>
      <c r="E480" s="111"/>
      <c r="F480" s="111"/>
      <c r="G480" s="111"/>
      <c r="H480" s="111"/>
      <c r="I480" s="111"/>
      <c r="J480" s="111"/>
      <c r="K480" s="111"/>
    </row>
    <row r="481" spans="2:11">
      <c r="B481" s="110"/>
      <c r="C481" s="111"/>
      <c r="D481" s="111"/>
      <c r="E481" s="111"/>
      <c r="F481" s="111"/>
      <c r="G481" s="111"/>
      <c r="H481" s="111"/>
      <c r="I481" s="111"/>
      <c r="J481" s="111"/>
      <c r="K481" s="111"/>
    </row>
    <row r="482" spans="2:11">
      <c r="B482" s="110"/>
      <c r="C482" s="111"/>
      <c r="D482" s="111"/>
      <c r="E482" s="111"/>
      <c r="F482" s="111"/>
      <c r="G482" s="111"/>
      <c r="H482" s="111"/>
      <c r="I482" s="111"/>
      <c r="J482" s="111"/>
      <c r="K482" s="111"/>
    </row>
    <row r="483" spans="2:11">
      <c r="B483" s="110"/>
      <c r="C483" s="111"/>
      <c r="D483" s="111"/>
      <c r="E483" s="111"/>
      <c r="F483" s="111"/>
      <c r="G483" s="111"/>
      <c r="H483" s="111"/>
      <c r="I483" s="111"/>
      <c r="J483" s="111"/>
      <c r="K483" s="111"/>
    </row>
    <row r="484" spans="2:11">
      <c r="B484" s="110"/>
      <c r="C484" s="111"/>
      <c r="D484" s="111"/>
      <c r="E484" s="111"/>
      <c r="F484" s="111"/>
      <c r="G484" s="111"/>
      <c r="H484" s="111"/>
      <c r="I484" s="111"/>
      <c r="J484" s="111"/>
      <c r="K484" s="111"/>
    </row>
    <row r="485" spans="2:11">
      <c r="B485" s="110"/>
      <c r="C485" s="111"/>
      <c r="D485" s="111"/>
      <c r="E485" s="111"/>
      <c r="F485" s="111"/>
      <c r="G485" s="111"/>
      <c r="H485" s="111"/>
      <c r="I485" s="111"/>
      <c r="J485" s="111"/>
      <c r="K485" s="111"/>
    </row>
    <row r="486" spans="2:11">
      <c r="B486" s="110"/>
      <c r="C486" s="111"/>
      <c r="D486" s="111"/>
      <c r="E486" s="111"/>
      <c r="F486" s="111"/>
      <c r="G486" s="111"/>
      <c r="H486" s="111"/>
      <c r="I486" s="111"/>
      <c r="J486" s="111"/>
      <c r="K486" s="111"/>
    </row>
    <row r="487" spans="2:11">
      <c r="B487" s="110"/>
      <c r="C487" s="111"/>
      <c r="D487" s="111"/>
      <c r="E487" s="111"/>
      <c r="F487" s="111"/>
      <c r="G487" s="111"/>
      <c r="H487" s="111"/>
      <c r="I487" s="111"/>
      <c r="J487" s="111"/>
      <c r="K487" s="111"/>
    </row>
    <row r="488" spans="2:11">
      <c r="B488" s="110"/>
      <c r="C488" s="111"/>
      <c r="D488" s="111"/>
      <c r="E488" s="111"/>
      <c r="F488" s="111"/>
      <c r="G488" s="111"/>
      <c r="H488" s="111"/>
      <c r="I488" s="111"/>
      <c r="J488" s="111"/>
      <c r="K488" s="111"/>
    </row>
    <row r="489" spans="2:11">
      <c r="B489" s="110"/>
      <c r="C489" s="111"/>
      <c r="D489" s="111"/>
      <c r="E489" s="111"/>
      <c r="F489" s="111"/>
      <c r="G489" s="111"/>
      <c r="H489" s="111"/>
      <c r="I489" s="111"/>
      <c r="J489" s="111"/>
      <c r="K489" s="111"/>
    </row>
    <row r="490" spans="2:11">
      <c r="B490" s="110"/>
      <c r="C490" s="111"/>
      <c r="D490" s="111"/>
      <c r="E490" s="111"/>
      <c r="F490" s="111"/>
      <c r="G490" s="111"/>
      <c r="H490" s="111"/>
      <c r="I490" s="111"/>
      <c r="J490" s="111"/>
      <c r="K490" s="111"/>
    </row>
    <row r="491" spans="2:11">
      <c r="B491" s="110"/>
      <c r="C491" s="111"/>
      <c r="D491" s="111"/>
      <c r="E491" s="111"/>
      <c r="F491" s="111"/>
      <c r="G491" s="111"/>
      <c r="H491" s="111"/>
      <c r="I491" s="111"/>
      <c r="J491" s="111"/>
      <c r="K491" s="111"/>
    </row>
    <row r="492" spans="2:11">
      <c r="B492" s="110"/>
      <c r="C492" s="111"/>
      <c r="D492" s="111"/>
      <c r="E492" s="111"/>
      <c r="F492" s="111"/>
      <c r="G492" s="111"/>
      <c r="H492" s="111"/>
      <c r="I492" s="111"/>
      <c r="J492" s="111"/>
      <c r="K492" s="111"/>
    </row>
    <row r="493" spans="2:11">
      <c r="B493" s="110"/>
      <c r="C493" s="111"/>
      <c r="D493" s="111"/>
      <c r="E493" s="111"/>
      <c r="F493" s="111"/>
      <c r="G493" s="111"/>
      <c r="H493" s="111"/>
      <c r="I493" s="111"/>
      <c r="J493" s="111"/>
      <c r="K493" s="111"/>
    </row>
    <row r="494" spans="2:11">
      <c r="B494" s="110"/>
      <c r="C494" s="111"/>
      <c r="D494" s="111"/>
      <c r="E494" s="111"/>
      <c r="F494" s="111"/>
      <c r="G494" s="111"/>
      <c r="H494" s="111"/>
      <c r="I494" s="111"/>
      <c r="J494" s="111"/>
      <c r="K494" s="111"/>
    </row>
    <row r="495" spans="2:11">
      <c r="B495" s="110"/>
      <c r="C495" s="111"/>
      <c r="D495" s="111"/>
      <c r="E495" s="111"/>
      <c r="F495" s="111"/>
      <c r="G495" s="111"/>
      <c r="H495" s="111"/>
      <c r="I495" s="111"/>
      <c r="J495" s="111"/>
      <c r="K495" s="111"/>
    </row>
    <row r="496" spans="2:11">
      <c r="B496" s="110"/>
      <c r="C496" s="111"/>
      <c r="D496" s="111"/>
      <c r="E496" s="111"/>
      <c r="F496" s="111"/>
      <c r="G496" s="111"/>
      <c r="H496" s="111"/>
      <c r="I496" s="111"/>
      <c r="J496" s="111"/>
      <c r="K496" s="111"/>
    </row>
    <row r="497" spans="2:11">
      <c r="B497" s="110"/>
      <c r="C497" s="111"/>
      <c r="D497" s="111"/>
      <c r="E497" s="111"/>
      <c r="F497" s="111"/>
      <c r="G497" s="111"/>
      <c r="H497" s="111"/>
      <c r="I497" s="111"/>
      <c r="J497" s="111"/>
      <c r="K497" s="111"/>
    </row>
    <row r="498" spans="2:11">
      <c r="B498" s="110"/>
      <c r="C498" s="111"/>
      <c r="D498" s="111"/>
      <c r="E498" s="111"/>
      <c r="F498" s="111"/>
      <c r="G498" s="111"/>
      <c r="H498" s="111"/>
      <c r="I498" s="111"/>
      <c r="J498" s="111"/>
      <c r="K498" s="111"/>
    </row>
    <row r="499" spans="2:11">
      <c r="B499" s="110"/>
      <c r="C499" s="111"/>
      <c r="D499" s="111"/>
      <c r="E499" s="111"/>
      <c r="F499" s="111"/>
      <c r="G499" s="111"/>
      <c r="H499" s="111"/>
      <c r="I499" s="111"/>
      <c r="J499" s="111"/>
      <c r="K499" s="111"/>
    </row>
    <row r="500" spans="2:11">
      <c r="B500" s="110"/>
      <c r="C500" s="111"/>
      <c r="D500" s="111"/>
      <c r="E500" s="111"/>
      <c r="F500" s="111"/>
      <c r="G500" s="111"/>
      <c r="H500" s="111"/>
      <c r="I500" s="111"/>
      <c r="J500" s="111"/>
      <c r="K500" s="111"/>
    </row>
    <row r="501" spans="2:11">
      <c r="C501" s="1"/>
    </row>
    <row r="502" spans="2:11">
      <c r="C502" s="1"/>
    </row>
    <row r="503" spans="2:11">
      <c r="C503" s="1"/>
    </row>
    <row r="504" spans="2:11">
      <c r="C504" s="1"/>
    </row>
    <row r="505" spans="2:11">
      <c r="C505" s="1"/>
    </row>
    <row r="506" spans="2:11">
      <c r="C506" s="1"/>
    </row>
    <row r="507" spans="2:11">
      <c r="C507" s="1"/>
    </row>
    <row r="508" spans="2:11">
      <c r="C508" s="1"/>
    </row>
    <row r="509" spans="2:11">
      <c r="C509" s="1"/>
    </row>
    <row r="510" spans="2:11">
      <c r="C510" s="1"/>
    </row>
    <row r="511" spans="2:11">
      <c r="C511" s="1"/>
    </row>
    <row r="512" spans="2:11">
      <c r="C512" s="1"/>
    </row>
    <row r="513" spans="3:3">
      <c r="C513" s="1"/>
    </row>
    <row r="514" spans="3:3">
      <c r="C514" s="1"/>
    </row>
    <row r="515" spans="3:3">
      <c r="C515" s="1"/>
    </row>
    <row r="516" spans="3:3">
      <c r="C516" s="1"/>
    </row>
    <row r="517" spans="3:3">
      <c r="C517" s="1"/>
    </row>
    <row r="518" spans="3:3">
      <c r="C518" s="1"/>
    </row>
    <row r="519" spans="3:3">
      <c r="C519" s="1"/>
    </row>
    <row r="520" spans="3:3">
      <c r="C520" s="1"/>
    </row>
    <row r="521" spans="3:3">
      <c r="C521" s="1"/>
    </row>
    <row r="522" spans="3:3">
      <c r="C522" s="1"/>
    </row>
    <row r="523" spans="3:3">
      <c r="C523" s="1"/>
    </row>
    <row r="524" spans="3:3">
      <c r="C524" s="1"/>
    </row>
    <row r="525" spans="3:3">
      <c r="C525" s="1"/>
    </row>
    <row r="526" spans="3:3">
      <c r="C526" s="1"/>
    </row>
    <row r="527" spans="3:3">
      <c r="C527" s="1"/>
    </row>
    <row r="528" spans="3:3">
      <c r="C528" s="1"/>
    </row>
    <row r="529" spans="3:3">
      <c r="C529" s="1"/>
    </row>
    <row r="530" spans="3:3">
      <c r="C530" s="1"/>
    </row>
    <row r="531" spans="3:3">
      <c r="C531" s="1"/>
    </row>
    <row r="532" spans="3:3">
      <c r="C532" s="1"/>
    </row>
    <row r="533" spans="3:3">
      <c r="C533" s="1"/>
    </row>
    <row r="534" spans="3:3">
      <c r="C534" s="1"/>
    </row>
    <row r="535" spans="3:3">
      <c r="C535" s="1"/>
    </row>
    <row r="536" spans="3:3">
      <c r="C536" s="1"/>
    </row>
    <row r="537" spans="3:3">
      <c r="C537" s="1"/>
    </row>
    <row r="538" spans="3:3">
      <c r="C538" s="1"/>
    </row>
    <row r="539" spans="3:3">
      <c r="C539" s="1"/>
    </row>
    <row r="540" spans="3:3">
      <c r="C540" s="1"/>
    </row>
    <row r="541" spans="3:3">
      <c r="C541" s="1"/>
    </row>
    <row r="542" spans="3:3">
      <c r="C542" s="1"/>
    </row>
    <row r="543" spans="3:3">
      <c r="C543" s="1"/>
    </row>
    <row r="544" spans="3:3">
      <c r="C544" s="1"/>
    </row>
    <row r="545" spans="3:3">
      <c r="C545" s="1"/>
    </row>
    <row r="546" spans="3:3">
      <c r="C546" s="1"/>
    </row>
    <row r="547" spans="3:3">
      <c r="C547" s="1"/>
    </row>
    <row r="548" spans="3:3">
      <c r="C548" s="1"/>
    </row>
    <row r="549" spans="3:3">
      <c r="C549" s="1"/>
    </row>
    <row r="550" spans="3:3">
      <c r="C550" s="1"/>
    </row>
    <row r="551" spans="3:3">
      <c r="C551" s="1"/>
    </row>
    <row r="552" spans="3:3">
      <c r="C552" s="1"/>
    </row>
    <row r="553" spans="3:3">
      <c r="C553" s="1"/>
    </row>
    <row r="554" spans="3:3">
      <c r="C554" s="1"/>
    </row>
    <row r="555" spans="3:3">
      <c r="C555" s="1"/>
    </row>
    <row r="556" spans="3:3">
      <c r="C556" s="1"/>
    </row>
    <row r="557" spans="3:3">
      <c r="C557" s="1"/>
    </row>
    <row r="558" spans="3:3">
      <c r="C558" s="1"/>
    </row>
    <row r="559" spans="3:3">
      <c r="C559" s="1"/>
    </row>
    <row r="560" spans="3:3">
      <c r="C560" s="1"/>
    </row>
    <row r="561" spans="3:3">
      <c r="C561" s="1"/>
    </row>
    <row r="562" spans="3:3">
      <c r="C562" s="1"/>
    </row>
    <row r="563" spans="3:3">
      <c r="C563" s="1"/>
    </row>
    <row r="564" spans="3:3">
      <c r="C564" s="1"/>
    </row>
    <row r="565" spans="3:3">
      <c r="C565" s="1"/>
    </row>
    <row r="566" spans="3:3">
      <c r="C566" s="1"/>
    </row>
    <row r="567" spans="3:3">
      <c r="C567" s="1"/>
    </row>
    <row r="568" spans="3:3">
      <c r="C568" s="1"/>
    </row>
    <row r="569" spans="3:3">
      <c r="C569" s="1"/>
    </row>
    <row r="570" spans="3:3">
      <c r="C570" s="1"/>
    </row>
    <row r="571" spans="3:3">
      <c r="C571" s="1"/>
    </row>
    <row r="572" spans="3:3">
      <c r="C572" s="1"/>
    </row>
    <row r="573" spans="3:3">
      <c r="C573" s="1"/>
    </row>
    <row r="574" spans="3:3">
      <c r="C574" s="1"/>
    </row>
    <row r="575" spans="3:3">
      <c r="C575" s="1"/>
    </row>
    <row r="576" spans="3:3">
      <c r="C576" s="1"/>
    </row>
    <row r="577" spans="3:3">
      <c r="C577" s="1"/>
    </row>
    <row r="578" spans="3:3">
      <c r="C578" s="1"/>
    </row>
    <row r="579" spans="3:3">
      <c r="C579" s="1"/>
    </row>
    <row r="580" spans="3:3">
      <c r="C580" s="1"/>
    </row>
    <row r="581" spans="3:3">
      <c r="C581" s="1"/>
    </row>
    <row r="582" spans="3:3">
      <c r="C582" s="1"/>
    </row>
    <row r="583" spans="3:3">
      <c r="C583" s="1"/>
    </row>
    <row r="584" spans="3:3">
      <c r="C584" s="1"/>
    </row>
    <row r="585" spans="3:3">
      <c r="C585" s="1"/>
    </row>
    <row r="586" spans="3:3">
      <c r="C586" s="1"/>
    </row>
    <row r="587" spans="3:3">
      <c r="C587" s="1"/>
    </row>
    <row r="588" spans="3:3">
      <c r="C588" s="1"/>
    </row>
    <row r="589" spans="3:3">
      <c r="C589" s="1"/>
    </row>
    <row r="590" spans="3:3">
      <c r="C590" s="1"/>
    </row>
    <row r="591" spans="3:3">
      <c r="C591" s="1"/>
    </row>
    <row r="592" spans="3:3">
      <c r="C592" s="1"/>
    </row>
    <row r="593" spans="3:3">
      <c r="C593" s="1"/>
    </row>
    <row r="594" spans="3:3">
      <c r="C594" s="1"/>
    </row>
    <row r="595" spans="3:3">
      <c r="C595" s="1"/>
    </row>
    <row r="596" spans="3:3">
      <c r="C596" s="1"/>
    </row>
    <row r="597" spans="3:3">
      <c r="C597" s="1"/>
    </row>
    <row r="598" spans="3:3">
      <c r="C598" s="1"/>
    </row>
    <row r="599" spans="3:3">
      <c r="C599" s="1"/>
    </row>
    <row r="600" spans="3:3">
      <c r="C600" s="1"/>
    </row>
    <row r="601" spans="3:3">
      <c r="C601" s="1"/>
    </row>
    <row r="602" spans="3:3">
      <c r="C602" s="1"/>
    </row>
    <row r="603" spans="3:3">
      <c r="C603" s="1"/>
    </row>
    <row r="604" spans="3:3">
      <c r="C604" s="1"/>
    </row>
    <row r="605" spans="3:3">
      <c r="C605" s="1"/>
    </row>
    <row r="606" spans="3:3">
      <c r="C606" s="1"/>
    </row>
    <row r="607" spans="3:3">
      <c r="C607" s="1"/>
    </row>
    <row r="608" spans="3:3">
      <c r="C608" s="1"/>
    </row>
    <row r="609" spans="3:3">
      <c r="C609" s="1"/>
    </row>
    <row r="610" spans="3:3">
      <c r="C610" s="1"/>
    </row>
    <row r="611" spans="3:3">
      <c r="C611" s="1"/>
    </row>
    <row r="612" spans="3:3">
      <c r="C612" s="1"/>
    </row>
    <row r="613" spans="3:3">
      <c r="C613" s="1"/>
    </row>
    <row r="614" spans="3:3">
      <c r="C614" s="1"/>
    </row>
    <row r="615" spans="3:3">
      <c r="C615" s="1"/>
    </row>
    <row r="616" spans="3:3">
      <c r="C616" s="1"/>
    </row>
    <row r="617" spans="3:3">
      <c r="C617" s="1"/>
    </row>
    <row r="618" spans="3:3">
      <c r="C618" s="1"/>
    </row>
    <row r="619" spans="3:3">
      <c r="C619" s="1"/>
    </row>
    <row r="620" spans="3:3">
      <c r="C620" s="1"/>
    </row>
    <row r="621" spans="3:3">
      <c r="C621" s="1"/>
    </row>
    <row r="622" spans="3:3">
      <c r="C622" s="1"/>
    </row>
    <row r="623" spans="3:3">
      <c r="C623" s="1"/>
    </row>
  </sheetData>
  <sheetProtection sheet="1" objects="1" scenarios="1"/>
  <mergeCells count="2">
    <mergeCell ref="B6:K6"/>
    <mergeCell ref="B7:K7"/>
  </mergeCells>
  <phoneticPr fontId="4" type="noConversion"/>
  <dataValidations count="1">
    <dataValidation allowBlank="1" showInputMessage="1" showErrorMessage="1" sqref="E1:I10 F33:G33 E11:G32 D1:D75 C5:C75 A1:A1048576 B1:B75 E34:G75 H11:I75 B76:I1048576 J1:XFD1048576" xr:uid="{00000000-0002-0000-1000-000000000000}"/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8">
    <tabColor indexed="43"/>
    <pageSetUpPr fitToPage="1"/>
  </sheetPr>
  <dimension ref="B1:L574"/>
  <sheetViews>
    <sheetView rightToLeft="1" workbookViewId="0"/>
  </sheetViews>
  <sheetFormatPr defaultColWidth="9.140625" defaultRowHeight="18"/>
  <cols>
    <col min="1" max="1" width="6.28515625" style="1" customWidth="1"/>
    <col min="2" max="2" width="36.7109375" style="2" bestFit="1" customWidth="1"/>
    <col min="3" max="3" width="41.7109375" style="2" bestFit="1" customWidth="1"/>
    <col min="4" max="4" width="14.42578125" style="2" bestFit="1" customWidth="1"/>
    <col min="5" max="5" width="12" style="1" bestFit="1" customWidth="1"/>
    <col min="6" max="7" width="11.28515625" style="1" bestFit="1" customWidth="1"/>
    <col min="8" max="8" width="7.42578125" style="1" bestFit="1" customWidth="1"/>
    <col min="9" max="9" width="7.85546875" style="1" customWidth="1"/>
    <col min="10" max="10" width="6.85546875" style="1" bestFit="1" customWidth="1"/>
    <col min="11" max="11" width="9.140625" style="1" bestFit="1" customWidth="1"/>
    <col min="12" max="12" width="9.28515625" style="1" bestFit="1" customWidth="1"/>
    <col min="13" max="16384" width="9.140625" style="1"/>
  </cols>
  <sheetData>
    <row r="1" spans="2:12">
      <c r="B1" s="46" t="s">
        <v>152</v>
      </c>
      <c r="C1" s="46" t="s" vm="1">
        <v>241</v>
      </c>
    </row>
    <row r="2" spans="2:12">
      <c r="B2" s="46" t="s">
        <v>151</v>
      </c>
      <c r="C2" s="46" t="s">
        <v>242</v>
      </c>
    </row>
    <row r="3" spans="2:12">
      <c r="B3" s="46" t="s">
        <v>153</v>
      </c>
      <c r="C3" s="46" t="s">
        <v>243</v>
      </c>
    </row>
    <row r="4" spans="2:12">
      <c r="B4" s="46" t="s">
        <v>154</v>
      </c>
      <c r="C4" s="46" t="s">
        <v>244</v>
      </c>
    </row>
    <row r="6" spans="2:12" ht="26.25" customHeight="1">
      <c r="B6" s="168" t="s">
        <v>181</v>
      </c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2:12" ht="26.25" customHeight="1">
      <c r="B7" s="168" t="s">
        <v>105</v>
      </c>
      <c r="C7" s="169"/>
      <c r="D7" s="169"/>
      <c r="E7" s="169"/>
      <c r="F7" s="169"/>
      <c r="G7" s="169"/>
      <c r="H7" s="169"/>
      <c r="I7" s="169"/>
      <c r="J7" s="169"/>
      <c r="K7" s="169"/>
      <c r="L7" s="170"/>
    </row>
    <row r="8" spans="2:12" s="3" customFormat="1" ht="63">
      <c r="B8" s="21" t="s">
        <v>122</v>
      </c>
      <c r="C8" s="29" t="s">
        <v>49</v>
      </c>
      <c r="D8" s="29" t="s">
        <v>71</v>
      </c>
      <c r="E8" s="29" t="s">
        <v>109</v>
      </c>
      <c r="F8" s="29" t="s">
        <v>110</v>
      </c>
      <c r="G8" s="29" t="s">
        <v>216</v>
      </c>
      <c r="H8" s="29" t="s">
        <v>215</v>
      </c>
      <c r="I8" s="29" t="s">
        <v>117</v>
      </c>
      <c r="J8" s="29" t="s">
        <v>63</v>
      </c>
      <c r="K8" s="29" t="s">
        <v>155</v>
      </c>
      <c r="L8" s="30" t="s">
        <v>157</v>
      </c>
    </row>
    <row r="9" spans="2:12" s="3" customFormat="1" ht="24" customHeight="1">
      <c r="B9" s="14"/>
      <c r="C9" s="15"/>
      <c r="D9" s="15"/>
      <c r="E9" s="15"/>
      <c r="F9" s="15" t="s">
        <v>21</v>
      </c>
      <c r="G9" s="15" t="s">
        <v>223</v>
      </c>
      <c r="H9" s="15"/>
      <c r="I9" s="15" t="s">
        <v>219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103" t="s">
        <v>53</v>
      </c>
      <c r="C11" s="103"/>
      <c r="D11" s="104"/>
      <c r="E11" s="104"/>
      <c r="F11" s="117"/>
      <c r="G11" s="106"/>
      <c r="H11" s="118"/>
      <c r="I11" s="106">
        <v>55.545152795</v>
      </c>
      <c r="J11" s="107"/>
      <c r="K11" s="107">
        <f>IFERROR(I11/$I$11,0)</f>
        <v>1</v>
      </c>
      <c r="L11" s="107">
        <f>I11/'סכום נכסי הקרן'!$C$42</f>
        <v>4.8193818325578787E-7</v>
      </c>
    </row>
    <row r="12" spans="2:12" ht="21" customHeight="1">
      <c r="B12" s="129" t="s">
        <v>2717</v>
      </c>
      <c r="C12" s="103"/>
      <c r="D12" s="104"/>
      <c r="E12" s="104"/>
      <c r="F12" s="117"/>
      <c r="G12" s="106"/>
      <c r="H12" s="118"/>
      <c r="I12" s="106">
        <v>2.2605127950000004</v>
      </c>
      <c r="J12" s="107"/>
      <c r="K12" s="107">
        <f t="shared" ref="K12:K17" si="0">IFERROR(I12/$I$11,0)</f>
        <v>4.0696850782693042E-2</v>
      </c>
      <c r="L12" s="107">
        <f>I12/'סכום נכסי הקרן'!$C$42</f>
        <v>1.9613366330442974E-8</v>
      </c>
    </row>
    <row r="13" spans="2:12">
      <c r="B13" s="108" t="s">
        <v>2718</v>
      </c>
      <c r="C13" s="103">
        <v>8944</v>
      </c>
      <c r="D13" s="104" t="s">
        <v>512</v>
      </c>
      <c r="E13" s="104" t="s">
        <v>139</v>
      </c>
      <c r="F13" s="117">
        <v>44607</v>
      </c>
      <c r="G13" s="106">
        <v>619452.15405000013</v>
      </c>
      <c r="H13" s="118">
        <v>0.3649</v>
      </c>
      <c r="I13" s="106">
        <v>2.2603809090000002</v>
      </c>
      <c r="J13" s="107">
        <v>3.718794117677606E-3</v>
      </c>
      <c r="K13" s="107">
        <f t="shared" si="0"/>
        <v>4.069447639008876E-2</v>
      </c>
      <c r="L13" s="107">
        <f>I13/'סכום נכסי הקרן'!$C$42</f>
        <v>1.961222201998493E-8</v>
      </c>
    </row>
    <row r="14" spans="2:12">
      <c r="B14" s="108" t="s">
        <v>2719</v>
      </c>
      <c r="C14" s="103">
        <v>8731</v>
      </c>
      <c r="D14" s="104" t="s">
        <v>162</v>
      </c>
      <c r="E14" s="104" t="s">
        <v>139</v>
      </c>
      <c r="F14" s="117">
        <v>44537</v>
      </c>
      <c r="G14" s="106">
        <v>131883.36183000001</v>
      </c>
      <c r="H14" s="118">
        <v>1E-4</v>
      </c>
      <c r="I14" s="106">
        <v>1.3188600000000003E-4</v>
      </c>
      <c r="J14" s="107">
        <v>2.015533976500708E-2</v>
      </c>
      <c r="K14" s="107">
        <f t="shared" si="0"/>
        <v>2.3743926042790901E-6</v>
      </c>
      <c r="L14" s="107">
        <f>I14/'סכום נכסי הקרן'!$C$42</f>
        <v>1.1443104580422436E-12</v>
      </c>
    </row>
    <row r="15" spans="2:12">
      <c r="B15" s="129" t="s">
        <v>209</v>
      </c>
      <c r="C15" s="103"/>
      <c r="D15" s="104"/>
      <c r="E15" s="104"/>
      <c r="F15" s="117"/>
      <c r="G15" s="106"/>
      <c r="H15" s="118"/>
      <c r="I15" s="106">
        <v>53.284639999999996</v>
      </c>
      <c r="J15" s="107"/>
      <c r="K15" s="107">
        <f t="shared" si="0"/>
        <v>0.95930314921730686</v>
      </c>
      <c r="L15" s="107">
        <f>I15/'סכום נכסי הקרן'!$C$42</f>
        <v>4.6232481692534488E-7</v>
      </c>
    </row>
    <row r="16" spans="2:12">
      <c r="B16" s="108" t="s">
        <v>2720</v>
      </c>
      <c r="C16" s="103" t="s">
        <v>2721</v>
      </c>
      <c r="D16" s="104" t="s">
        <v>812</v>
      </c>
      <c r="E16" s="104" t="s">
        <v>138</v>
      </c>
      <c r="F16" s="117">
        <v>43375</v>
      </c>
      <c r="G16" s="106">
        <v>250.00000000000003</v>
      </c>
      <c r="H16" s="118">
        <v>0</v>
      </c>
      <c r="I16" s="144">
        <v>0</v>
      </c>
      <c r="J16" s="107">
        <v>0</v>
      </c>
      <c r="K16" s="107">
        <f t="shared" si="0"/>
        <v>0</v>
      </c>
      <c r="L16" s="107">
        <f>I16/'סכום נכסי הקרן'!$C$42</f>
        <v>0</v>
      </c>
    </row>
    <row r="17" spans="2:12">
      <c r="B17" s="108" t="s">
        <v>2722</v>
      </c>
      <c r="C17" s="103">
        <v>9122</v>
      </c>
      <c r="D17" s="104" t="s">
        <v>1276</v>
      </c>
      <c r="E17" s="104" t="s">
        <v>138</v>
      </c>
      <c r="F17" s="117">
        <v>44742</v>
      </c>
      <c r="G17" s="106">
        <v>83689.200000000026</v>
      </c>
      <c r="H17" s="118">
        <v>16.649999999999999</v>
      </c>
      <c r="I17" s="106">
        <v>53.284639999999996</v>
      </c>
      <c r="J17" s="107">
        <v>1.0060791129319636E-2</v>
      </c>
      <c r="K17" s="107">
        <f t="shared" si="0"/>
        <v>0.95930314921730686</v>
      </c>
      <c r="L17" s="107">
        <f>I17/'סכום נכסי הקרן'!$C$42</f>
        <v>4.6232481692534488E-7</v>
      </c>
    </row>
    <row r="18" spans="2:12">
      <c r="B18" s="103"/>
      <c r="C18" s="103"/>
      <c r="D18" s="103"/>
      <c r="E18" s="103"/>
      <c r="F18" s="103"/>
      <c r="G18" s="106"/>
      <c r="H18" s="118"/>
      <c r="I18" s="103"/>
      <c r="J18" s="103"/>
      <c r="K18" s="107"/>
      <c r="L18" s="103"/>
    </row>
    <row r="19" spans="2:12"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</row>
    <row r="20" spans="2:12"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</row>
    <row r="21" spans="2:12">
      <c r="B21" s="145"/>
      <c r="C21" s="103"/>
      <c r="D21" s="103"/>
      <c r="E21" s="103"/>
      <c r="F21" s="103"/>
      <c r="G21" s="103"/>
      <c r="H21" s="103"/>
      <c r="I21" s="103"/>
      <c r="J21" s="103"/>
      <c r="K21" s="103"/>
      <c r="L21" s="103"/>
    </row>
    <row r="22" spans="2:12">
      <c r="B22" s="145"/>
      <c r="C22" s="103"/>
      <c r="D22" s="103"/>
      <c r="E22" s="103"/>
      <c r="F22" s="103"/>
      <c r="G22" s="103"/>
      <c r="H22" s="103"/>
      <c r="I22" s="103"/>
      <c r="J22" s="103"/>
      <c r="K22" s="103"/>
      <c r="L22" s="103"/>
    </row>
    <row r="23" spans="2:12">
      <c r="B23" s="145"/>
      <c r="C23" s="103"/>
      <c r="D23" s="103"/>
      <c r="E23" s="103"/>
      <c r="F23" s="103"/>
      <c r="G23" s="103"/>
      <c r="H23" s="103"/>
      <c r="I23" s="103"/>
      <c r="J23" s="103"/>
      <c r="K23" s="103"/>
      <c r="L23" s="103"/>
    </row>
    <row r="24" spans="2:12"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</row>
    <row r="25" spans="2:12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</row>
    <row r="26" spans="2:12"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</row>
    <row r="27" spans="2:12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</row>
    <row r="28" spans="2:12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2:12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</row>
    <row r="30" spans="2:12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</row>
    <row r="31" spans="2:12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</row>
    <row r="32" spans="2:12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</row>
    <row r="33" spans="2:12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</row>
    <row r="34" spans="2:12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</row>
    <row r="35" spans="2:12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</row>
    <row r="36" spans="2:12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</row>
    <row r="37" spans="2:12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</row>
    <row r="38" spans="2:12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</row>
    <row r="39" spans="2:12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</row>
    <row r="40" spans="2:12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</row>
    <row r="41" spans="2:12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</row>
    <row r="42" spans="2:12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</row>
    <row r="43" spans="2:12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</row>
    <row r="44" spans="2:12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</row>
    <row r="45" spans="2:12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2:12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</row>
    <row r="47" spans="2:12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</row>
    <row r="48" spans="2:12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</row>
    <row r="49" spans="2:12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</row>
    <row r="50" spans="2:12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</row>
    <row r="51" spans="2:12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</row>
    <row r="52" spans="2:12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</row>
    <row r="53" spans="2:12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</row>
    <row r="54" spans="2:12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</row>
    <row r="55" spans="2:12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</row>
    <row r="56" spans="2:12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</row>
    <row r="57" spans="2:12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</row>
    <row r="58" spans="2:12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</row>
    <row r="59" spans="2:12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</row>
    <row r="60" spans="2:12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</row>
    <row r="61" spans="2:12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</row>
    <row r="62" spans="2:12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</row>
    <row r="63" spans="2:12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</row>
    <row r="64" spans="2:12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</row>
    <row r="65" spans="2:12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</row>
    <row r="66" spans="2:12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</row>
    <row r="67" spans="2:12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</row>
    <row r="68" spans="2:12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</row>
    <row r="69" spans="2:12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</row>
    <row r="70" spans="2:12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</row>
    <row r="71" spans="2:12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</row>
    <row r="72" spans="2:12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</row>
    <row r="73" spans="2:12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</row>
    <row r="74" spans="2:12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</row>
    <row r="75" spans="2:12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</row>
    <row r="76" spans="2:12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</row>
    <row r="77" spans="2:12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</row>
    <row r="78" spans="2:12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</row>
    <row r="79" spans="2:12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</row>
    <row r="80" spans="2:12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</row>
    <row r="81" spans="2:12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</row>
    <row r="82" spans="2:12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</row>
    <row r="83" spans="2:12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</row>
    <row r="84" spans="2:12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</row>
    <row r="85" spans="2:12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</row>
    <row r="86" spans="2:12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</row>
    <row r="87" spans="2:12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</row>
    <row r="88" spans="2:12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</row>
    <row r="89" spans="2:12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</row>
    <row r="90" spans="2:12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</row>
    <row r="91" spans="2:12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</row>
    <row r="92" spans="2:12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</row>
    <row r="93" spans="2:12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</row>
    <row r="94" spans="2:12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</row>
    <row r="95" spans="2:12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</row>
    <row r="96" spans="2:12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</row>
    <row r="97" spans="2:12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</row>
    <row r="98" spans="2:12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</row>
    <row r="99" spans="2:12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</row>
    <row r="100" spans="2:12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</row>
    <row r="101" spans="2:12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</row>
    <row r="102" spans="2:12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</row>
    <row r="103" spans="2:12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</row>
    <row r="104" spans="2:12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</row>
    <row r="105" spans="2:12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</row>
    <row r="106" spans="2:12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</row>
    <row r="107" spans="2:12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</row>
    <row r="108" spans="2:12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</row>
    <row r="109" spans="2:12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</row>
    <row r="110" spans="2:12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</row>
    <row r="111" spans="2:12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</row>
    <row r="112" spans="2:12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</row>
    <row r="113" spans="2:12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</row>
    <row r="114" spans="2:12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</row>
    <row r="115" spans="2:12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</row>
    <row r="116" spans="2:12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</row>
    <row r="117" spans="2:12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</row>
    <row r="118" spans="2:12">
      <c r="B118" s="110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</row>
    <row r="119" spans="2:12">
      <c r="B119" s="110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</row>
    <row r="120" spans="2:12">
      <c r="B120" s="110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</row>
    <row r="121" spans="2:12">
      <c r="B121" s="110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</row>
    <row r="122" spans="2:12">
      <c r="B122" s="110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</row>
    <row r="123" spans="2:12">
      <c r="B123" s="110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</row>
    <row r="124" spans="2:12">
      <c r="B124" s="110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</row>
    <row r="125" spans="2:12">
      <c r="B125" s="110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</row>
    <row r="126" spans="2:12">
      <c r="B126" s="110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</row>
    <row r="127" spans="2:12">
      <c r="B127" s="110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</row>
    <row r="128" spans="2:12">
      <c r="B128" s="110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</row>
    <row r="129" spans="2:12">
      <c r="B129" s="110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</row>
    <row r="130" spans="2:12">
      <c r="B130" s="110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</row>
    <row r="131" spans="2:12">
      <c r="B131" s="110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</row>
    <row r="132" spans="2:12">
      <c r="B132" s="110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</row>
    <row r="133" spans="2:12">
      <c r="B133" s="110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</row>
    <row r="134" spans="2:12">
      <c r="B134" s="110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</row>
    <row r="135" spans="2:12">
      <c r="B135" s="110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</row>
    <row r="136" spans="2:12">
      <c r="B136" s="110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</row>
    <row r="137" spans="2:12">
      <c r="B137" s="110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</row>
    <row r="138" spans="2:12">
      <c r="B138" s="110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</row>
    <row r="139" spans="2:12">
      <c r="B139" s="110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</row>
    <row r="140" spans="2:12">
      <c r="B140" s="110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</row>
    <row r="141" spans="2:12">
      <c r="B141" s="110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</row>
    <row r="142" spans="2:12">
      <c r="B142" s="110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</row>
    <row r="143" spans="2:12">
      <c r="B143" s="110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</row>
    <row r="144" spans="2:12">
      <c r="B144" s="110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</row>
    <row r="145" spans="2:12">
      <c r="B145" s="110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</row>
    <row r="146" spans="2:12">
      <c r="B146" s="110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</row>
    <row r="147" spans="2:12">
      <c r="B147" s="110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</row>
    <row r="148" spans="2:12">
      <c r="B148" s="110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</row>
    <row r="149" spans="2:12">
      <c r="B149" s="110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</row>
    <row r="150" spans="2:12">
      <c r="B150" s="110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</row>
    <row r="151" spans="2:12">
      <c r="B151" s="110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</row>
    <row r="152" spans="2:12">
      <c r="B152" s="110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</row>
    <row r="153" spans="2:12">
      <c r="B153" s="110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</row>
    <row r="154" spans="2:12">
      <c r="B154" s="110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</row>
    <row r="155" spans="2:12">
      <c r="B155" s="110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</row>
    <row r="156" spans="2:12">
      <c r="B156" s="110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</row>
    <row r="157" spans="2:12">
      <c r="B157" s="110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</row>
    <row r="158" spans="2:12">
      <c r="B158" s="110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</row>
    <row r="159" spans="2:12">
      <c r="B159" s="110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</row>
    <row r="160" spans="2:12">
      <c r="B160" s="110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</row>
    <row r="161" spans="2:12">
      <c r="B161" s="110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</row>
    <row r="162" spans="2:12">
      <c r="B162" s="110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</row>
    <row r="163" spans="2:12">
      <c r="B163" s="110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</row>
    <row r="164" spans="2:12">
      <c r="B164" s="110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</row>
    <row r="165" spans="2:12">
      <c r="B165" s="110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</row>
    <row r="166" spans="2:12">
      <c r="B166" s="110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</row>
    <row r="167" spans="2:12">
      <c r="B167" s="110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</row>
    <row r="168" spans="2:12">
      <c r="B168" s="110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</row>
    <row r="169" spans="2:12">
      <c r="B169" s="110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</row>
    <row r="170" spans="2:12">
      <c r="B170" s="110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</row>
    <row r="171" spans="2:12">
      <c r="B171" s="110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</row>
    <row r="172" spans="2:12">
      <c r="B172" s="110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</row>
    <row r="173" spans="2:12">
      <c r="B173" s="110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</row>
    <row r="174" spans="2:12">
      <c r="B174" s="110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</row>
    <row r="175" spans="2:12">
      <c r="B175" s="110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</row>
    <row r="176" spans="2:12">
      <c r="B176" s="110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</row>
    <row r="177" spans="2:12">
      <c r="B177" s="110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</row>
    <row r="178" spans="2:12">
      <c r="B178" s="110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</row>
    <row r="179" spans="2:12">
      <c r="B179" s="110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</row>
    <row r="180" spans="2:12">
      <c r="B180" s="110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</row>
    <row r="181" spans="2:12">
      <c r="B181" s="110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</row>
    <row r="182" spans="2:12">
      <c r="B182" s="110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</row>
    <row r="183" spans="2:12">
      <c r="B183" s="110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</row>
    <row r="184" spans="2:12">
      <c r="B184" s="110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</row>
    <row r="185" spans="2:12">
      <c r="B185" s="110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</row>
    <row r="186" spans="2:12">
      <c r="B186" s="110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</row>
    <row r="187" spans="2:12">
      <c r="B187" s="110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</row>
    <row r="188" spans="2:12">
      <c r="B188" s="110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</row>
    <row r="189" spans="2:12">
      <c r="B189" s="110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</row>
    <row r="190" spans="2:12">
      <c r="B190" s="110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</row>
    <row r="191" spans="2:12">
      <c r="B191" s="110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</row>
    <row r="192" spans="2:12">
      <c r="B192" s="110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</row>
    <row r="193" spans="2:12">
      <c r="B193" s="110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</row>
    <row r="194" spans="2:12">
      <c r="B194" s="110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</row>
    <row r="195" spans="2:12">
      <c r="B195" s="110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</row>
    <row r="196" spans="2:12">
      <c r="B196" s="110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</row>
    <row r="197" spans="2:12">
      <c r="B197" s="110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</row>
    <row r="198" spans="2:12">
      <c r="B198" s="110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</row>
    <row r="199" spans="2:12">
      <c r="B199" s="110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</row>
    <row r="200" spans="2:12">
      <c r="B200" s="110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</row>
    <row r="201" spans="2:12">
      <c r="B201" s="110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</row>
    <row r="202" spans="2:12">
      <c r="B202" s="110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</row>
    <row r="203" spans="2:12">
      <c r="B203" s="110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</row>
    <row r="204" spans="2:12">
      <c r="B204" s="110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</row>
    <row r="205" spans="2:12">
      <c r="B205" s="110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</row>
    <row r="206" spans="2:12">
      <c r="B206" s="110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</row>
    <row r="207" spans="2:12">
      <c r="B207" s="110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</row>
    <row r="208" spans="2:12">
      <c r="B208" s="110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</row>
    <row r="209" spans="2:12">
      <c r="B209" s="110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</row>
    <row r="210" spans="2:12">
      <c r="B210" s="110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</row>
    <row r="211" spans="2:12">
      <c r="B211" s="110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</row>
    <row r="212" spans="2:12">
      <c r="B212" s="110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</row>
    <row r="213" spans="2:12">
      <c r="B213" s="110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</row>
    <row r="214" spans="2:12">
      <c r="B214" s="110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</row>
    <row r="215" spans="2:12">
      <c r="B215" s="110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</row>
    <row r="216" spans="2:12">
      <c r="B216" s="110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</row>
    <row r="217" spans="2:12">
      <c r="B217" s="110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</row>
    <row r="218" spans="2:12">
      <c r="B218" s="110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</row>
    <row r="219" spans="2:12">
      <c r="B219" s="110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</row>
    <row r="220" spans="2:12">
      <c r="B220" s="110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</row>
    <row r="221" spans="2:12">
      <c r="B221" s="110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</row>
    <row r="222" spans="2:12">
      <c r="B222" s="110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</row>
    <row r="223" spans="2:12">
      <c r="B223" s="110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</row>
    <row r="224" spans="2:12">
      <c r="B224" s="110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</row>
    <row r="225" spans="2:12">
      <c r="B225" s="110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</row>
    <row r="226" spans="2:12">
      <c r="B226" s="110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</row>
    <row r="227" spans="2:12">
      <c r="B227" s="110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</row>
    <row r="228" spans="2:12">
      <c r="B228" s="110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</row>
    <row r="229" spans="2:12">
      <c r="B229" s="110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</row>
    <row r="230" spans="2:12">
      <c r="B230" s="110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</row>
    <row r="231" spans="2:12">
      <c r="B231" s="110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</row>
    <row r="232" spans="2:12">
      <c r="B232" s="110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</row>
    <row r="233" spans="2:12">
      <c r="B233" s="110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</row>
    <row r="234" spans="2:12">
      <c r="B234" s="110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</row>
    <row r="235" spans="2:12">
      <c r="B235" s="110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</row>
    <row r="236" spans="2:12">
      <c r="B236" s="110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</row>
    <row r="237" spans="2:12">
      <c r="B237" s="110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</row>
    <row r="238" spans="2:12">
      <c r="B238" s="110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</row>
    <row r="239" spans="2:12">
      <c r="B239" s="110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</row>
    <row r="240" spans="2:12">
      <c r="B240" s="110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</row>
    <row r="241" spans="2:12">
      <c r="B241" s="110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</row>
    <row r="242" spans="2:12">
      <c r="B242" s="110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</row>
    <row r="243" spans="2:12">
      <c r="B243" s="110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</row>
    <row r="244" spans="2:12">
      <c r="B244" s="110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</row>
    <row r="245" spans="2:12">
      <c r="B245" s="110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</row>
    <row r="246" spans="2:12">
      <c r="B246" s="110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</row>
    <row r="247" spans="2:12">
      <c r="B247" s="110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</row>
    <row r="248" spans="2:12">
      <c r="B248" s="110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</row>
    <row r="249" spans="2:12">
      <c r="B249" s="110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</row>
    <row r="250" spans="2:12">
      <c r="B250" s="110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</row>
    <row r="251" spans="2:12">
      <c r="B251" s="110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</row>
    <row r="252" spans="2:12">
      <c r="B252" s="110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</row>
    <row r="253" spans="2:12">
      <c r="B253" s="110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</row>
    <row r="254" spans="2:12">
      <c r="B254" s="110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</row>
    <row r="255" spans="2:12">
      <c r="B255" s="110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</row>
    <row r="256" spans="2:12">
      <c r="B256" s="110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</row>
    <row r="257" spans="2:12">
      <c r="B257" s="110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</row>
    <row r="258" spans="2:12">
      <c r="B258" s="110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</row>
    <row r="259" spans="2:12">
      <c r="B259" s="110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</row>
    <row r="260" spans="2:12">
      <c r="B260" s="110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</row>
    <row r="261" spans="2:12">
      <c r="B261" s="110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</row>
    <row r="262" spans="2:12">
      <c r="B262" s="110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</row>
    <row r="263" spans="2:12">
      <c r="B263" s="110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</row>
    <row r="264" spans="2:12">
      <c r="B264" s="110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</row>
    <row r="265" spans="2:12">
      <c r="B265" s="110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</row>
    <row r="266" spans="2:12">
      <c r="B266" s="110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</row>
    <row r="267" spans="2:12">
      <c r="B267" s="110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</row>
    <row r="268" spans="2:12">
      <c r="B268" s="110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</row>
    <row r="269" spans="2:12">
      <c r="B269" s="110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</row>
    <row r="270" spans="2:12">
      <c r="B270" s="110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</row>
    <row r="271" spans="2:12">
      <c r="B271" s="110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</row>
    <row r="272" spans="2:12">
      <c r="B272" s="110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</row>
    <row r="273" spans="2:12">
      <c r="B273" s="110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</row>
    <row r="274" spans="2:12">
      <c r="B274" s="110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</row>
    <row r="275" spans="2:12">
      <c r="B275" s="110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</row>
    <row r="276" spans="2:12">
      <c r="B276" s="110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</row>
    <row r="277" spans="2:12">
      <c r="B277" s="110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</row>
    <row r="278" spans="2:12">
      <c r="B278" s="110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</row>
    <row r="279" spans="2:12">
      <c r="B279" s="110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</row>
    <row r="280" spans="2:12">
      <c r="B280" s="110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</row>
    <row r="281" spans="2:12">
      <c r="B281" s="110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</row>
    <row r="282" spans="2:12">
      <c r="B282" s="110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</row>
    <row r="283" spans="2:12">
      <c r="B283" s="110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</row>
    <row r="284" spans="2:12">
      <c r="B284" s="110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</row>
    <row r="285" spans="2:12">
      <c r="B285" s="110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</row>
    <row r="286" spans="2:12">
      <c r="B286" s="110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</row>
    <row r="287" spans="2:12">
      <c r="B287" s="110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</row>
    <row r="288" spans="2:12">
      <c r="B288" s="110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</row>
    <row r="289" spans="2:12">
      <c r="B289" s="110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</row>
    <row r="290" spans="2:12">
      <c r="B290" s="110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</row>
    <row r="291" spans="2:12">
      <c r="B291" s="110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</row>
    <row r="292" spans="2:12">
      <c r="B292" s="110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</row>
    <row r="293" spans="2:12">
      <c r="B293" s="110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</row>
    <row r="294" spans="2:12">
      <c r="B294" s="110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</row>
    <row r="295" spans="2:12">
      <c r="B295" s="110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</row>
    <row r="296" spans="2:12">
      <c r="B296" s="110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</row>
    <row r="297" spans="2:12">
      <c r="B297" s="110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</row>
    <row r="298" spans="2:12">
      <c r="B298" s="110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</row>
    <row r="299" spans="2:12">
      <c r="B299" s="110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</row>
    <row r="300" spans="2:12">
      <c r="B300" s="110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</row>
    <row r="301" spans="2:12">
      <c r="B301" s="110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</row>
    <row r="302" spans="2:12">
      <c r="B302" s="110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</row>
    <row r="303" spans="2:12">
      <c r="B303" s="110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</row>
    <row r="304" spans="2:12">
      <c r="B304" s="110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</row>
    <row r="305" spans="2:12">
      <c r="B305" s="110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</row>
    <row r="306" spans="2:12">
      <c r="B306" s="110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</row>
    <row r="307" spans="2:12">
      <c r="B307" s="110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</row>
    <row r="308" spans="2:12">
      <c r="B308" s="110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</row>
    <row r="309" spans="2:12">
      <c r="B309" s="110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</row>
    <row r="310" spans="2:12">
      <c r="B310" s="110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</row>
    <row r="311" spans="2:12">
      <c r="B311" s="110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</row>
    <row r="312" spans="2:12">
      <c r="B312" s="110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</row>
    <row r="313" spans="2:12">
      <c r="B313" s="110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</row>
    <row r="314" spans="2:12">
      <c r="B314" s="110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</row>
    <row r="315" spans="2:12">
      <c r="B315" s="110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</row>
    <row r="316" spans="2:12">
      <c r="B316" s="110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</row>
    <row r="317" spans="2:12">
      <c r="B317" s="110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</row>
    <row r="318" spans="2:12">
      <c r="B318" s="110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</row>
    <row r="319" spans="2:12">
      <c r="B319" s="110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</row>
    <row r="320" spans="2:12">
      <c r="B320" s="110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</row>
    <row r="321" spans="2:12">
      <c r="B321" s="110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</row>
    <row r="322" spans="2:12">
      <c r="B322" s="110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</row>
    <row r="323" spans="2:12">
      <c r="B323" s="110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</row>
    <row r="324" spans="2:12">
      <c r="B324" s="110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</row>
    <row r="325" spans="2:12">
      <c r="B325" s="110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</row>
    <row r="326" spans="2:12">
      <c r="B326" s="110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</row>
    <row r="327" spans="2:12">
      <c r="B327" s="110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</row>
    <row r="328" spans="2:12">
      <c r="B328" s="110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</row>
    <row r="329" spans="2:12">
      <c r="B329" s="110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</row>
    <row r="330" spans="2:12">
      <c r="B330" s="110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</row>
    <row r="331" spans="2:12">
      <c r="B331" s="110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</row>
    <row r="332" spans="2:12">
      <c r="B332" s="110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</row>
    <row r="333" spans="2:12">
      <c r="B333" s="110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</row>
    <row r="334" spans="2:12">
      <c r="B334" s="110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</row>
    <row r="335" spans="2:12">
      <c r="B335" s="110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</row>
    <row r="336" spans="2:12">
      <c r="B336" s="110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</row>
    <row r="337" spans="2:12">
      <c r="B337" s="110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</row>
    <row r="338" spans="2:12">
      <c r="B338" s="110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</row>
    <row r="339" spans="2:12">
      <c r="B339" s="110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</row>
    <row r="340" spans="2:12">
      <c r="B340" s="110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</row>
    <row r="341" spans="2:12">
      <c r="B341" s="110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</row>
    <row r="342" spans="2:12">
      <c r="B342" s="110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</row>
    <row r="343" spans="2:12">
      <c r="B343" s="110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</row>
    <row r="344" spans="2:12">
      <c r="B344" s="110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</row>
    <row r="345" spans="2:12">
      <c r="B345" s="110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</row>
    <row r="346" spans="2:12">
      <c r="B346" s="110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</row>
    <row r="347" spans="2:12">
      <c r="B347" s="110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</row>
    <row r="348" spans="2:12">
      <c r="B348" s="110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</row>
    <row r="349" spans="2:12">
      <c r="B349" s="110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</row>
    <row r="350" spans="2:12">
      <c r="B350" s="110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</row>
    <row r="351" spans="2:12">
      <c r="B351" s="110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</row>
    <row r="352" spans="2:12">
      <c r="B352" s="110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</row>
    <row r="353" spans="2:12">
      <c r="B353" s="110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</row>
    <row r="354" spans="2:12">
      <c r="B354" s="110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</row>
    <row r="355" spans="2:12">
      <c r="B355" s="110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</row>
    <row r="356" spans="2:12">
      <c r="B356" s="11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</row>
    <row r="357" spans="2:12">
      <c r="B357" s="11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</row>
    <row r="358" spans="2:12">
      <c r="B358" s="11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</row>
    <row r="359" spans="2:12">
      <c r="B359" s="11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</row>
    <row r="360" spans="2:12">
      <c r="B360" s="11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</row>
    <row r="361" spans="2:12">
      <c r="B361" s="11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</row>
    <row r="362" spans="2:12">
      <c r="B362" s="11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</row>
    <row r="363" spans="2:12">
      <c r="B363" s="11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</row>
    <row r="364" spans="2:12">
      <c r="B364" s="11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</row>
    <row r="365" spans="2:12">
      <c r="B365" s="11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</row>
    <row r="366" spans="2:12">
      <c r="B366" s="110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</row>
    <row r="367" spans="2:12">
      <c r="B367" s="110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</row>
    <row r="368" spans="2:12">
      <c r="B368" s="110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</row>
    <row r="369" spans="2:12">
      <c r="B369" s="110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</row>
    <row r="370" spans="2:12">
      <c r="B370" s="110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</row>
    <row r="371" spans="2:12">
      <c r="B371" s="110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</row>
    <row r="372" spans="2:12">
      <c r="B372" s="110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</row>
    <row r="373" spans="2:12">
      <c r="B373" s="110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</row>
    <row r="374" spans="2:12">
      <c r="B374" s="110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</row>
    <row r="375" spans="2:12">
      <c r="B375" s="110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</row>
    <row r="376" spans="2:12">
      <c r="B376" s="110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</row>
    <row r="377" spans="2:12">
      <c r="B377" s="110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</row>
    <row r="378" spans="2:12">
      <c r="B378" s="110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</row>
    <row r="379" spans="2:12">
      <c r="B379" s="110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</row>
    <row r="380" spans="2:12">
      <c r="B380" s="110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</row>
    <row r="381" spans="2:12">
      <c r="B381" s="110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</row>
    <row r="382" spans="2:12">
      <c r="B382" s="110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</row>
    <row r="383" spans="2:12">
      <c r="B383" s="110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</row>
    <row r="384" spans="2:12">
      <c r="B384" s="110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</row>
    <row r="385" spans="2:12">
      <c r="B385" s="110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</row>
    <row r="386" spans="2:12">
      <c r="B386" s="110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</row>
    <row r="387" spans="2:12">
      <c r="B387" s="110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</row>
    <row r="388" spans="2:12">
      <c r="B388" s="110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</row>
    <row r="389" spans="2:12">
      <c r="B389" s="110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</row>
    <row r="390" spans="2:12">
      <c r="B390" s="110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</row>
    <row r="391" spans="2:12">
      <c r="B391" s="110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</row>
    <row r="392" spans="2:12">
      <c r="B392" s="110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</row>
    <row r="393" spans="2:12">
      <c r="B393" s="110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</row>
    <row r="394" spans="2:12">
      <c r="B394" s="110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</row>
    <row r="395" spans="2:12">
      <c r="B395" s="110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</row>
    <row r="396" spans="2:12">
      <c r="B396" s="110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</row>
    <row r="397" spans="2:12">
      <c r="B397" s="110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</row>
    <row r="398" spans="2:12">
      <c r="B398" s="110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</row>
    <row r="399" spans="2:12">
      <c r="B399" s="110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</row>
    <row r="400" spans="2:12">
      <c r="B400" s="110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</row>
    <row r="401" spans="2:12">
      <c r="B401" s="110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</row>
    <row r="402" spans="2:12">
      <c r="B402" s="110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</row>
    <row r="403" spans="2:12">
      <c r="B403" s="110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</row>
    <row r="404" spans="2:12">
      <c r="B404" s="110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</row>
    <row r="405" spans="2:12">
      <c r="B405" s="110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</row>
    <row r="406" spans="2:12">
      <c r="B406" s="110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</row>
    <row r="407" spans="2:12">
      <c r="B407" s="110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</row>
    <row r="408" spans="2:12">
      <c r="B408" s="110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</row>
    <row r="409" spans="2:12">
      <c r="B409" s="110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</row>
    <row r="410" spans="2:12">
      <c r="B410" s="110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</row>
    <row r="411" spans="2:12">
      <c r="B411" s="110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</row>
    <row r="412" spans="2:12">
      <c r="B412" s="110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</row>
    <row r="413" spans="2:12">
      <c r="B413" s="110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</row>
    <row r="414" spans="2:12">
      <c r="B414" s="110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</row>
    <row r="415" spans="2:12">
      <c r="B415" s="110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</row>
    <row r="416" spans="2:12">
      <c r="B416" s="110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</row>
    <row r="417" spans="2:12">
      <c r="B417" s="110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</row>
    <row r="418" spans="2:12">
      <c r="B418" s="110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</row>
    <row r="419" spans="2:12">
      <c r="B419" s="110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</row>
    <row r="420" spans="2:12">
      <c r="B420" s="110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</row>
    <row r="421" spans="2:12">
      <c r="B421" s="110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</row>
    <row r="422" spans="2:12">
      <c r="B422" s="110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</row>
    <row r="423" spans="2:12">
      <c r="B423" s="110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</row>
    <row r="424" spans="2:12">
      <c r="B424" s="110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</row>
    <row r="425" spans="2:12">
      <c r="B425" s="110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</row>
    <row r="426" spans="2:12">
      <c r="B426" s="110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</row>
    <row r="427" spans="2:12">
      <c r="B427" s="110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</row>
    <row r="428" spans="2:12">
      <c r="B428" s="110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</row>
    <row r="429" spans="2:12">
      <c r="B429" s="110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</row>
    <row r="430" spans="2:12">
      <c r="B430" s="110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</row>
    <row r="431" spans="2:12">
      <c r="B431" s="110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</row>
    <row r="432" spans="2:12">
      <c r="B432" s="110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</row>
    <row r="433" spans="2:12">
      <c r="B433" s="110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</row>
    <row r="434" spans="2:12">
      <c r="B434" s="110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</row>
    <row r="435" spans="2:12">
      <c r="B435" s="110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</row>
    <row r="436" spans="2:12">
      <c r="B436" s="110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</row>
    <row r="437" spans="2:12">
      <c r="B437" s="110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</row>
    <row r="438" spans="2:12">
      <c r="B438" s="110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</row>
    <row r="439" spans="2:12">
      <c r="B439" s="110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</row>
    <row r="440" spans="2:12">
      <c r="B440" s="110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</row>
    <row r="441" spans="2:12">
      <c r="B441" s="110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</row>
    <row r="442" spans="2:12">
      <c r="B442" s="110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</row>
    <row r="443" spans="2:12">
      <c r="B443" s="110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</row>
    <row r="444" spans="2:12">
      <c r="B444" s="110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</row>
    <row r="445" spans="2:12">
      <c r="B445" s="110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</row>
    <row r="446" spans="2:12">
      <c r="B446" s="110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</row>
    <row r="447" spans="2:12">
      <c r="B447" s="110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</row>
    <row r="448" spans="2:12">
      <c r="B448" s="110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</row>
    <row r="449" spans="2:12">
      <c r="B449" s="110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</row>
    <row r="450" spans="2:12">
      <c r="B450" s="110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</row>
    <row r="451" spans="2:12">
      <c r="B451" s="110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</row>
    <row r="452" spans="2:12">
      <c r="B452" s="110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</row>
    <row r="453" spans="2:12">
      <c r="B453" s="110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</row>
    <row r="454" spans="2:12">
      <c r="B454" s="110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</row>
    <row r="455" spans="2:12">
      <c r="B455" s="110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</row>
    <row r="456" spans="2:12">
      <c r="B456" s="110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</row>
    <row r="457" spans="2:12">
      <c r="B457" s="110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</row>
    <row r="458" spans="2:12">
      <c r="B458" s="110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</row>
    <row r="459" spans="2:12">
      <c r="B459" s="110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</row>
    <row r="460" spans="2:12">
      <c r="B460" s="110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</row>
    <row r="461" spans="2:12">
      <c r="B461" s="110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</row>
    <row r="462" spans="2:12">
      <c r="B462" s="110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</row>
    <row r="463" spans="2:12">
      <c r="B463" s="110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</row>
    <row r="464" spans="2:12">
      <c r="B464" s="110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</row>
    <row r="465" spans="2:12">
      <c r="B465" s="110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</row>
    <row r="466" spans="2:12">
      <c r="B466" s="110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</row>
    <row r="467" spans="2:12">
      <c r="B467" s="110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</row>
    <row r="468" spans="2:12">
      <c r="B468" s="110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</row>
    <row r="469" spans="2:12">
      <c r="B469" s="110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</row>
    <row r="470" spans="2:12">
      <c r="B470" s="110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</row>
    <row r="471" spans="2:12">
      <c r="B471" s="110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</row>
    <row r="472" spans="2:12">
      <c r="B472" s="110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</row>
    <row r="473" spans="2:12">
      <c r="B473" s="110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</row>
    <row r="474" spans="2:12">
      <c r="B474" s="110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</row>
    <row r="475" spans="2:12">
      <c r="B475" s="110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</row>
    <row r="476" spans="2:12">
      <c r="B476" s="110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</row>
    <row r="477" spans="2:12">
      <c r="B477" s="110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</row>
    <row r="478" spans="2:12">
      <c r="B478" s="110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</row>
    <row r="479" spans="2:12">
      <c r="B479" s="110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</row>
    <row r="480" spans="2:12">
      <c r="B480" s="110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</row>
    <row r="481" spans="2:12">
      <c r="B481" s="110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</row>
    <row r="482" spans="2:12">
      <c r="B482" s="110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</row>
    <row r="483" spans="2:12">
      <c r="B483" s="110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</row>
    <row r="484" spans="2:12">
      <c r="B484" s="110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</row>
    <row r="485" spans="2:12">
      <c r="B485" s="110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</row>
    <row r="486" spans="2:12">
      <c r="B486" s="110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</row>
    <row r="487" spans="2:12">
      <c r="B487" s="110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</row>
    <row r="488" spans="2:12">
      <c r="B488" s="110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</row>
    <row r="489" spans="2:12">
      <c r="B489" s="110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</row>
    <row r="490" spans="2:12">
      <c r="B490" s="110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</row>
    <row r="491" spans="2:12">
      <c r="B491" s="110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</row>
    <row r="492" spans="2:12">
      <c r="B492" s="110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</row>
    <row r="493" spans="2:12">
      <c r="B493" s="110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</row>
    <row r="494" spans="2:12">
      <c r="B494" s="110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</row>
    <row r="495" spans="2:12">
      <c r="B495" s="110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</row>
    <row r="496" spans="2:12">
      <c r="B496" s="110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</row>
    <row r="497" spans="2:12">
      <c r="B497" s="110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</row>
    <row r="498" spans="2:12">
      <c r="B498" s="110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</row>
    <row r="499" spans="2:12">
      <c r="B499" s="110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</row>
    <row r="500" spans="2:12">
      <c r="B500" s="110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</row>
    <row r="501" spans="2:12">
      <c r="B501" s="110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</row>
    <row r="502" spans="2:12">
      <c r="B502" s="110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</row>
    <row r="503" spans="2:12">
      <c r="B503" s="110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</row>
    <row r="504" spans="2:12">
      <c r="B504" s="110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</row>
    <row r="505" spans="2:12">
      <c r="B505" s="110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</row>
    <row r="506" spans="2:12">
      <c r="B506" s="110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</row>
    <row r="507" spans="2:12">
      <c r="B507" s="110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</row>
    <row r="508" spans="2:12">
      <c r="B508" s="110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</row>
    <row r="509" spans="2:12">
      <c r="B509" s="110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</row>
    <row r="510" spans="2:12">
      <c r="B510" s="110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</row>
    <row r="511" spans="2:12">
      <c r="B511" s="110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</row>
    <row r="512" spans="2:12">
      <c r="B512" s="110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</row>
    <row r="513" spans="2:12">
      <c r="B513" s="110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</row>
    <row r="514" spans="2:12">
      <c r="B514" s="110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</row>
    <row r="515" spans="2:12">
      <c r="B515" s="110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</row>
    <row r="516" spans="2:12">
      <c r="B516" s="110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</row>
    <row r="517" spans="2:12">
      <c r="B517" s="110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</row>
    <row r="518" spans="2:12">
      <c r="B518" s="110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</row>
    <row r="519" spans="2:12">
      <c r="B519" s="110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</row>
    <row r="520" spans="2:12">
      <c r="B520" s="110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</row>
    <row r="521" spans="2:12">
      <c r="B521" s="110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</row>
    <row r="522" spans="2:12">
      <c r="B522" s="110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</row>
    <row r="523" spans="2:12">
      <c r="B523" s="110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</row>
    <row r="524" spans="2:12">
      <c r="B524" s="110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</row>
    <row r="525" spans="2:12">
      <c r="B525" s="110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</row>
    <row r="526" spans="2:12">
      <c r="B526" s="110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</row>
    <row r="527" spans="2:12">
      <c r="B527" s="110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</row>
    <row r="528" spans="2:12">
      <c r="B528" s="110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</row>
    <row r="529" spans="2:12">
      <c r="B529" s="110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</row>
    <row r="530" spans="2:12">
      <c r="B530" s="110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</row>
    <row r="531" spans="2:12">
      <c r="B531" s="110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</row>
    <row r="532" spans="2:12">
      <c r="B532" s="110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</row>
    <row r="533" spans="2:12">
      <c r="B533" s="110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</row>
    <row r="534" spans="2:12">
      <c r="B534" s="110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</row>
    <row r="535" spans="2:12">
      <c r="B535" s="110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</row>
    <row r="536" spans="2:12">
      <c r="B536" s="110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</row>
    <row r="537" spans="2:12">
      <c r="B537" s="110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</row>
    <row r="538" spans="2:12">
      <c r="B538" s="110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</row>
    <row r="539" spans="2:12">
      <c r="B539" s="110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</row>
    <row r="540" spans="2:12">
      <c r="B540" s="110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</row>
    <row r="541" spans="2:12">
      <c r="B541" s="110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</row>
    <row r="542" spans="2:12">
      <c r="B542" s="110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</row>
    <row r="543" spans="2:12">
      <c r="B543" s="110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</row>
    <row r="544" spans="2:12">
      <c r="B544" s="110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</row>
    <row r="545" spans="2:12">
      <c r="B545" s="110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</row>
    <row r="546" spans="2:12">
      <c r="B546" s="110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</row>
    <row r="547" spans="2:12">
      <c r="B547" s="110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</row>
    <row r="548" spans="2:12">
      <c r="B548" s="110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</row>
    <row r="549" spans="2:12">
      <c r="B549" s="110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</row>
    <row r="550" spans="2:12">
      <c r="B550" s="110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</row>
    <row r="551" spans="2:12">
      <c r="B551" s="110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</row>
    <row r="552" spans="2:12">
      <c r="B552" s="110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</row>
    <row r="553" spans="2:12">
      <c r="B553" s="110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</row>
    <row r="554" spans="2:12">
      <c r="B554" s="110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</row>
    <row r="555" spans="2:12">
      <c r="B555" s="110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</row>
    <row r="556" spans="2:12">
      <c r="B556" s="110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</row>
    <row r="557" spans="2:12">
      <c r="B557" s="110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</row>
    <row r="558" spans="2:12">
      <c r="B558" s="110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</row>
    <row r="559" spans="2:12">
      <c r="B559" s="110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</row>
    <row r="560" spans="2:12">
      <c r="B560" s="110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</row>
    <row r="561" spans="2:12">
      <c r="B561" s="110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</row>
    <row r="562" spans="2:12">
      <c r="B562" s="110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</row>
    <row r="563" spans="2:12">
      <c r="B563" s="110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</row>
    <row r="564" spans="2:12">
      <c r="B564" s="110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</row>
    <row r="565" spans="2:12">
      <c r="B565" s="110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</row>
    <row r="566" spans="2:12">
      <c r="B566" s="110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</row>
    <row r="567" spans="2:12">
      <c r="B567" s="110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</row>
    <row r="568" spans="2:12">
      <c r="B568" s="110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</row>
    <row r="569" spans="2:12">
      <c r="B569" s="110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</row>
    <row r="570" spans="2:12">
      <c r="B570" s="110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</row>
    <row r="571" spans="2:12">
      <c r="C571" s="1"/>
      <c r="D571" s="1"/>
    </row>
    <row r="572" spans="2:12">
      <c r="C572" s="1"/>
      <c r="D572" s="1"/>
    </row>
    <row r="573" spans="2:12">
      <c r="C573" s="1"/>
      <c r="D573" s="1"/>
    </row>
    <row r="574" spans="2:12">
      <c r="C574" s="1"/>
      <c r="D574" s="1"/>
    </row>
  </sheetData>
  <sheetProtection sheet="1" objects="1" scenarios="1"/>
  <mergeCells count="2">
    <mergeCell ref="B6:L6"/>
    <mergeCell ref="B7:L7"/>
  </mergeCells>
  <phoneticPr fontId="4" type="noConversion"/>
  <dataValidations count="1">
    <dataValidation allowBlank="1" showInputMessage="1" showErrorMessage="1" sqref="C5:C1048576 A1:B1048576 D1:XFD1048576" xr:uid="{00000000-0002-0000-1100-000000000000}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9">
    <tabColor indexed="43"/>
    <pageSetUpPr fitToPage="1"/>
  </sheetPr>
  <dimension ref="B1:L530"/>
  <sheetViews>
    <sheetView rightToLeft="1" workbookViewId="0"/>
  </sheetViews>
  <sheetFormatPr defaultColWidth="9.140625" defaultRowHeight="18"/>
  <cols>
    <col min="1" max="1" width="6.28515625" style="1" customWidth="1"/>
    <col min="2" max="2" width="36" style="2" bestFit="1" customWidth="1"/>
    <col min="3" max="3" width="41.7109375" style="2" bestFit="1" customWidth="1"/>
    <col min="4" max="4" width="9.7109375" style="2" bestFit="1" customWidth="1"/>
    <col min="5" max="5" width="12" style="1" bestFit="1" customWidth="1"/>
    <col min="6" max="6" width="11.28515625" style="1" bestFit="1" customWidth="1"/>
    <col min="7" max="7" width="15.42578125" style="1" bestFit="1" customWidth="1"/>
    <col min="8" max="8" width="7.42578125" style="1" bestFit="1" customWidth="1"/>
    <col min="9" max="9" width="9.7109375" style="1" bestFit="1" customWidth="1"/>
    <col min="10" max="10" width="6.28515625" style="1" bestFit="1" customWidth="1"/>
    <col min="11" max="11" width="9.140625" style="1" bestFit="1" customWidth="1"/>
    <col min="12" max="12" width="10.42578125" style="1" bestFit="1" customWidth="1"/>
    <col min="13" max="16384" width="9.140625" style="1"/>
  </cols>
  <sheetData>
    <row r="1" spans="2:12">
      <c r="B1" s="46" t="s">
        <v>152</v>
      </c>
      <c r="C1" s="46" t="s" vm="1">
        <v>241</v>
      </c>
    </row>
    <row r="2" spans="2:12">
      <c r="B2" s="46" t="s">
        <v>151</v>
      </c>
      <c r="C2" s="46" t="s">
        <v>242</v>
      </c>
    </row>
    <row r="3" spans="2:12">
      <c r="B3" s="46" t="s">
        <v>153</v>
      </c>
      <c r="C3" s="46" t="s">
        <v>243</v>
      </c>
    </row>
    <row r="4" spans="2:12">
      <c r="B4" s="46" t="s">
        <v>154</v>
      </c>
      <c r="C4" s="46" t="s">
        <v>244</v>
      </c>
    </row>
    <row r="6" spans="2:12" ht="26.25" customHeight="1">
      <c r="B6" s="168" t="s">
        <v>181</v>
      </c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2:12" ht="26.25" customHeight="1">
      <c r="B7" s="168" t="s">
        <v>106</v>
      </c>
      <c r="C7" s="169"/>
      <c r="D7" s="169"/>
      <c r="E7" s="169"/>
      <c r="F7" s="169"/>
      <c r="G7" s="169"/>
      <c r="H7" s="169"/>
      <c r="I7" s="169"/>
      <c r="J7" s="169"/>
      <c r="K7" s="169"/>
      <c r="L7" s="170"/>
    </row>
    <row r="8" spans="2:12" s="3" customFormat="1" ht="63">
      <c r="B8" s="21" t="s">
        <v>122</v>
      </c>
      <c r="C8" s="29" t="s">
        <v>49</v>
      </c>
      <c r="D8" s="29" t="s">
        <v>71</v>
      </c>
      <c r="E8" s="29" t="s">
        <v>109</v>
      </c>
      <c r="F8" s="29" t="s">
        <v>110</v>
      </c>
      <c r="G8" s="29" t="s">
        <v>216</v>
      </c>
      <c r="H8" s="29" t="s">
        <v>215</v>
      </c>
      <c r="I8" s="29" t="s">
        <v>117</v>
      </c>
      <c r="J8" s="29" t="s">
        <v>63</v>
      </c>
      <c r="K8" s="29" t="s">
        <v>155</v>
      </c>
      <c r="L8" s="30" t="s">
        <v>157</v>
      </c>
    </row>
    <row r="9" spans="2:12" s="3" customFormat="1" ht="21" customHeight="1">
      <c r="B9" s="14"/>
      <c r="C9" s="15"/>
      <c r="D9" s="15"/>
      <c r="E9" s="15"/>
      <c r="F9" s="15" t="s">
        <v>21</v>
      </c>
      <c r="G9" s="15" t="s">
        <v>223</v>
      </c>
      <c r="H9" s="15"/>
      <c r="I9" s="15" t="s">
        <v>219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103" t="s">
        <v>55</v>
      </c>
      <c r="C11" s="103"/>
      <c r="D11" s="104"/>
      <c r="E11" s="104"/>
      <c r="F11" s="117"/>
      <c r="G11" s="106"/>
      <c r="H11" s="118"/>
      <c r="I11" s="106">
        <v>4776.8407611090024</v>
      </c>
      <c r="J11" s="107"/>
      <c r="K11" s="107">
        <f>IFERROR(I11/$I$11,0)</f>
        <v>1</v>
      </c>
      <c r="L11" s="107">
        <f>I11/'סכום נכסי הקרן'!$C$42</f>
        <v>4.1446316055832313E-5</v>
      </c>
    </row>
    <row r="12" spans="2:12" ht="19.5" customHeight="1">
      <c r="B12" s="129" t="s">
        <v>211</v>
      </c>
      <c r="C12" s="103"/>
      <c r="D12" s="104"/>
      <c r="E12" s="104"/>
      <c r="F12" s="117"/>
      <c r="G12" s="106"/>
      <c r="H12" s="118"/>
      <c r="I12" s="106">
        <v>4776.8407611090006</v>
      </c>
      <c r="J12" s="107"/>
      <c r="K12" s="107">
        <f t="shared" ref="K12:K19" si="0">IFERROR(I12/$I$11,0)</f>
        <v>0.99999999999999967</v>
      </c>
      <c r="L12" s="107">
        <f>I12/'סכום נכסי הקרן'!$C$42</f>
        <v>4.1446316055832299E-5</v>
      </c>
    </row>
    <row r="13" spans="2:12">
      <c r="B13" s="108" t="s">
        <v>2723</v>
      </c>
      <c r="C13" s="103"/>
      <c r="D13" s="104"/>
      <c r="E13" s="104"/>
      <c r="F13" s="117"/>
      <c r="G13" s="106"/>
      <c r="H13" s="118"/>
      <c r="I13" s="106">
        <v>4776.8407611090006</v>
      </c>
      <c r="J13" s="107"/>
      <c r="K13" s="107">
        <f t="shared" si="0"/>
        <v>0.99999999999999967</v>
      </c>
      <c r="L13" s="107">
        <f>I13/'סכום נכסי הקרן'!$C$42</f>
        <v>4.1446316055832299E-5</v>
      </c>
    </row>
    <row r="14" spans="2:12">
      <c r="B14" s="102" t="s">
        <v>2724</v>
      </c>
      <c r="C14" s="103" t="s">
        <v>2725</v>
      </c>
      <c r="D14" s="104" t="s">
        <v>548</v>
      </c>
      <c r="E14" s="104" t="s">
        <v>138</v>
      </c>
      <c r="F14" s="117">
        <v>45140</v>
      </c>
      <c r="G14" s="106">
        <v>-90921633.124800026</v>
      </c>
      <c r="H14" s="118">
        <v>2.6110000000000002</v>
      </c>
      <c r="I14" s="106">
        <v>-2373.9638408890005</v>
      </c>
      <c r="J14" s="107"/>
      <c r="K14" s="107">
        <f t="shared" si="0"/>
        <v>-0.49697361909503041</v>
      </c>
      <c r="L14" s="107">
        <f>I14/'סכום נכסי הקרן'!$C$42</f>
        <v>-2.0597725688423452E-5</v>
      </c>
    </row>
    <row r="15" spans="2:12">
      <c r="B15" s="102" t="s">
        <v>2726</v>
      </c>
      <c r="C15" s="103" t="s">
        <v>2727</v>
      </c>
      <c r="D15" s="104" t="s">
        <v>548</v>
      </c>
      <c r="E15" s="104" t="s">
        <v>138</v>
      </c>
      <c r="F15" s="117">
        <v>45140</v>
      </c>
      <c r="G15" s="106">
        <v>90921633.124800026</v>
      </c>
      <c r="H15" s="118">
        <v>7.4800000000000005E-2</v>
      </c>
      <c r="I15" s="106">
        <v>68.009381578000017</v>
      </c>
      <c r="J15" s="107"/>
      <c r="K15" s="107">
        <f t="shared" si="0"/>
        <v>1.4237313944333954E-2</v>
      </c>
      <c r="L15" s="107">
        <f>I15/'סכום נכסי הקרן'!$C$42</f>
        <v>5.9008421352297369E-7</v>
      </c>
    </row>
    <row r="16" spans="2:12" s="6" customFormat="1">
      <c r="B16" s="102" t="s">
        <v>2728</v>
      </c>
      <c r="C16" s="103" t="s">
        <v>2729</v>
      </c>
      <c r="D16" s="104" t="s">
        <v>548</v>
      </c>
      <c r="E16" s="104" t="s">
        <v>138</v>
      </c>
      <c r="F16" s="117">
        <v>45180</v>
      </c>
      <c r="G16" s="106">
        <v>303072110.41600007</v>
      </c>
      <c r="H16" s="118">
        <v>0.62319999999999998</v>
      </c>
      <c r="I16" s="106">
        <v>1888.7453921119998</v>
      </c>
      <c r="J16" s="107"/>
      <c r="K16" s="107">
        <f t="shared" si="0"/>
        <v>0.39539634804018553</v>
      </c>
      <c r="L16" s="107">
        <f>I16/'סכום נכסי הקרן'!$C$42</f>
        <v>1.6387722008195402E-5</v>
      </c>
    </row>
    <row r="17" spans="2:12" s="6" customFormat="1">
      <c r="B17" s="102" t="s">
        <v>2728</v>
      </c>
      <c r="C17" s="103" t="s">
        <v>2730</v>
      </c>
      <c r="D17" s="104" t="s">
        <v>548</v>
      </c>
      <c r="E17" s="104" t="s">
        <v>138</v>
      </c>
      <c r="F17" s="117">
        <v>45180</v>
      </c>
      <c r="G17" s="106">
        <v>303072110.41600007</v>
      </c>
      <c r="H17" s="118">
        <v>0.62319999999999998</v>
      </c>
      <c r="I17" s="106">
        <v>1888.7453921119998</v>
      </c>
      <c r="J17" s="107"/>
      <c r="K17" s="107">
        <f t="shared" si="0"/>
        <v>0.39539634804018553</v>
      </c>
      <c r="L17" s="107">
        <f>I17/'סכום נכסי הקרן'!$C$42</f>
        <v>1.6387722008195402E-5</v>
      </c>
    </row>
    <row r="18" spans="2:12" s="6" customFormat="1">
      <c r="B18" s="102" t="s">
        <v>2731</v>
      </c>
      <c r="C18" s="103" t="s">
        <v>2732</v>
      </c>
      <c r="D18" s="104" t="s">
        <v>548</v>
      </c>
      <c r="E18" s="104" t="s">
        <v>138</v>
      </c>
      <c r="F18" s="117">
        <v>45181</v>
      </c>
      <c r="G18" s="106">
        <v>303072110.41600007</v>
      </c>
      <c r="H18" s="118">
        <v>0.62319999999999998</v>
      </c>
      <c r="I18" s="106">
        <v>1888.7453921119998</v>
      </c>
      <c r="J18" s="107"/>
      <c r="K18" s="107">
        <f t="shared" si="0"/>
        <v>0.39539634804018553</v>
      </c>
      <c r="L18" s="107">
        <f>I18/'סכום נכסי הקרן'!$C$42</f>
        <v>1.6387722008195402E-5</v>
      </c>
    </row>
    <row r="19" spans="2:12">
      <c r="B19" s="102" t="s">
        <v>2731</v>
      </c>
      <c r="C19" s="103" t="s">
        <v>2733</v>
      </c>
      <c r="D19" s="104" t="s">
        <v>548</v>
      </c>
      <c r="E19" s="104" t="s">
        <v>138</v>
      </c>
      <c r="F19" s="117">
        <v>45182</v>
      </c>
      <c r="G19" s="106">
        <v>227304082.81200004</v>
      </c>
      <c r="H19" s="118">
        <v>0.62319999999999998</v>
      </c>
      <c r="I19" s="106">
        <v>1416.5590440840006</v>
      </c>
      <c r="J19" s="107"/>
      <c r="K19" s="107">
        <f t="shared" si="0"/>
        <v>0.29654726103013929</v>
      </c>
      <c r="L19" s="107">
        <f>I19/'סכום נכסי הקרן'!$C$42</f>
        <v>1.2290791506146558E-5</v>
      </c>
    </row>
    <row r="20" spans="2:12">
      <c r="B20" s="108"/>
      <c r="C20" s="103"/>
      <c r="D20" s="103"/>
      <c r="E20" s="103"/>
      <c r="F20" s="103"/>
      <c r="G20" s="106"/>
      <c r="H20" s="118"/>
      <c r="I20" s="103"/>
      <c r="J20" s="103"/>
      <c r="K20" s="107"/>
      <c r="L20" s="103"/>
    </row>
    <row r="21" spans="2:12"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</row>
    <row r="22" spans="2:12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</row>
    <row r="23" spans="2:12">
      <c r="B23" s="124" t="s">
        <v>231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</row>
    <row r="24" spans="2:12">
      <c r="B24" s="124" t="s">
        <v>118</v>
      </c>
      <c r="C24" s="103"/>
      <c r="D24" s="103"/>
      <c r="E24" s="103"/>
      <c r="F24" s="103"/>
      <c r="G24" s="103"/>
      <c r="H24" s="103"/>
      <c r="I24" s="103"/>
      <c r="J24" s="103"/>
      <c r="K24" s="103"/>
      <c r="L24" s="103"/>
    </row>
    <row r="25" spans="2:12">
      <c r="B25" s="124" t="s">
        <v>214</v>
      </c>
      <c r="C25" s="103"/>
      <c r="D25" s="103"/>
      <c r="E25" s="103"/>
      <c r="F25" s="103"/>
      <c r="G25" s="103"/>
      <c r="H25" s="103"/>
      <c r="I25" s="103"/>
      <c r="J25" s="103"/>
      <c r="K25" s="103"/>
      <c r="L25" s="103"/>
    </row>
    <row r="26" spans="2:12">
      <c r="B26" s="124" t="s">
        <v>222</v>
      </c>
      <c r="C26" s="103"/>
      <c r="D26" s="103"/>
      <c r="E26" s="103"/>
      <c r="F26" s="103"/>
      <c r="G26" s="103"/>
      <c r="H26" s="103"/>
      <c r="I26" s="103"/>
      <c r="J26" s="103"/>
      <c r="K26" s="103"/>
      <c r="L26" s="103"/>
    </row>
    <row r="27" spans="2:12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</row>
    <row r="28" spans="2:12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2:12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</row>
    <row r="30" spans="2:12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</row>
    <row r="31" spans="2:12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</row>
    <row r="32" spans="2:12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</row>
    <row r="33" spans="2:12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</row>
    <row r="34" spans="2:12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</row>
    <row r="35" spans="2:12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</row>
    <row r="36" spans="2:12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</row>
    <row r="37" spans="2:12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</row>
    <row r="38" spans="2:12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</row>
    <row r="39" spans="2:12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</row>
    <row r="40" spans="2:12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</row>
    <row r="41" spans="2:12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</row>
    <row r="42" spans="2:12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</row>
    <row r="43" spans="2:12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</row>
    <row r="44" spans="2:12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</row>
    <row r="45" spans="2:12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2:12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</row>
    <row r="47" spans="2:12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</row>
    <row r="48" spans="2:12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</row>
    <row r="49" spans="2:12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</row>
    <row r="50" spans="2:12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</row>
    <row r="51" spans="2:12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</row>
    <row r="52" spans="2:12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</row>
    <row r="53" spans="2:12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</row>
    <row r="54" spans="2:12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</row>
    <row r="55" spans="2:12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</row>
    <row r="56" spans="2:12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</row>
    <row r="57" spans="2:12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</row>
    <row r="58" spans="2:12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</row>
    <row r="59" spans="2:12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</row>
    <row r="60" spans="2:12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</row>
    <row r="61" spans="2:12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</row>
    <row r="62" spans="2:12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</row>
    <row r="63" spans="2:12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</row>
    <row r="64" spans="2:12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</row>
    <row r="65" spans="2:12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</row>
    <row r="66" spans="2:12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</row>
    <row r="67" spans="2:12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</row>
    <row r="68" spans="2:12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</row>
    <row r="69" spans="2:12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</row>
    <row r="70" spans="2:12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</row>
    <row r="71" spans="2:12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</row>
    <row r="72" spans="2:12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</row>
    <row r="73" spans="2:12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</row>
    <row r="74" spans="2:12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</row>
    <row r="75" spans="2:12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</row>
    <row r="76" spans="2:12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</row>
    <row r="77" spans="2:12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</row>
    <row r="78" spans="2:12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</row>
    <row r="79" spans="2:12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</row>
    <row r="80" spans="2:12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</row>
    <row r="81" spans="2:12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</row>
    <row r="82" spans="2:12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</row>
    <row r="83" spans="2:12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</row>
    <row r="84" spans="2:12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</row>
    <row r="85" spans="2:12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</row>
    <row r="86" spans="2:12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</row>
    <row r="87" spans="2:12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</row>
    <row r="88" spans="2:12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</row>
    <row r="89" spans="2:12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</row>
    <row r="90" spans="2:12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</row>
    <row r="91" spans="2:12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</row>
    <row r="92" spans="2:12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</row>
    <row r="93" spans="2:12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</row>
    <row r="94" spans="2:12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</row>
    <row r="95" spans="2:12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</row>
    <row r="96" spans="2:12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</row>
    <row r="97" spans="2:12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</row>
    <row r="98" spans="2:12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</row>
    <row r="99" spans="2:12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</row>
    <row r="100" spans="2:12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</row>
    <row r="101" spans="2:12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</row>
    <row r="102" spans="2:12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</row>
    <row r="103" spans="2:12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</row>
    <row r="104" spans="2:12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</row>
    <row r="105" spans="2:12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</row>
    <row r="106" spans="2:12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</row>
    <row r="107" spans="2:12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</row>
    <row r="108" spans="2:12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</row>
    <row r="109" spans="2:12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</row>
    <row r="110" spans="2:12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</row>
    <row r="111" spans="2:12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</row>
    <row r="112" spans="2:12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</row>
    <row r="113" spans="2:12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</row>
    <row r="114" spans="2:12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</row>
    <row r="115" spans="2:12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</row>
    <row r="116" spans="2:12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</row>
    <row r="117" spans="2:12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</row>
    <row r="118" spans="2:12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</row>
    <row r="119" spans="2:12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</row>
    <row r="120" spans="2:12">
      <c r="B120" s="110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</row>
    <row r="121" spans="2:12">
      <c r="B121" s="110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</row>
    <row r="122" spans="2:12">
      <c r="B122" s="110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</row>
    <row r="123" spans="2:12">
      <c r="B123" s="110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</row>
    <row r="124" spans="2:12">
      <c r="B124" s="110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</row>
    <row r="125" spans="2:12">
      <c r="B125" s="110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</row>
    <row r="126" spans="2:12">
      <c r="B126" s="110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</row>
    <row r="127" spans="2:12">
      <c r="B127" s="110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</row>
    <row r="128" spans="2:12">
      <c r="B128" s="110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</row>
    <row r="129" spans="2:12">
      <c r="B129" s="110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</row>
    <row r="130" spans="2:12">
      <c r="B130" s="110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</row>
    <row r="131" spans="2:12">
      <c r="B131" s="110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</row>
    <row r="132" spans="2:12">
      <c r="B132" s="110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</row>
    <row r="133" spans="2:12">
      <c r="B133" s="110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</row>
    <row r="134" spans="2:12">
      <c r="B134" s="110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</row>
    <row r="135" spans="2:12">
      <c r="B135" s="110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</row>
    <row r="136" spans="2:12">
      <c r="B136" s="110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</row>
    <row r="137" spans="2:12">
      <c r="B137" s="110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</row>
    <row r="138" spans="2:12">
      <c r="B138" s="110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</row>
    <row r="139" spans="2:12">
      <c r="B139" s="110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</row>
    <row r="140" spans="2:12">
      <c r="B140" s="110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</row>
    <row r="141" spans="2:12">
      <c r="B141" s="110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</row>
    <row r="142" spans="2:12">
      <c r="B142" s="110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</row>
    <row r="143" spans="2:12">
      <c r="B143" s="110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</row>
    <row r="144" spans="2:12">
      <c r="B144" s="110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</row>
    <row r="145" spans="2:12">
      <c r="B145" s="110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</row>
    <row r="146" spans="2:12">
      <c r="B146" s="110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</row>
    <row r="147" spans="2:12">
      <c r="B147" s="110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</row>
    <row r="148" spans="2:12">
      <c r="B148" s="110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</row>
    <row r="149" spans="2:12">
      <c r="B149" s="110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</row>
    <row r="150" spans="2:12">
      <c r="B150" s="110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</row>
    <row r="151" spans="2:12">
      <c r="B151" s="110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</row>
    <row r="152" spans="2:12">
      <c r="B152" s="110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</row>
    <row r="153" spans="2:12">
      <c r="B153" s="110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</row>
    <row r="154" spans="2:12">
      <c r="B154" s="110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</row>
    <row r="155" spans="2:12">
      <c r="B155" s="110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</row>
    <row r="156" spans="2:12">
      <c r="B156" s="110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</row>
    <row r="157" spans="2:12">
      <c r="B157" s="110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</row>
    <row r="158" spans="2:12">
      <c r="B158" s="110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</row>
    <row r="159" spans="2:12">
      <c r="B159" s="110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</row>
    <row r="160" spans="2:12">
      <c r="B160" s="110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</row>
    <row r="161" spans="2:12">
      <c r="B161" s="110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</row>
    <row r="162" spans="2:12">
      <c r="B162" s="110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</row>
    <row r="163" spans="2:12">
      <c r="B163" s="110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</row>
    <row r="164" spans="2:12">
      <c r="B164" s="110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</row>
    <row r="165" spans="2:12">
      <c r="B165" s="110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</row>
    <row r="166" spans="2:12">
      <c r="B166" s="110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</row>
    <row r="167" spans="2:12">
      <c r="B167" s="110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</row>
    <row r="168" spans="2:12">
      <c r="B168" s="110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</row>
    <row r="169" spans="2:12">
      <c r="B169" s="110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</row>
    <row r="170" spans="2:12">
      <c r="B170" s="110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</row>
    <row r="171" spans="2:12">
      <c r="B171" s="110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</row>
    <row r="172" spans="2:12">
      <c r="B172" s="110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</row>
    <row r="173" spans="2:12">
      <c r="B173" s="110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</row>
    <row r="174" spans="2:12">
      <c r="B174" s="110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</row>
    <row r="175" spans="2:12">
      <c r="B175" s="110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</row>
    <row r="176" spans="2:12">
      <c r="B176" s="110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</row>
    <row r="177" spans="2:12">
      <c r="B177" s="110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</row>
    <row r="178" spans="2:12">
      <c r="B178" s="110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</row>
    <row r="179" spans="2:12">
      <c r="B179" s="110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</row>
    <row r="180" spans="2:12">
      <c r="B180" s="110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</row>
    <row r="181" spans="2:12">
      <c r="B181" s="110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</row>
    <row r="182" spans="2:12">
      <c r="B182" s="110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</row>
    <row r="183" spans="2:12">
      <c r="B183" s="110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</row>
    <row r="184" spans="2:12">
      <c r="B184" s="110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</row>
    <row r="185" spans="2:12">
      <c r="B185" s="110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</row>
    <row r="186" spans="2:12">
      <c r="B186" s="110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</row>
    <row r="187" spans="2:12">
      <c r="B187" s="110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</row>
    <row r="188" spans="2:12">
      <c r="B188" s="110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</row>
    <row r="189" spans="2:12">
      <c r="B189" s="110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</row>
    <row r="190" spans="2:12">
      <c r="B190" s="110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</row>
    <row r="191" spans="2:12">
      <c r="B191" s="110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</row>
    <row r="192" spans="2:12">
      <c r="B192" s="110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</row>
    <row r="193" spans="2:12">
      <c r="B193" s="110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</row>
    <row r="194" spans="2:12">
      <c r="B194" s="110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</row>
    <row r="195" spans="2:12">
      <c r="B195" s="110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</row>
    <row r="196" spans="2:12">
      <c r="B196" s="110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</row>
    <row r="197" spans="2:12">
      <c r="B197" s="110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</row>
    <row r="198" spans="2:12">
      <c r="B198" s="110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</row>
    <row r="199" spans="2:12">
      <c r="B199" s="110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</row>
    <row r="200" spans="2:12">
      <c r="B200" s="110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</row>
    <row r="201" spans="2:12">
      <c r="B201" s="110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</row>
    <row r="202" spans="2:12">
      <c r="B202" s="110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</row>
    <row r="203" spans="2:12">
      <c r="B203" s="110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</row>
    <row r="204" spans="2:12">
      <c r="B204" s="110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</row>
    <row r="205" spans="2:12">
      <c r="B205" s="110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</row>
    <row r="206" spans="2:12">
      <c r="B206" s="110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</row>
    <row r="207" spans="2:12">
      <c r="B207" s="110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</row>
    <row r="208" spans="2:12">
      <c r="B208" s="110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</row>
    <row r="209" spans="2:12">
      <c r="B209" s="110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</row>
    <row r="210" spans="2:12">
      <c r="B210" s="110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</row>
    <row r="211" spans="2:12">
      <c r="B211" s="110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</row>
    <row r="212" spans="2:12">
      <c r="B212" s="110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</row>
    <row r="213" spans="2:12">
      <c r="B213" s="110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</row>
    <row r="214" spans="2:12">
      <c r="B214" s="110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</row>
    <row r="215" spans="2:12">
      <c r="B215" s="110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</row>
    <row r="216" spans="2:12">
      <c r="B216" s="110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</row>
    <row r="217" spans="2:12">
      <c r="B217" s="110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</row>
    <row r="218" spans="2:12">
      <c r="B218" s="110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</row>
    <row r="219" spans="2:12">
      <c r="B219" s="110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</row>
    <row r="220" spans="2:12">
      <c r="B220" s="110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</row>
    <row r="221" spans="2:12">
      <c r="B221" s="110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</row>
    <row r="222" spans="2:12">
      <c r="B222" s="110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</row>
    <row r="223" spans="2:12">
      <c r="B223" s="110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</row>
    <row r="224" spans="2:12">
      <c r="B224" s="110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</row>
    <row r="225" spans="2:12">
      <c r="B225" s="110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</row>
    <row r="226" spans="2:12">
      <c r="B226" s="110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</row>
    <row r="227" spans="2:12">
      <c r="B227" s="110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</row>
    <row r="228" spans="2:12">
      <c r="B228" s="110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</row>
    <row r="229" spans="2:12">
      <c r="B229" s="110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</row>
    <row r="230" spans="2:12">
      <c r="B230" s="110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</row>
    <row r="231" spans="2:12">
      <c r="B231" s="110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</row>
    <row r="232" spans="2:12">
      <c r="B232" s="110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</row>
    <row r="233" spans="2:12">
      <c r="B233" s="110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</row>
    <row r="234" spans="2:12">
      <c r="B234" s="110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</row>
    <row r="235" spans="2:12">
      <c r="B235" s="110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</row>
    <row r="236" spans="2:12">
      <c r="B236" s="110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</row>
    <row r="237" spans="2:12">
      <c r="B237" s="110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</row>
    <row r="238" spans="2:12">
      <c r="B238" s="110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</row>
    <row r="239" spans="2:12">
      <c r="B239" s="110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</row>
    <row r="240" spans="2:12">
      <c r="B240" s="110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</row>
    <row r="241" spans="2:12">
      <c r="B241" s="110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</row>
    <row r="242" spans="2:12">
      <c r="B242" s="110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</row>
    <row r="243" spans="2:12">
      <c r="B243" s="110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</row>
    <row r="244" spans="2:12">
      <c r="B244" s="110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</row>
    <row r="245" spans="2:12">
      <c r="B245" s="110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</row>
    <row r="246" spans="2:12">
      <c r="B246" s="110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</row>
    <row r="247" spans="2:12">
      <c r="B247" s="110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</row>
    <row r="248" spans="2:12">
      <c r="B248" s="110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</row>
    <row r="249" spans="2:12">
      <c r="B249" s="110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</row>
    <row r="250" spans="2:12">
      <c r="B250" s="110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</row>
    <row r="251" spans="2:12">
      <c r="B251" s="110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</row>
    <row r="252" spans="2:12">
      <c r="B252" s="110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</row>
    <row r="253" spans="2:12">
      <c r="B253" s="110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</row>
    <row r="254" spans="2:12">
      <c r="B254" s="110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</row>
    <row r="255" spans="2:12">
      <c r="B255" s="110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</row>
    <row r="256" spans="2:12">
      <c r="B256" s="110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</row>
    <row r="257" spans="2:12">
      <c r="B257" s="110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</row>
    <row r="258" spans="2:12">
      <c r="B258" s="110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</row>
    <row r="259" spans="2:12">
      <c r="B259" s="110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</row>
    <row r="260" spans="2:12">
      <c r="B260" s="110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</row>
    <row r="261" spans="2:12">
      <c r="B261" s="110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</row>
    <row r="262" spans="2:12">
      <c r="B262" s="110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</row>
    <row r="263" spans="2:12">
      <c r="B263" s="110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</row>
    <row r="264" spans="2:12">
      <c r="B264" s="110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</row>
    <row r="265" spans="2:12">
      <c r="B265" s="110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</row>
    <row r="266" spans="2:12">
      <c r="B266" s="110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</row>
    <row r="267" spans="2:12">
      <c r="B267" s="110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</row>
    <row r="268" spans="2:12">
      <c r="B268" s="110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</row>
    <row r="269" spans="2:12">
      <c r="B269" s="110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</row>
    <row r="270" spans="2:12">
      <c r="B270" s="110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</row>
    <row r="271" spans="2:12">
      <c r="B271" s="110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</row>
    <row r="272" spans="2:12">
      <c r="B272" s="110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</row>
    <row r="273" spans="2:12">
      <c r="B273" s="110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</row>
    <row r="274" spans="2:12">
      <c r="B274" s="110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</row>
    <row r="275" spans="2:12">
      <c r="B275" s="110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</row>
    <row r="276" spans="2:12">
      <c r="B276" s="110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</row>
    <row r="277" spans="2:12">
      <c r="B277" s="110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</row>
    <row r="278" spans="2:12">
      <c r="B278" s="110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</row>
    <row r="279" spans="2:12">
      <c r="B279" s="110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</row>
    <row r="280" spans="2:12">
      <c r="B280" s="110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</row>
    <row r="281" spans="2:12">
      <c r="B281" s="110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</row>
    <row r="282" spans="2:12">
      <c r="B282" s="110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</row>
    <row r="283" spans="2:12">
      <c r="B283" s="110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</row>
    <row r="284" spans="2:12">
      <c r="B284" s="110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</row>
    <row r="285" spans="2:12">
      <c r="B285" s="110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</row>
    <row r="286" spans="2:12">
      <c r="B286" s="110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</row>
    <row r="287" spans="2:12">
      <c r="B287" s="110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</row>
    <row r="288" spans="2:12">
      <c r="B288" s="110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</row>
    <row r="289" spans="2:12">
      <c r="B289" s="110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</row>
    <row r="290" spans="2:12">
      <c r="B290" s="110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</row>
    <row r="291" spans="2:12">
      <c r="B291" s="110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</row>
    <row r="292" spans="2:12">
      <c r="B292" s="110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</row>
    <row r="293" spans="2:12">
      <c r="B293" s="110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</row>
    <row r="294" spans="2:12">
      <c r="B294" s="110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</row>
    <row r="295" spans="2:12">
      <c r="B295" s="110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</row>
    <row r="296" spans="2:12">
      <c r="B296" s="110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</row>
    <row r="297" spans="2:12">
      <c r="B297" s="110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</row>
    <row r="298" spans="2:12">
      <c r="B298" s="110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</row>
    <row r="299" spans="2:12">
      <c r="B299" s="110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</row>
    <row r="300" spans="2:12">
      <c r="B300" s="110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</row>
    <row r="301" spans="2:12">
      <c r="B301" s="110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</row>
    <row r="302" spans="2:12">
      <c r="B302" s="110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</row>
    <row r="303" spans="2:12">
      <c r="B303" s="110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</row>
    <row r="304" spans="2:12">
      <c r="B304" s="110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</row>
    <row r="305" spans="2:12">
      <c r="B305" s="110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</row>
    <row r="306" spans="2:12">
      <c r="B306" s="110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</row>
    <row r="307" spans="2:12">
      <c r="B307" s="110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</row>
    <row r="308" spans="2:12">
      <c r="B308" s="110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</row>
    <row r="309" spans="2:12">
      <c r="B309" s="110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</row>
    <row r="310" spans="2:12">
      <c r="B310" s="110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</row>
    <row r="311" spans="2:12">
      <c r="B311" s="110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</row>
    <row r="312" spans="2:12">
      <c r="B312" s="110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</row>
    <row r="313" spans="2:12">
      <c r="B313" s="110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</row>
    <row r="314" spans="2:12">
      <c r="B314" s="110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</row>
    <row r="315" spans="2:12">
      <c r="B315" s="110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</row>
    <row r="316" spans="2:12">
      <c r="B316" s="110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</row>
    <row r="317" spans="2:12">
      <c r="B317" s="110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</row>
    <row r="318" spans="2:12">
      <c r="B318" s="110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</row>
    <row r="319" spans="2:12">
      <c r="B319" s="110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</row>
    <row r="320" spans="2:12">
      <c r="B320" s="110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</row>
    <row r="321" spans="2:12">
      <c r="B321" s="110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</row>
    <row r="322" spans="2:12">
      <c r="B322" s="110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</row>
    <row r="323" spans="2:12">
      <c r="B323" s="110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</row>
    <row r="324" spans="2:12">
      <c r="B324" s="110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</row>
    <row r="325" spans="2:12">
      <c r="B325" s="110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</row>
    <row r="326" spans="2:12">
      <c r="B326" s="110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</row>
    <row r="327" spans="2:12">
      <c r="B327" s="110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</row>
    <row r="328" spans="2:12">
      <c r="B328" s="110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</row>
    <row r="329" spans="2:12">
      <c r="B329" s="110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</row>
    <row r="330" spans="2:12">
      <c r="B330" s="110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</row>
    <row r="331" spans="2:12">
      <c r="B331" s="110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</row>
    <row r="332" spans="2:12">
      <c r="B332" s="110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</row>
    <row r="333" spans="2:12">
      <c r="B333" s="110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</row>
    <row r="334" spans="2:12">
      <c r="B334" s="110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</row>
    <row r="335" spans="2:12">
      <c r="B335" s="110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</row>
    <row r="336" spans="2:12">
      <c r="B336" s="110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</row>
    <row r="337" spans="2:12">
      <c r="B337" s="110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</row>
    <row r="338" spans="2:12">
      <c r="B338" s="110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</row>
    <row r="339" spans="2:12">
      <c r="B339" s="110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</row>
    <row r="340" spans="2:12">
      <c r="B340" s="110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</row>
    <row r="341" spans="2:12">
      <c r="B341" s="110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</row>
    <row r="342" spans="2:12">
      <c r="B342" s="110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</row>
    <row r="343" spans="2:12">
      <c r="B343" s="110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</row>
    <row r="344" spans="2:12">
      <c r="B344" s="110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</row>
    <row r="345" spans="2:12">
      <c r="B345" s="110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</row>
    <row r="346" spans="2:12">
      <c r="B346" s="110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</row>
    <row r="347" spans="2:12">
      <c r="B347" s="110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</row>
    <row r="348" spans="2:12">
      <c r="B348" s="110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</row>
    <row r="349" spans="2:12">
      <c r="B349" s="110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</row>
    <row r="350" spans="2:12">
      <c r="B350" s="110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</row>
    <row r="351" spans="2:12">
      <c r="B351" s="110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</row>
    <row r="352" spans="2:12">
      <c r="B352" s="110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</row>
    <row r="353" spans="2:12">
      <c r="B353" s="110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</row>
    <row r="354" spans="2:12">
      <c r="B354" s="110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</row>
    <row r="355" spans="2:12">
      <c r="B355" s="110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</row>
    <row r="356" spans="2:12">
      <c r="B356" s="11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</row>
    <row r="357" spans="2:12">
      <c r="B357" s="11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</row>
    <row r="358" spans="2:12">
      <c r="B358" s="11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</row>
    <row r="359" spans="2:12">
      <c r="B359" s="11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</row>
    <row r="360" spans="2:12">
      <c r="B360" s="11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</row>
    <row r="361" spans="2:12">
      <c r="B361" s="11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</row>
    <row r="362" spans="2:12">
      <c r="B362" s="11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</row>
    <row r="363" spans="2:12">
      <c r="B363" s="11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</row>
    <row r="364" spans="2:12">
      <c r="B364" s="11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</row>
    <row r="365" spans="2:12">
      <c r="B365" s="11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</row>
    <row r="366" spans="2:12">
      <c r="B366" s="110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</row>
    <row r="367" spans="2:12">
      <c r="B367" s="110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</row>
    <row r="368" spans="2:12">
      <c r="B368" s="110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</row>
    <row r="369" spans="2:12">
      <c r="B369" s="110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</row>
    <row r="370" spans="2:12">
      <c r="B370" s="110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</row>
    <row r="371" spans="2:12">
      <c r="B371" s="110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</row>
    <row r="372" spans="2:12">
      <c r="B372" s="110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</row>
    <row r="373" spans="2:12">
      <c r="B373" s="110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</row>
    <row r="374" spans="2:12">
      <c r="B374" s="110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</row>
    <row r="375" spans="2:12">
      <c r="B375" s="110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</row>
    <row r="376" spans="2:12">
      <c r="B376" s="110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</row>
    <row r="377" spans="2:12">
      <c r="B377" s="110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</row>
    <row r="378" spans="2:12">
      <c r="B378" s="110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</row>
    <row r="379" spans="2:12">
      <c r="B379" s="110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</row>
    <row r="380" spans="2:12">
      <c r="B380" s="110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</row>
    <row r="381" spans="2:12">
      <c r="B381" s="110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</row>
    <row r="382" spans="2:12">
      <c r="B382" s="110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</row>
    <row r="383" spans="2:12">
      <c r="B383" s="110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</row>
    <row r="384" spans="2:12">
      <c r="B384" s="110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</row>
    <row r="385" spans="2:12">
      <c r="B385" s="110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</row>
    <row r="386" spans="2:12">
      <c r="B386" s="110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</row>
    <row r="387" spans="2:12">
      <c r="B387" s="110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</row>
    <row r="388" spans="2:12">
      <c r="B388" s="110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</row>
    <row r="389" spans="2:12">
      <c r="B389" s="110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</row>
    <row r="390" spans="2:12">
      <c r="B390" s="110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</row>
    <row r="391" spans="2:12">
      <c r="B391" s="110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</row>
    <row r="392" spans="2:12">
      <c r="B392" s="110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</row>
    <row r="393" spans="2:12">
      <c r="B393" s="110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</row>
    <row r="394" spans="2:12">
      <c r="B394" s="110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</row>
    <row r="395" spans="2:12">
      <c r="B395" s="110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</row>
    <row r="396" spans="2:12">
      <c r="B396" s="110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</row>
    <row r="397" spans="2:12">
      <c r="B397" s="110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</row>
    <row r="398" spans="2:12">
      <c r="B398" s="110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</row>
    <row r="399" spans="2:12">
      <c r="B399" s="110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</row>
    <row r="400" spans="2:12">
      <c r="B400" s="110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</row>
    <row r="401" spans="2:12">
      <c r="B401" s="110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</row>
    <row r="402" spans="2:12">
      <c r="B402" s="110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</row>
    <row r="403" spans="2:12">
      <c r="B403" s="110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</row>
    <row r="404" spans="2:12">
      <c r="B404" s="110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</row>
    <row r="405" spans="2:12">
      <c r="B405" s="110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</row>
    <row r="406" spans="2:12">
      <c r="B406" s="110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</row>
    <row r="407" spans="2:12">
      <c r="B407" s="110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</row>
    <row r="408" spans="2:12">
      <c r="B408" s="110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</row>
    <row r="409" spans="2:12">
      <c r="B409" s="110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</row>
    <row r="410" spans="2:12">
      <c r="B410" s="110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</row>
    <row r="411" spans="2:12">
      <c r="B411" s="110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</row>
    <row r="412" spans="2:12">
      <c r="B412" s="110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</row>
    <row r="413" spans="2:12">
      <c r="B413" s="110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</row>
    <row r="414" spans="2:12">
      <c r="B414" s="110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</row>
    <row r="415" spans="2:12">
      <c r="B415" s="110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</row>
    <row r="416" spans="2:12">
      <c r="B416" s="110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</row>
    <row r="417" spans="2:12">
      <c r="B417" s="110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</row>
    <row r="418" spans="2:12">
      <c r="B418" s="110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</row>
    <row r="419" spans="2:12">
      <c r="B419" s="110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</row>
    <row r="420" spans="2:12">
      <c r="B420" s="110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</row>
    <row r="421" spans="2:12">
      <c r="B421" s="110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</row>
    <row r="422" spans="2:12">
      <c r="B422" s="110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</row>
    <row r="423" spans="2:12">
      <c r="B423" s="110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</row>
    <row r="424" spans="2:12">
      <c r="B424" s="110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</row>
    <row r="425" spans="2:12">
      <c r="B425" s="110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</row>
    <row r="426" spans="2:12">
      <c r="B426" s="110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</row>
    <row r="427" spans="2:12">
      <c r="B427" s="110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</row>
    <row r="428" spans="2:12">
      <c r="B428" s="110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</row>
    <row r="429" spans="2:12">
      <c r="B429" s="110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</row>
    <row r="430" spans="2:12">
      <c r="B430" s="110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</row>
    <row r="431" spans="2:12">
      <c r="B431" s="110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</row>
    <row r="432" spans="2:12">
      <c r="B432" s="110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</row>
    <row r="433" spans="2:12">
      <c r="B433" s="110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</row>
    <row r="434" spans="2:12">
      <c r="B434" s="110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</row>
    <row r="435" spans="2:12">
      <c r="B435" s="110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</row>
    <row r="436" spans="2:12">
      <c r="B436" s="110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</row>
    <row r="437" spans="2:12">
      <c r="B437" s="110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</row>
    <row r="438" spans="2:12">
      <c r="B438" s="110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</row>
    <row r="439" spans="2:12">
      <c r="B439" s="110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</row>
    <row r="440" spans="2:12">
      <c r="B440" s="110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</row>
    <row r="441" spans="2:12">
      <c r="B441" s="110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</row>
    <row r="442" spans="2:12">
      <c r="B442" s="110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</row>
    <row r="443" spans="2:12">
      <c r="B443" s="110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</row>
    <row r="444" spans="2:12">
      <c r="B444" s="110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</row>
    <row r="445" spans="2:12">
      <c r="B445" s="110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</row>
    <row r="446" spans="2:12">
      <c r="B446" s="110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</row>
    <row r="447" spans="2:12">
      <c r="B447" s="110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</row>
    <row r="448" spans="2:12">
      <c r="B448" s="110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</row>
    <row r="449" spans="2:12">
      <c r="B449" s="110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</row>
    <row r="450" spans="2:12">
      <c r="B450" s="110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</row>
    <row r="451" spans="2:12">
      <c r="B451" s="110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</row>
    <row r="452" spans="2:12">
      <c r="B452" s="110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</row>
    <row r="453" spans="2:12">
      <c r="B453" s="110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</row>
    <row r="454" spans="2:12">
      <c r="B454" s="110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</row>
    <row r="455" spans="2:12">
      <c r="B455" s="110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</row>
    <row r="456" spans="2:12">
      <c r="B456" s="110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</row>
    <row r="457" spans="2:12">
      <c r="B457" s="110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</row>
    <row r="458" spans="2:12">
      <c r="B458" s="110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</row>
    <row r="459" spans="2:12">
      <c r="B459" s="110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</row>
    <row r="460" spans="2:12">
      <c r="B460" s="110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</row>
    <row r="461" spans="2:12">
      <c r="B461" s="110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</row>
    <row r="462" spans="2:12">
      <c r="B462" s="110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</row>
    <row r="463" spans="2:12">
      <c r="B463" s="110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</row>
    <row r="464" spans="2:12">
      <c r="B464" s="110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</row>
    <row r="465" spans="2:12">
      <c r="B465" s="110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</row>
    <row r="466" spans="2:12">
      <c r="B466" s="110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</row>
    <row r="467" spans="2:12">
      <c r="B467" s="110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</row>
    <row r="468" spans="2:12">
      <c r="B468" s="110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</row>
    <row r="469" spans="2:12">
      <c r="B469" s="110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</row>
    <row r="470" spans="2:12">
      <c r="B470" s="110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</row>
    <row r="471" spans="2:12">
      <c r="B471" s="110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</row>
    <row r="472" spans="2:12">
      <c r="B472" s="110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</row>
    <row r="473" spans="2:12">
      <c r="B473" s="110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</row>
    <row r="474" spans="2:12">
      <c r="B474" s="110"/>
      <c r="C474" s="110"/>
      <c r="D474" s="110"/>
      <c r="E474" s="111"/>
      <c r="F474" s="111"/>
      <c r="G474" s="111"/>
      <c r="H474" s="111"/>
      <c r="I474" s="111"/>
      <c r="J474" s="111"/>
      <c r="K474" s="111"/>
      <c r="L474" s="111"/>
    </row>
    <row r="475" spans="2:12">
      <c r="B475" s="110"/>
      <c r="C475" s="110"/>
      <c r="D475" s="110"/>
      <c r="E475" s="111"/>
      <c r="F475" s="111"/>
      <c r="G475" s="111"/>
      <c r="H475" s="111"/>
      <c r="I475" s="111"/>
      <c r="J475" s="111"/>
      <c r="K475" s="111"/>
      <c r="L475" s="111"/>
    </row>
    <row r="476" spans="2:12">
      <c r="B476" s="110"/>
      <c r="C476" s="110"/>
      <c r="D476" s="110"/>
      <c r="E476" s="111"/>
      <c r="F476" s="111"/>
      <c r="G476" s="111"/>
      <c r="H476" s="111"/>
      <c r="I476" s="111"/>
      <c r="J476" s="111"/>
      <c r="K476" s="111"/>
      <c r="L476" s="111"/>
    </row>
    <row r="477" spans="2:12">
      <c r="B477" s="110"/>
      <c r="C477" s="110"/>
      <c r="D477" s="110"/>
      <c r="E477" s="111"/>
      <c r="F477" s="111"/>
      <c r="G477" s="111"/>
      <c r="H477" s="111"/>
      <c r="I477" s="111"/>
      <c r="J477" s="111"/>
      <c r="K477" s="111"/>
      <c r="L477" s="111"/>
    </row>
    <row r="478" spans="2:12">
      <c r="B478" s="110"/>
      <c r="C478" s="110"/>
      <c r="D478" s="110"/>
      <c r="E478" s="111"/>
      <c r="F478" s="111"/>
      <c r="G478" s="111"/>
      <c r="H478" s="111"/>
      <c r="I478" s="111"/>
      <c r="J478" s="111"/>
      <c r="K478" s="111"/>
      <c r="L478" s="111"/>
    </row>
    <row r="479" spans="2:12">
      <c r="B479" s="110"/>
      <c r="C479" s="110"/>
      <c r="D479" s="110"/>
      <c r="E479" s="111"/>
      <c r="F479" s="111"/>
      <c r="G479" s="111"/>
      <c r="H479" s="111"/>
      <c r="I479" s="111"/>
      <c r="J479" s="111"/>
      <c r="K479" s="111"/>
      <c r="L479" s="111"/>
    </row>
    <row r="480" spans="2:12">
      <c r="B480" s="110"/>
      <c r="C480" s="110"/>
      <c r="D480" s="110"/>
      <c r="E480" s="111"/>
      <c r="F480" s="111"/>
      <c r="G480" s="111"/>
      <c r="H480" s="111"/>
      <c r="I480" s="111"/>
      <c r="J480" s="111"/>
      <c r="K480" s="111"/>
      <c r="L480" s="111"/>
    </row>
    <row r="481" spans="2:12">
      <c r="B481" s="110"/>
      <c r="C481" s="110"/>
      <c r="D481" s="110"/>
      <c r="E481" s="111"/>
      <c r="F481" s="111"/>
      <c r="G481" s="111"/>
      <c r="H481" s="111"/>
      <c r="I481" s="111"/>
      <c r="J481" s="111"/>
      <c r="K481" s="111"/>
      <c r="L481" s="111"/>
    </row>
    <row r="482" spans="2:12">
      <c r="B482" s="110"/>
      <c r="C482" s="110"/>
      <c r="D482" s="110"/>
      <c r="E482" s="111"/>
      <c r="F482" s="111"/>
      <c r="G482" s="111"/>
      <c r="H482" s="111"/>
      <c r="I482" s="111"/>
      <c r="J482" s="111"/>
      <c r="K482" s="111"/>
      <c r="L482" s="111"/>
    </row>
    <row r="483" spans="2:12">
      <c r="B483" s="110"/>
      <c r="C483" s="110"/>
      <c r="D483" s="110"/>
      <c r="E483" s="111"/>
      <c r="F483" s="111"/>
      <c r="G483" s="111"/>
      <c r="H483" s="111"/>
      <c r="I483" s="111"/>
      <c r="J483" s="111"/>
      <c r="K483" s="111"/>
      <c r="L483" s="111"/>
    </row>
    <row r="484" spans="2:12">
      <c r="B484" s="110"/>
      <c r="C484" s="110"/>
      <c r="D484" s="110"/>
      <c r="E484" s="111"/>
      <c r="F484" s="111"/>
      <c r="G484" s="111"/>
      <c r="H484" s="111"/>
      <c r="I484" s="111"/>
      <c r="J484" s="111"/>
      <c r="K484" s="111"/>
      <c r="L484" s="111"/>
    </row>
    <row r="485" spans="2:12">
      <c r="B485" s="110"/>
      <c r="C485" s="110"/>
      <c r="D485" s="110"/>
      <c r="E485" s="111"/>
      <c r="F485" s="111"/>
      <c r="G485" s="111"/>
      <c r="H485" s="111"/>
      <c r="I485" s="111"/>
      <c r="J485" s="111"/>
      <c r="K485" s="111"/>
      <c r="L485" s="111"/>
    </row>
    <row r="486" spans="2:12">
      <c r="B486" s="110"/>
      <c r="C486" s="110"/>
      <c r="D486" s="110"/>
      <c r="E486" s="111"/>
      <c r="F486" s="111"/>
      <c r="G486" s="111"/>
      <c r="H486" s="111"/>
      <c r="I486" s="111"/>
      <c r="J486" s="111"/>
      <c r="K486" s="111"/>
      <c r="L486" s="111"/>
    </row>
    <row r="487" spans="2:12">
      <c r="B487" s="110"/>
      <c r="C487" s="110"/>
      <c r="D487" s="110"/>
      <c r="E487" s="111"/>
      <c r="F487" s="111"/>
      <c r="G487" s="111"/>
      <c r="H487" s="111"/>
      <c r="I487" s="111"/>
      <c r="J487" s="111"/>
      <c r="K487" s="111"/>
      <c r="L487" s="111"/>
    </row>
    <row r="488" spans="2:12">
      <c r="B488" s="110"/>
      <c r="C488" s="110"/>
      <c r="D488" s="110"/>
      <c r="E488" s="111"/>
      <c r="F488" s="111"/>
      <c r="G488" s="111"/>
      <c r="H488" s="111"/>
      <c r="I488" s="111"/>
      <c r="J488" s="111"/>
      <c r="K488" s="111"/>
      <c r="L488" s="111"/>
    </row>
    <row r="489" spans="2:12">
      <c r="B489" s="110"/>
      <c r="C489" s="110"/>
      <c r="D489" s="110"/>
      <c r="E489" s="111"/>
      <c r="F489" s="111"/>
      <c r="G489" s="111"/>
      <c r="H489" s="111"/>
      <c r="I489" s="111"/>
      <c r="J489" s="111"/>
      <c r="K489" s="111"/>
      <c r="L489" s="111"/>
    </row>
    <row r="490" spans="2:12">
      <c r="B490" s="110"/>
      <c r="C490" s="110"/>
      <c r="D490" s="110"/>
      <c r="E490" s="111"/>
      <c r="F490" s="111"/>
      <c r="G490" s="111"/>
      <c r="H490" s="111"/>
      <c r="I490" s="111"/>
      <c r="J490" s="111"/>
      <c r="K490" s="111"/>
      <c r="L490" s="111"/>
    </row>
    <row r="491" spans="2:12">
      <c r="B491" s="110"/>
      <c r="C491" s="110"/>
      <c r="D491" s="110"/>
      <c r="E491" s="111"/>
      <c r="F491" s="111"/>
      <c r="G491" s="111"/>
      <c r="H491" s="111"/>
      <c r="I491" s="111"/>
      <c r="J491" s="111"/>
      <c r="K491" s="111"/>
      <c r="L491" s="111"/>
    </row>
    <row r="492" spans="2:12">
      <c r="B492" s="110"/>
      <c r="C492" s="110"/>
      <c r="D492" s="110"/>
      <c r="E492" s="111"/>
      <c r="F492" s="111"/>
      <c r="G492" s="111"/>
      <c r="H492" s="111"/>
      <c r="I492" s="111"/>
      <c r="J492" s="111"/>
      <c r="K492" s="111"/>
      <c r="L492" s="111"/>
    </row>
    <row r="493" spans="2:12">
      <c r="B493" s="110"/>
      <c r="C493" s="110"/>
      <c r="D493" s="110"/>
      <c r="E493" s="111"/>
      <c r="F493" s="111"/>
      <c r="G493" s="111"/>
      <c r="H493" s="111"/>
      <c r="I493" s="111"/>
      <c r="J493" s="111"/>
      <c r="K493" s="111"/>
      <c r="L493" s="111"/>
    </row>
    <row r="494" spans="2:12">
      <c r="B494" s="110"/>
      <c r="C494" s="110"/>
      <c r="D494" s="110"/>
      <c r="E494" s="111"/>
      <c r="F494" s="111"/>
      <c r="G494" s="111"/>
      <c r="H494" s="111"/>
      <c r="I494" s="111"/>
      <c r="J494" s="111"/>
      <c r="K494" s="111"/>
      <c r="L494" s="111"/>
    </row>
    <row r="495" spans="2:12">
      <c r="B495" s="110"/>
      <c r="C495" s="110"/>
      <c r="D495" s="110"/>
      <c r="E495" s="111"/>
      <c r="F495" s="111"/>
      <c r="G495" s="111"/>
      <c r="H495" s="111"/>
      <c r="I495" s="111"/>
      <c r="J495" s="111"/>
      <c r="K495" s="111"/>
      <c r="L495" s="111"/>
    </row>
    <row r="496" spans="2:12">
      <c r="B496" s="110"/>
      <c r="C496" s="110"/>
      <c r="D496" s="110"/>
      <c r="E496" s="111"/>
      <c r="F496" s="111"/>
      <c r="G496" s="111"/>
      <c r="H496" s="111"/>
      <c r="I496" s="111"/>
      <c r="J496" s="111"/>
      <c r="K496" s="111"/>
      <c r="L496" s="111"/>
    </row>
    <row r="497" spans="2:12">
      <c r="B497" s="110"/>
      <c r="C497" s="110"/>
      <c r="D497" s="110"/>
      <c r="E497" s="111"/>
      <c r="F497" s="111"/>
      <c r="G497" s="111"/>
      <c r="H497" s="111"/>
      <c r="I497" s="111"/>
      <c r="J497" s="111"/>
      <c r="K497" s="111"/>
      <c r="L497" s="111"/>
    </row>
    <row r="498" spans="2:12">
      <c r="B498" s="110"/>
      <c r="C498" s="110"/>
      <c r="D498" s="110"/>
      <c r="E498" s="111"/>
      <c r="F498" s="111"/>
      <c r="G498" s="111"/>
      <c r="H498" s="111"/>
      <c r="I498" s="111"/>
      <c r="J498" s="111"/>
      <c r="K498" s="111"/>
      <c r="L498" s="111"/>
    </row>
    <row r="499" spans="2:12">
      <c r="B499" s="110"/>
      <c r="C499" s="110"/>
      <c r="D499" s="110"/>
      <c r="E499" s="111"/>
      <c r="F499" s="111"/>
      <c r="G499" s="111"/>
      <c r="H499" s="111"/>
      <c r="I499" s="111"/>
      <c r="J499" s="111"/>
      <c r="K499" s="111"/>
      <c r="L499" s="111"/>
    </row>
    <row r="500" spans="2:12">
      <c r="B500" s="110"/>
      <c r="C500" s="110"/>
      <c r="D500" s="110"/>
      <c r="E500" s="111"/>
      <c r="F500" s="111"/>
      <c r="G500" s="111"/>
      <c r="H500" s="111"/>
      <c r="I500" s="111"/>
      <c r="J500" s="111"/>
      <c r="K500" s="111"/>
      <c r="L500" s="111"/>
    </row>
    <row r="501" spans="2:12">
      <c r="B501" s="110"/>
      <c r="C501" s="110"/>
      <c r="D501" s="110"/>
      <c r="E501" s="111"/>
      <c r="F501" s="111"/>
      <c r="G501" s="111"/>
      <c r="H501" s="111"/>
      <c r="I501" s="111"/>
      <c r="J501" s="111"/>
      <c r="K501" s="111"/>
      <c r="L501" s="111"/>
    </row>
    <row r="502" spans="2:12">
      <c r="B502" s="110"/>
      <c r="C502" s="110"/>
      <c r="D502" s="110"/>
      <c r="E502" s="111"/>
      <c r="F502" s="111"/>
      <c r="G502" s="111"/>
      <c r="H502" s="111"/>
      <c r="I502" s="111"/>
      <c r="J502" s="111"/>
      <c r="K502" s="111"/>
      <c r="L502" s="111"/>
    </row>
    <row r="503" spans="2:12">
      <c r="B503" s="110"/>
      <c r="C503" s="110"/>
      <c r="D503" s="110"/>
      <c r="E503" s="111"/>
      <c r="F503" s="111"/>
      <c r="G503" s="111"/>
      <c r="H503" s="111"/>
      <c r="I503" s="111"/>
      <c r="J503" s="111"/>
      <c r="K503" s="111"/>
      <c r="L503" s="111"/>
    </row>
    <row r="504" spans="2:12">
      <c r="B504" s="110"/>
      <c r="C504" s="110"/>
      <c r="D504" s="110"/>
      <c r="E504" s="111"/>
      <c r="F504" s="111"/>
      <c r="G504" s="111"/>
      <c r="H504" s="111"/>
      <c r="I504" s="111"/>
      <c r="J504" s="111"/>
      <c r="K504" s="111"/>
      <c r="L504" s="111"/>
    </row>
    <row r="505" spans="2:12">
      <c r="B505" s="110"/>
      <c r="C505" s="110"/>
      <c r="D505" s="110"/>
      <c r="E505" s="111"/>
      <c r="F505" s="111"/>
      <c r="G505" s="111"/>
      <c r="H505" s="111"/>
      <c r="I505" s="111"/>
      <c r="J505" s="111"/>
      <c r="K505" s="111"/>
      <c r="L505" s="111"/>
    </row>
    <row r="506" spans="2:12">
      <c r="B506" s="110"/>
      <c r="C506" s="110"/>
      <c r="D506" s="110"/>
      <c r="E506" s="111"/>
      <c r="F506" s="111"/>
      <c r="G506" s="111"/>
      <c r="H506" s="111"/>
      <c r="I506" s="111"/>
      <c r="J506" s="111"/>
      <c r="K506" s="111"/>
      <c r="L506" s="111"/>
    </row>
    <row r="507" spans="2:12">
      <c r="B507" s="110"/>
      <c r="C507" s="110"/>
      <c r="D507" s="110"/>
      <c r="E507" s="111"/>
      <c r="F507" s="111"/>
      <c r="G507" s="111"/>
      <c r="H507" s="111"/>
      <c r="I507" s="111"/>
      <c r="J507" s="111"/>
      <c r="K507" s="111"/>
      <c r="L507" s="111"/>
    </row>
    <row r="508" spans="2:12">
      <c r="B508" s="110"/>
      <c r="C508" s="110"/>
      <c r="D508" s="110"/>
      <c r="E508" s="111"/>
      <c r="F508" s="111"/>
      <c r="G508" s="111"/>
      <c r="H508" s="111"/>
      <c r="I508" s="111"/>
      <c r="J508" s="111"/>
      <c r="K508" s="111"/>
      <c r="L508" s="111"/>
    </row>
    <row r="509" spans="2:12">
      <c r="B509" s="110"/>
      <c r="C509" s="110"/>
      <c r="D509" s="110"/>
      <c r="E509" s="111"/>
      <c r="F509" s="111"/>
      <c r="G509" s="111"/>
      <c r="H509" s="111"/>
      <c r="I509" s="111"/>
      <c r="J509" s="111"/>
      <c r="K509" s="111"/>
      <c r="L509" s="111"/>
    </row>
    <row r="510" spans="2:12">
      <c r="B510" s="110"/>
      <c r="C510" s="110"/>
      <c r="D510" s="110"/>
      <c r="E510" s="111"/>
      <c r="F510" s="111"/>
      <c r="G510" s="111"/>
      <c r="H510" s="111"/>
      <c r="I510" s="111"/>
      <c r="J510" s="111"/>
      <c r="K510" s="111"/>
      <c r="L510" s="111"/>
    </row>
    <row r="511" spans="2:12">
      <c r="B511" s="110"/>
      <c r="C511" s="110"/>
      <c r="D511" s="110"/>
      <c r="E511" s="111"/>
      <c r="F511" s="111"/>
      <c r="G511" s="111"/>
      <c r="H511" s="111"/>
      <c r="I511" s="111"/>
      <c r="J511" s="111"/>
      <c r="K511" s="111"/>
      <c r="L511" s="111"/>
    </row>
    <row r="512" spans="2:12">
      <c r="B512" s="110"/>
      <c r="C512" s="110"/>
      <c r="D512" s="110"/>
      <c r="E512" s="111"/>
      <c r="F512" s="111"/>
      <c r="G512" s="111"/>
      <c r="H512" s="111"/>
      <c r="I512" s="111"/>
      <c r="J512" s="111"/>
      <c r="K512" s="111"/>
      <c r="L512" s="111"/>
    </row>
    <row r="513" spans="2:12">
      <c r="B513" s="110"/>
      <c r="C513" s="110"/>
      <c r="D513" s="110"/>
      <c r="E513" s="111"/>
      <c r="F513" s="111"/>
      <c r="G513" s="111"/>
      <c r="H513" s="111"/>
      <c r="I513" s="111"/>
      <c r="J513" s="111"/>
      <c r="K513" s="111"/>
      <c r="L513" s="111"/>
    </row>
    <row r="514" spans="2:12">
      <c r="B514" s="110"/>
      <c r="C514" s="110"/>
      <c r="D514" s="110"/>
      <c r="E514" s="111"/>
      <c r="F514" s="111"/>
      <c r="G514" s="111"/>
      <c r="H514" s="111"/>
      <c r="I514" s="111"/>
      <c r="J514" s="111"/>
      <c r="K514" s="111"/>
      <c r="L514" s="111"/>
    </row>
    <row r="515" spans="2:12">
      <c r="B515" s="110"/>
      <c r="C515" s="110"/>
      <c r="D515" s="110"/>
      <c r="E515" s="111"/>
      <c r="F515" s="111"/>
      <c r="G515" s="111"/>
      <c r="H515" s="111"/>
      <c r="I515" s="111"/>
      <c r="J515" s="111"/>
      <c r="K515" s="111"/>
      <c r="L515" s="111"/>
    </row>
    <row r="516" spans="2:12">
      <c r="B516" s="110"/>
      <c r="C516" s="110"/>
      <c r="D516" s="110"/>
      <c r="E516" s="111"/>
      <c r="F516" s="111"/>
      <c r="G516" s="111"/>
      <c r="H516" s="111"/>
      <c r="I516" s="111"/>
      <c r="J516" s="111"/>
      <c r="K516" s="111"/>
      <c r="L516" s="111"/>
    </row>
    <row r="517" spans="2:12">
      <c r="B517" s="110"/>
      <c r="C517" s="110"/>
      <c r="D517" s="110"/>
      <c r="E517" s="111"/>
      <c r="F517" s="111"/>
      <c r="G517" s="111"/>
      <c r="H517" s="111"/>
      <c r="I517" s="111"/>
      <c r="J517" s="111"/>
      <c r="K517" s="111"/>
      <c r="L517" s="111"/>
    </row>
    <row r="518" spans="2:12">
      <c r="B518" s="110"/>
      <c r="C518" s="110"/>
      <c r="D518" s="110"/>
      <c r="E518" s="111"/>
      <c r="F518" s="111"/>
      <c r="G518" s="111"/>
      <c r="H518" s="111"/>
      <c r="I518" s="111"/>
      <c r="J518" s="111"/>
      <c r="K518" s="111"/>
      <c r="L518" s="111"/>
    </row>
    <row r="519" spans="2:12">
      <c r="B519" s="110"/>
      <c r="C519" s="110"/>
      <c r="D519" s="110"/>
      <c r="E519" s="111"/>
      <c r="F519" s="111"/>
      <c r="G519" s="111"/>
      <c r="H519" s="111"/>
      <c r="I519" s="111"/>
      <c r="J519" s="111"/>
      <c r="K519" s="111"/>
      <c r="L519" s="111"/>
    </row>
    <row r="520" spans="2:12">
      <c r="B520" s="110"/>
      <c r="C520" s="110"/>
      <c r="D520" s="110"/>
      <c r="E520" s="111"/>
      <c r="F520" s="111"/>
      <c r="G520" s="111"/>
      <c r="H520" s="111"/>
      <c r="I520" s="111"/>
      <c r="J520" s="111"/>
      <c r="K520" s="111"/>
      <c r="L520" s="111"/>
    </row>
    <row r="521" spans="2:12">
      <c r="B521" s="110"/>
      <c r="C521" s="110"/>
      <c r="D521" s="110"/>
      <c r="E521" s="111"/>
      <c r="F521" s="111"/>
      <c r="G521" s="111"/>
      <c r="H521" s="111"/>
      <c r="I521" s="111"/>
      <c r="J521" s="111"/>
      <c r="K521" s="111"/>
      <c r="L521" s="111"/>
    </row>
    <row r="522" spans="2:12">
      <c r="B522" s="110"/>
      <c r="C522" s="110"/>
      <c r="D522" s="110"/>
      <c r="E522" s="111"/>
      <c r="F522" s="111"/>
      <c r="G522" s="111"/>
      <c r="H522" s="111"/>
      <c r="I522" s="111"/>
      <c r="J522" s="111"/>
      <c r="K522" s="111"/>
      <c r="L522" s="111"/>
    </row>
    <row r="523" spans="2:12">
      <c r="B523" s="110"/>
      <c r="C523" s="110"/>
      <c r="D523" s="110"/>
      <c r="E523" s="111"/>
      <c r="F523" s="111"/>
      <c r="G523" s="111"/>
      <c r="H523" s="111"/>
      <c r="I523" s="111"/>
      <c r="J523" s="111"/>
      <c r="K523" s="111"/>
      <c r="L523" s="111"/>
    </row>
    <row r="524" spans="2:12">
      <c r="B524" s="110"/>
      <c r="C524" s="110"/>
      <c r="D524" s="110"/>
      <c r="E524" s="111"/>
      <c r="F524" s="111"/>
      <c r="G524" s="111"/>
      <c r="H524" s="111"/>
      <c r="I524" s="111"/>
      <c r="J524" s="111"/>
      <c r="K524" s="111"/>
      <c r="L524" s="111"/>
    </row>
    <row r="525" spans="2:12">
      <c r="B525" s="110"/>
      <c r="C525" s="110"/>
      <c r="D525" s="110"/>
      <c r="E525" s="111"/>
      <c r="F525" s="111"/>
      <c r="G525" s="111"/>
      <c r="H525" s="111"/>
      <c r="I525" s="111"/>
      <c r="J525" s="111"/>
      <c r="K525" s="111"/>
      <c r="L525" s="111"/>
    </row>
    <row r="526" spans="2:12">
      <c r="B526" s="110"/>
      <c r="C526" s="110"/>
      <c r="D526" s="110"/>
      <c r="E526" s="111"/>
      <c r="F526" s="111"/>
      <c r="G526" s="111"/>
      <c r="H526" s="111"/>
      <c r="I526" s="111"/>
      <c r="J526" s="111"/>
      <c r="K526" s="111"/>
      <c r="L526" s="111"/>
    </row>
    <row r="527" spans="2:12">
      <c r="B527" s="110"/>
      <c r="C527" s="110"/>
      <c r="D527" s="110"/>
      <c r="E527" s="111"/>
      <c r="F527" s="111"/>
      <c r="G527" s="111"/>
      <c r="H527" s="111"/>
      <c r="I527" s="111"/>
      <c r="J527" s="111"/>
      <c r="K527" s="111"/>
      <c r="L527" s="111"/>
    </row>
    <row r="528" spans="2:12">
      <c r="B528" s="110"/>
      <c r="C528" s="110"/>
      <c r="D528" s="110"/>
      <c r="E528" s="111"/>
      <c r="F528" s="111"/>
      <c r="G528" s="111"/>
      <c r="H528" s="111"/>
      <c r="I528" s="111"/>
      <c r="J528" s="111"/>
      <c r="K528" s="111"/>
      <c r="L528" s="111"/>
    </row>
    <row r="529" spans="2:12">
      <c r="B529" s="110"/>
      <c r="C529" s="110"/>
      <c r="D529" s="110"/>
      <c r="E529" s="111"/>
      <c r="F529" s="111"/>
      <c r="G529" s="111"/>
      <c r="H529" s="111"/>
      <c r="I529" s="111"/>
      <c r="J529" s="111"/>
      <c r="K529" s="111"/>
      <c r="L529" s="111"/>
    </row>
    <row r="530" spans="2:12">
      <c r="B530" s="110"/>
      <c r="C530" s="110"/>
      <c r="D530" s="110"/>
      <c r="E530" s="111"/>
      <c r="F530" s="111"/>
      <c r="G530" s="111"/>
      <c r="H530" s="111"/>
      <c r="I530" s="111"/>
      <c r="J530" s="111"/>
      <c r="K530" s="111"/>
      <c r="L530" s="111"/>
    </row>
  </sheetData>
  <sheetProtection sheet="1" objects="1" scenarios="1"/>
  <mergeCells count="2">
    <mergeCell ref="B6:L6"/>
    <mergeCell ref="B7:L7"/>
  </mergeCells>
  <phoneticPr fontId="4" type="noConversion"/>
  <dataValidations count="1">
    <dataValidation allowBlank="1" showInputMessage="1" showErrorMessage="1" sqref="C5:C1048576 A1:B1048576 D1:XFD1048576" xr:uid="{00000000-0002-0000-1200-000000000000}"/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1">
    <tabColor rgb="FFFF0000"/>
    <pageSetUpPr fitToPage="1"/>
  </sheetPr>
  <dimension ref="B1:L505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36.42578125" style="2" bestFit="1" customWidth="1"/>
    <col min="3" max="3" width="41.7109375" style="2" bestFit="1" customWidth="1"/>
    <col min="4" max="4" width="6.5703125" style="2" bestFit="1" customWidth="1"/>
    <col min="5" max="5" width="7" style="1" customWidth="1"/>
    <col min="6" max="6" width="11.140625" style="1" bestFit="1" customWidth="1"/>
    <col min="7" max="7" width="12.28515625" style="1" bestFit="1" customWidth="1"/>
    <col min="8" max="8" width="7.42578125" style="1" bestFit="1" customWidth="1"/>
    <col min="9" max="9" width="7.5703125" style="1" bestFit="1" customWidth="1"/>
    <col min="10" max="10" width="15.42578125" style="1" bestFit="1" customWidth="1"/>
    <col min="11" max="11" width="13.42578125" style="1" customWidth="1"/>
    <col min="12" max="12" width="14.7109375" style="1" customWidth="1"/>
    <col min="13" max="16384" width="9.140625" style="1"/>
  </cols>
  <sheetData>
    <row r="1" spans="2:12">
      <c r="B1" s="46" t="s">
        <v>152</v>
      </c>
      <c r="C1" s="46" t="s" vm="1">
        <v>241</v>
      </c>
    </row>
    <row r="2" spans="2:12">
      <c r="B2" s="46" t="s">
        <v>151</v>
      </c>
      <c r="C2" s="46" t="s">
        <v>242</v>
      </c>
    </row>
    <row r="3" spans="2:12">
      <c r="B3" s="46" t="s">
        <v>153</v>
      </c>
      <c r="C3" s="46" t="s">
        <v>243</v>
      </c>
    </row>
    <row r="4" spans="2:12">
      <c r="B4" s="46" t="s">
        <v>154</v>
      </c>
      <c r="C4" s="46" t="s">
        <v>244</v>
      </c>
    </row>
    <row r="6" spans="2:12" ht="26.25" customHeight="1">
      <c r="B6" s="168" t="s">
        <v>179</v>
      </c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2:12" s="3" customFormat="1" ht="47.25">
      <c r="B7" s="66" t="s">
        <v>121</v>
      </c>
      <c r="C7" s="49" t="s">
        <v>49</v>
      </c>
      <c r="D7" s="49" t="s">
        <v>123</v>
      </c>
      <c r="E7" s="49" t="s">
        <v>14</v>
      </c>
      <c r="F7" s="49" t="s">
        <v>72</v>
      </c>
      <c r="G7" s="49" t="s">
        <v>109</v>
      </c>
      <c r="H7" s="49" t="s">
        <v>16</v>
      </c>
      <c r="I7" s="49" t="s">
        <v>18</v>
      </c>
      <c r="J7" s="49" t="s">
        <v>66</v>
      </c>
      <c r="K7" s="49" t="s">
        <v>155</v>
      </c>
      <c r="L7" s="51" t="s">
        <v>156</v>
      </c>
    </row>
    <row r="8" spans="2:12" s="3" customFormat="1" ht="28.5" customHeight="1">
      <c r="B8" s="14"/>
      <c r="C8" s="15"/>
      <c r="D8" s="15"/>
      <c r="E8" s="15"/>
      <c r="F8" s="15"/>
      <c r="G8" s="15"/>
      <c r="H8" s="15" t="s">
        <v>19</v>
      </c>
      <c r="I8" s="15" t="s">
        <v>19</v>
      </c>
      <c r="J8" s="15" t="s">
        <v>219</v>
      </c>
      <c r="K8" s="15" t="s">
        <v>19</v>
      </c>
      <c r="L8" s="16" t="s">
        <v>19</v>
      </c>
    </row>
    <row r="9" spans="2:12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9" t="s">
        <v>9</v>
      </c>
    </row>
    <row r="10" spans="2:12" s="4" customFormat="1" ht="18" customHeight="1">
      <c r="B10" s="90" t="s">
        <v>48</v>
      </c>
      <c r="C10" s="90"/>
      <c r="D10" s="90"/>
      <c r="E10" s="90"/>
      <c r="F10" s="90"/>
      <c r="G10" s="91"/>
      <c r="H10" s="92"/>
      <c r="I10" s="92"/>
      <c r="J10" s="93">
        <f>J11+J70</f>
        <v>13703712.343477836</v>
      </c>
      <c r="K10" s="94">
        <f>IFERROR(J10/$J$10,0)</f>
        <v>1</v>
      </c>
      <c r="L10" s="94">
        <f>J10/'סכום נכסי הקרן'!$C$42</f>
        <v>0.11890042421973723</v>
      </c>
    </row>
    <row r="11" spans="2:12">
      <c r="B11" s="95" t="s">
        <v>208</v>
      </c>
      <c r="C11" s="96"/>
      <c r="D11" s="96"/>
      <c r="E11" s="96"/>
      <c r="F11" s="96"/>
      <c r="G11" s="97"/>
      <c r="H11" s="98"/>
      <c r="I11" s="98"/>
      <c r="J11" s="99">
        <f>J12+J25</f>
        <v>13109277.033663571</v>
      </c>
      <c r="K11" s="100">
        <f t="shared" ref="K11:K68" si="0">IFERROR(J11/$J$10,0)</f>
        <v>0.95662231555107169</v>
      </c>
      <c r="L11" s="100">
        <f>J11/'סכום נכסי הקרן'!$C$42</f>
        <v>0.11374279913708976</v>
      </c>
    </row>
    <row r="12" spans="2:12">
      <c r="B12" s="101" t="s">
        <v>46</v>
      </c>
      <c r="C12" s="96"/>
      <c r="D12" s="96"/>
      <c r="E12" s="96"/>
      <c r="F12" s="96"/>
      <c r="G12" s="97"/>
      <c r="H12" s="98"/>
      <c r="I12" s="98"/>
      <c r="J12" s="99">
        <v>8223958.1359250452</v>
      </c>
      <c r="K12" s="100">
        <f t="shared" si="0"/>
        <v>0.60012629642209092</v>
      </c>
      <c r="L12" s="100">
        <f>J12/'סכום נכסי הקרן'!$C$42</f>
        <v>7.1355271230006387E-2</v>
      </c>
    </row>
    <row r="13" spans="2:12">
      <c r="B13" s="102" t="s">
        <v>4377</v>
      </c>
      <c r="C13" s="103" t="s">
        <v>4378</v>
      </c>
      <c r="D13" s="103">
        <v>11</v>
      </c>
      <c r="E13" s="103" t="s">
        <v>337</v>
      </c>
      <c r="F13" s="103" t="s">
        <v>338</v>
      </c>
      <c r="G13" s="104" t="s">
        <v>139</v>
      </c>
      <c r="H13" s="105">
        <v>4.3799999999999999E-2</v>
      </c>
      <c r="I13" s="105">
        <v>4.3799999999999999E-2</v>
      </c>
      <c r="J13" s="106">
        <v>1247681.4104097201</v>
      </c>
      <c r="K13" s="107">
        <f t="shared" si="0"/>
        <v>9.1046964438329256E-2</v>
      </c>
      <c r="L13" s="107">
        <f>J13/'סכום נכסי הקרן'!$C$42</f>
        <v>1.0825522695636679E-2</v>
      </c>
    </row>
    <row r="14" spans="2:12">
      <c r="B14" s="102" t="s">
        <v>4377</v>
      </c>
      <c r="C14" s="103" t="s">
        <v>4379</v>
      </c>
      <c r="D14" s="103">
        <v>11</v>
      </c>
      <c r="E14" s="103" t="s">
        <v>337</v>
      </c>
      <c r="F14" s="103" t="s">
        <v>338</v>
      </c>
      <c r="G14" s="104" t="s">
        <v>139</v>
      </c>
      <c r="H14" s="105">
        <v>4.3799999999999999E-2</v>
      </c>
      <c r="I14" s="105">
        <v>4.3799999999999999E-2</v>
      </c>
      <c r="J14" s="106">
        <v>71043.489870000019</v>
      </c>
      <c r="K14" s="107">
        <f t="shared" si="0"/>
        <v>5.1842513976741895E-3</v>
      </c>
      <c r="L14" s="107">
        <f>J14/'סכום נכסי הקרן'!$C$42</f>
        <v>6.1640969044522687E-4</v>
      </c>
    </row>
    <row r="15" spans="2:12">
      <c r="B15" s="102" t="s">
        <v>4380</v>
      </c>
      <c r="C15" s="103" t="s">
        <v>4381</v>
      </c>
      <c r="D15" s="103">
        <v>12</v>
      </c>
      <c r="E15" s="103" t="s">
        <v>337</v>
      </c>
      <c r="F15" s="103" t="s">
        <v>338</v>
      </c>
      <c r="G15" s="104" t="s">
        <v>139</v>
      </c>
      <c r="H15" s="105">
        <v>4.3700000000000003E-2</v>
      </c>
      <c r="I15" s="105">
        <v>4.3700000000000003E-2</v>
      </c>
      <c r="J15" s="106">
        <v>1286.9502700000003</v>
      </c>
      <c r="K15" s="107">
        <f t="shared" si="0"/>
        <v>9.3912528061238323E-5</v>
      </c>
      <c r="L15" s="107">
        <f>J15/'סכום נכסי הקרן'!$C$42</f>
        <v>1.1166239426029214E-5</v>
      </c>
    </row>
    <row r="16" spans="2:12">
      <c r="B16" s="102" t="s">
        <v>4380</v>
      </c>
      <c r="C16" s="103" t="s">
        <v>4382</v>
      </c>
      <c r="D16" s="103">
        <v>12</v>
      </c>
      <c r="E16" s="103" t="s">
        <v>337</v>
      </c>
      <c r="F16" s="103" t="s">
        <v>338</v>
      </c>
      <c r="G16" s="104" t="s">
        <v>139</v>
      </c>
      <c r="H16" s="105">
        <v>4.3700000000000003E-2</v>
      </c>
      <c r="I16" s="105">
        <v>4.3700000000000003E-2</v>
      </c>
      <c r="J16" s="106">
        <v>549493.20446802396</v>
      </c>
      <c r="K16" s="107">
        <f t="shared" si="0"/>
        <v>4.0098127477810823E-2</v>
      </c>
      <c r="L16" s="107">
        <f>J16/'סכום נכסי הקרן'!$C$42</f>
        <v>4.7676843675288089E-3</v>
      </c>
    </row>
    <row r="17" spans="2:12">
      <c r="B17" s="102" t="s">
        <v>4380</v>
      </c>
      <c r="C17" s="103" t="s">
        <v>4383</v>
      </c>
      <c r="D17" s="103">
        <v>12</v>
      </c>
      <c r="E17" s="103" t="s">
        <v>337</v>
      </c>
      <c r="F17" s="103" t="s">
        <v>338</v>
      </c>
      <c r="G17" s="104" t="s">
        <v>139</v>
      </c>
      <c r="H17" s="105">
        <v>4.3700000000000003E-2</v>
      </c>
      <c r="I17" s="105">
        <v>4.3700000000000003E-2</v>
      </c>
      <c r="J17" s="106">
        <v>981850.69020000019</v>
      </c>
      <c r="K17" s="107">
        <f t="shared" si="0"/>
        <v>7.1648518707217584E-2</v>
      </c>
      <c r="L17" s="107">
        <f>J17/'סכום נכסי הקרן'!$C$42</f>
        <v>8.5190392690039501E-3</v>
      </c>
    </row>
    <row r="18" spans="2:12">
      <c r="B18" s="102" t="s">
        <v>4384</v>
      </c>
      <c r="C18" s="103" t="s">
        <v>4385</v>
      </c>
      <c r="D18" s="103">
        <v>10</v>
      </c>
      <c r="E18" s="103" t="s">
        <v>337</v>
      </c>
      <c r="F18" s="103" t="s">
        <v>338</v>
      </c>
      <c r="G18" s="104" t="s">
        <v>139</v>
      </c>
      <c r="H18" s="105">
        <v>4.3900000000000002E-2</v>
      </c>
      <c r="I18" s="105">
        <v>4.3900000000000002E-2</v>
      </c>
      <c r="J18" s="106">
        <v>1374121.1223200003</v>
      </c>
      <c r="K18" s="107">
        <f t="shared" si="0"/>
        <v>0.10027364030112625</v>
      </c>
      <c r="L18" s="107">
        <f>J18/'סכום נכסי הקרן'!$C$42</f>
        <v>1.1922578369861251E-2</v>
      </c>
    </row>
    <row r="19" spans="2:12">
      <c r="B19" s="102" t="s">
        <v>4384</v>
      </c>
      <c r="C19" s="103" t="s">
        <v>4386</v>
      </c>
      <c r="D19" s="103">
        <v>10</v>
      </c>
      <c r="E19" s="103" t="s">
        <v>337</v>
      </c>
      <c r="F19" s="103" t="s">
        <v>338</v>
      </c>
      <c r="G19" s="104" t="s">
        <v>139</v>
      </c>
      <c r="H19" s="105">
        <v>4.3900000000000002E-2</v>
      </c>
      <c r="I19" s="105">
        <v>4.3900000000000002E-2</v>
      </c>
      <c r="J19" s="106">
        <v>413406.22903213708</v>
      </c>
      <c r="K19" s="107">
        <f t="shared" si="0"/>
        <v>3.0167462558340567E-2</v>
      </c>
      <c r="L19" s="107">
        <f>J19/'סכום נכסי הקרן'!$C$42</f>
        <v>3.5869240958197332E-3</v>
      </c>
    </row>
    <row r="20" spans="2:12">
      <c r="B20" s="102" t="s">
        <v>4384</v>
      </c>
      <c r="C20" s="103" t="s">
        <v>4387</v>
      </c>
      <c r="D20" s="103">
        <v>10</v>
      </c>
      <c r="E20" s="103" t="s">
        <v>337</v>
      </c>
      <c r="F20" s="103" t="s">
        <v>338</v>
      </c>
      <c r="G20" s="104" t="s">
        <v>139</v>
      </c>
      <c r="H20" s="105">
        <v>4.3900000000000002E-2</v>
      </c>
      <c r="I20" s="105">
        <v>4.3900000000000002E-2</v>
      </c>
      <c r="J20" s="106">
        <v>1359677.5259194649</v>
      </c>
      <c r="K20" s="107">
        <f t="shared" si="0"/>
        <v>9.9219648795867477E-2</v>
      </c>
      <c r="L20" s="107">
        <f>J20/'סכום נכסי הקרן'!$C$42</f>
        <v>1.1797258332761984E-2</v>
      </c>
    </row>
    <row r="21" spans="2:12">
      <c r="B21" s="102" t="s">
        <v>4384</v>
      </c>
      <c r="C21" s="103" t="s">
        <v>4388</v>
      </c>
      <c r="D21" s="103">
        <v>10</v>
      </c>
      <c r="E21" s="103" t="s">
        <v>337</v>
      </c>
      <c r="F21" s="103" t="s">
        <v>338</v>
      </c>
      <c r="G21" s="104" t="s">
        <v>139</v>
      </c>
      <c r="H21" s="105">
        <v>4.3900000000000002E-2</v>
      </c>
      <c r="I21" s="105">
        <v>4.3900000000000002E-2</v>
      </c>
      <c r="J21" s="106">
        <v>2020514.2525600006</v>
      </c>
      <c r="K21" s="107">
        <f t="shared" si="0"/>
        <v>0.14744283898528029</v>
      </c>
      <c r="L21" s="107">
        <f>J21/'סכום נכסי הקרן'!$C$42</f>
        <v>1.753101610351224E-2</v>
      </c>
    </row>
    <row r="22" spans="2:12">
      <c r="B22" s="102" t="s">
        <v>4389</v>
      </c>
      <c r="C22" s="103" t="s">
        <v>4390</v>
      </c>
      <c r="D22" s="103">
        <v>20</v>
      </c>
      <c r="E22" s="103" t="s">
        <v>337</v>
      </c>
      <c r="F22" s="103" t="s">
        <v>338</v>
      </c>
      <c r="G22" s="104" t="s">
        <v>139</v>
      </c>
      <c r="H22" s="105">
        <v>4.2700000000000002E-2</v>
      </c>
      <c r="I22" s="105">
        <v>4.2700000000000002E-2</v>
      </c>
      <c r="J22" s="106">
        <v>176606.85042569897</v>
      </c>
      <c r="K22" s="107">
        <f t="shared" si="0"/>
        <v>1.2887518797762381E-2</v>
      </c>
      <c r="L22" s="107">
        <f>J22/'סכום נכסי הקרן'!$C$42</f>
        <v>1.5323314521937851E-3</v>
      </c>
    </row>
    <row r="23" spans="2:12">
      <c r="B23" s="102" t="s">
        <v>4391</v>
      </c>
      <c r="C23" s="103" t="s">
        <v>4392</v>
      </c>
      <c r="D23" s="103">
        <v>26</v>
      </c>
      <c r="E23" s="103" t="s">
        <v>337</v>
      </c>
      <c r="F23" s="103" t="s">
        <v>338</v>
      </c>
      <c r="G23" s="104" t="s">
        <v>139</v>
      </c>
      <c r="H23" s="105">
        <v>0</v>
      </c>
      <c r="I23" s="105">
        <v>0</v>
      </c>
      <c r="J23" s="106">
        <v>28276.410450000003</v>
      </c>
      <c r="K23" s="107">
        <f t="shared" si="0"/>
        <v>2.0634124346208945E-3</v>
      </c>
      <c r="L23" s="107">
        <f>J23/'סכום נכסי הקרן'!$C$42</f>
        <v>2.4534061381670518E-4</v>
      </c>
    </row>
    <row r="24" spans="2:12">
      <c r="B24" s="108"/>
      <c r="C24" s="103"/>
      <c r="D24" s="103"/>
      <c r="E24" s="103"/>
      <c r="F24" s="103"/>
      <c r="G24" s="103"/>
      <c r="H24" s="103"/>
      <c r="I24" s="103"/>
      <c r="J24" s="103"/>
      <c r="K24" s="107"/>
      <c r="L24" s="103"/>
    </row>
    <row r="25" spans="2:12">
      <c r="B25" s="101" t="s">
        <v>47</v>
      </c>
      <c r="C25" s="96"/>
      <c r="D25" s="96"/>
      <c r="E25" s="96"/>
      <c r="F25" s="96"/>
      <c r="G25" s="97"/>
      <c r="H25" s="98"/>
      <c r="I25" s="98"/>
      <c r="J25" s="99">
        <f>SUM(J26:J68)</f>
        <v>4885318.8977385247</v>
      </c>
      <c r="K25" s="100">
        <f t="shared" si="0"/>
        <v>0.35649601912898077</v>
      </c>
      <c r="L25" s="100">
        <f>J25/'סכום נכסי הקרן'!$C$42</f>
        <v>4.2387527907083375E-2</v>
      </c>
    </row>
    <row r="26" spans="2:12">
      <c r="B26" s="102" t="s">
        <v>4377</v>
      </c>
      <c r="C26" s="103" t="s">
        <v>4393</v>
      </c>
      <c r="D26" s="103">
        <v>11</v>
      </c>
      <c r="E26" s="103" t="s">
        <v>337</v>
      </c>
      <c r="F26" s="103" t="s">
        <v>338</v>
      </c>
      <c r="G26" s="104" t="s">
        <v>140</v>
      </c>
      <c r="H26" s="105">
        <v>0</v>
      </c>
      <c r="I26" s="105">
        <v>0</v>
      </c>
      <c r="J26" s="106">
        <v>191.84522203500001</v>
      </c>
      <c r="K26" s="107">
        <f t="shared" si="0"/>
        <v>1.3999507376284579E-5</v>
      </c>
      <c r="L26" s="107">
        <f>J26/'סכום נכסי הקרן'!$C$42</f>
        <v>1.664547365907577E-6</v>
      </c>
    </row>
    <row r="27" spans="2:12">
      <c r="B27" s="102" t="s">
        <v>4377</v>
      </c>
      <c r="C27" s="103" t="s">
        <v>4394</v>
      </c>
      <c r="D27" s="103">
        <v>11</v>
      </c>
      <c r="E27" s="103" t="s">
        <v>337</v>
      </c>
      <c r="F27" s="103" t="s">
        <v>338</v>
      </c>
      <c r="G27" s="104" t="s">
        <v>142</v>
      </c>
      <c r="H27" s="105">
        <v>0</v>
      </c>
      <c r="I27" s="105">
        <v>0</v>
      </c>
      <c r="J27" s="106">
        <v>2.8857364000000007E-2</v>
      </c>
      <c r="K27" s="107">
        <f t="shared" si="0"/>
        <v>2.105806315595527E-9</v>
      </c>
      <c r="L27" s="107">
        <f>J27/'סכום נכסי הקרן'!$C$42</f>
        <v>2.5038126424891004E-10</v>
      </c>
    </row>
    <row r="28" spans="2:12">
      <c r="B28" s="102" t="s">
        <v>4377</v>
      </c>
      <c r="C28" s="103" t="s">
        <v>4395</v>
      </c>
      <c r="D28" s="103">
        <v>11</v>
      </c>
      <c r="E28" s="103" t="s">
        <v>337</v>
      </c>
      <c r="F28" s="103" t="s">
        <v>338</v>
      </c>
      <c r="G28" s="104" t="s">
        <v>141</v>
      </c>
      <c r="H28" s="105">
        <v>0</v>
      </c>
      <c r="I28" s="105">
        <v>0</v>
      </c>
      <c r="J28" s="106">
        <v>0.29162416400000007</v>
      </c>
      <c r="K28" s="107">
        <f t="shared" si="0"/>
        <v>2.1280668821014481E-8</v>
      </c>
      <c r="L28" s="107">
        <f>J28/'סכום נכסי הקרן'!$C$42</f>
        <v>2.5302805504983575E-9</v>
      </c>
    </row>
    <row r="29" spans="2:12">
      <c r="B29" s="102" t="s">
        <v>4377</v>
      </c>
      <c r="C29" s="103" t="s">
        <v>4396</v>
      </c>
      <c r="D29" s="103">
        <v>11</v>
      </c>
      <c r="E29" s="103" t="s">
        <v>337</v>
      </c>
      <c r="F29" s="103" t="s">
        <v>338</v>
      </c>
      <c r="G29" s="104" t="s">
        <v>138</v>
      </c>
      <c r="H29" s="109">
        <v>4.8099999999999997E-2</v>
      </c>
      <c r="I29" s="105">
        <v>4.8099999999999997E-2</v>
      </c>
      <c r="J29" s="106">
        <v>359932.85708068113</v>
      </c>
      <c r="K29" s="107">
        <f t="shared" si="0"/>
        <v>2.6265354092315583E-2</v>
      </c>
      <c r="L29" s="107">
        <f>J29/'סכום נכסי הקרן'!$C$42</f>
        <v>3.1229617438579341E-3</v>
      </c>
    </row>
    <row r="30" spans="2:12">
      <c r="B30" s="102" t="s">
        <v>4380</v>
      </c>
      <c r="C30" s="103" t="s">
        <v>4397</v>
      </c>
      <c r="D30" s="103">
        <v>12</v>
      </c>
      <c r="E30" s="103" t="s">
        <v>337</v>
      </c>
      <c r="F30" s="103" t="s">
        <v>338</v>
      </c>
      <c r="G30" s="104" t="s">
        <v>140</v>
      </c>
      <c r="H30" s="109">
        <v>3.2300000000000002E-2</v>
      </c>
      <c r="I30" s="105">
        <v>3.2300000000000002E-2</v>
      </c>
      <c r="J30" s="106">
        <v>63692.877002202003</v>
      </c>
      <c r="K30" s="107">
        <f t="shared" si="0"/>
        <v>4.6478556617190001E-3</v>
      </c>
      <c r="L30" s="107">
        <f>J30/'סכום נכסי הקרן'!$C$42</f>
        <v>5.5263200989049657E-4</v>
      </c>
    </row>
    <row r="31" spans="2:12">
      <c r="B31" s="102" t="s">
        <v>4380</v>
      </c>
      <c r="C31" s="103" t="s">
        <v>4398</v>
      </c>
      <c r="D31" s="103">
        <v>12</v>
      </c>
      <c r="E31" s="103" t="s">
        <v>337</v>
      </c>
      <c r="F31" s="103" t="s">
        <v>338</v>
      </c>
      <c r="G31" s="104" t="s">
        <v>142</v>
      </c>
      <c r="H31" s="105">
        <v>0</v>
      </c>
      <c r="I31" s="105">
        <v>0</v>
      </c>
      <c r="J31" s="106">
        <v>12794.133450000003</v>
      </c>
      <c r="K31" s="107">
        <f t="shared" si="0"/>
        <v>9.3362536583667128E-4</v>
      </c>
      <c r="L31" s="107">
        <f>J31/'סכום נכסי הקרן'!$C$42</f>
        <v>1.1100845206028759E-4</v>
      </c>
    </row>
    <row r="32" spans="2:12">
      <c r="B32" s="102" t="s">
        <v>4380</v>
      </c>
      <c r="C32" s="103" t="s">
        <v>4399</v>
      </c>
      <c r="D32" s="103">
        <v>12</v>
      </c>
      <c r="E32" s="103" t="s">
        <v>337</v>
      </c>
      <c r="F32" s="103" t="s">
        <v>338</v>
      </c>
      <c r="G32" s="104" t="s">
        <v>141</v>
      </c>
      <c r="H32" s="109">
        <v>4.6870000000000002E-2</v>
      </c>
      <c r="I32" s="105">
        <v>4.6870000000000002E-2</v>
      </c>
      <c r="J32" s="106">
        <v>47077.249527410007</v>
      </c>
      <c r="K32" s="107">
        <f t="shared" si="0"/>
        <v>3.4353646915112035E-3</v>
      </c>
      <c r="L32" s="107">
        <f>J32/'סכום נכסי הקרן'!$C$42</f>
        <v>4.0846631917018883E-4</v>
      </c>
    </row>
    <row r="33" spans="2:12">
      <c r="B33" s="102" t="s">
        <v>4380</v>
      </c>
      <c r="C33" s="103" t="s">
        <v>4400</v>
      </c>
      <c r="D33" s="103">
        <v>12</v>
      </c>
      <c r="E33" s="103" t="s">
        <v>337</v>
      </c>
      <c r="F33" s="103" t="s">
        <v>338</v>
      </c>
      <c r="G33" s="104" t="s">
        <v>138</v>
      </c>
      <c r="H33" s="109">
        <v>4.8099999999999997E-2</v>
      </c>
      <c r="I33" s="105">
        <v>4.8099999999999997E-2</v>
      </c>
      <c r="J33" s="106">
        <v>871703.21255777427</v>
      </c>
      <c r="K33" s="107">
        <f t="shared" si="0"/>
        <v>6.3610734865771901E-2</v>
      </c>
      <c r="L33" s="107">
        <f>J33/'סכום נכסי הקרן'!$C$42</f>
        <v>7.5633433604695086E-3</v>
      </c>
    </row>
    <row r="34" spans="2:12">
      <c r="B34" s="102" t="s">
        <v>4380</v>
      </c>
      <c r="C34" s="103" t="s">
        <v>4401</v>
      </c>
      <c r="D34" s="103">
        <v>12</v>
      </c>
      <c r="E34" s="103" t="s">
        <v>337</v>
      </c>
      <c r="F34" s="103" t="s">
        <v>338</v>
      </c>
      <c r="G34" s="104" t="s">
        <v>147</v>
      </c>
      <c r="H34" s="105">
        <v>0</v>
      </c>
      <c r="I34" s="105">
        <v>0</v>
      </c>
      <c r="J34" s="106">
        <v>96.311219923000024</v>
      </c>
      <c r="K34" s="107">
        <f t="shared" si="0"/>
        <v>7.0281116174215757E-6</v>
      </c>
      <c r="L34" s="107">
        <f>J34/'סכום נכסי הקרן'!$C$42</f>
        <v>8.3564545277508895E-7</v>
      </c>
    </row>
    <row r="35" spans="2:12">
      <c r="B35" s="102" t="s">
        <v>4380</v>
      </c>
      <c r="C35" s="103" t="s">
        <v>4402</v>
      </c>
      <c r="D35" s="103">
        <v>12</v>
      </c>
      <c r="E35" s="103" t="s">
        <v>337</v>
      </c>
      <c r="F35" s="103" t="s">
        <v>338</v>
      </c>
      <c r="G35" s="104" t="s">
        <v>146</v>
      </c>
      <c r="H35" s="105">
        <v>0</v>
      </c>
      <c r="I35" s="105">
        <v>0</v>
      </c>
      <c r="J35" s="106">
        <v>306.30554231500008</v>
      </c>
      <c r="K35" s="107">
        <f t="shared" si="0"/>
        <v>2.2352011968551251E-5</v>
      </c>
      <c r="L35" s="107">
        <f>J35/'סכום נכסי הקרן'!$C$42</f>
        <v>2.6576637052253878E-6</v>
      </c>
    </row>
    <row r="36" spans="2:12">
      <c r="B36" s="102" t="s">
        <v>4380</v>
      </c>
      <c r="C36" s="103" t="s">
        <v>4403</v>
      </c>
      <c r="D36" s="103">
        <v>12</v>
      </c>
      <c r="E36" s="103" t="s">
        <v>337</v>
      </c>
      <c r="F36" s="103" t="s">
        <v>338</v>
      </c>
      <c r="G36" s="104" t="s">
        <v>145</v>
      </c>
      <c r="H36" s="105">
        <v>0</v>
      </c>
      <c r="I36" s="105">
        <v>0</v>
      </c>
      <c r="J36" s="106">
        <v>-3504.7672900000011</v>
      </c>
      <c r="K36" s="107">
        <f t="shared" si="0"/>
        <v>-2.5575312748505442E-4</v>
      </c>
      <c r="L36" s="107">
        <f>J36/'סכום נכסי הקרן'!$C$42</f>
        <v>-3.0409155353497512E-5</v>
      </c>
    </row>
    <row r="37" spans="2:12">
      <c r="B37" s="102" t="s">
        <v>4384</v>
      </c>
      <c r="C37" s="103" t="s">
        <v>4404</v>
      </c>
      <c r="D37" s="103">
        <v>10</v>
      </c>
      <c r="E37" s="103" t="s">
        <v>337</v>
      </c>
      <c r="F37" s="103" t="s">
        <v>338</v>
      </c>
      <c r="G37" s="104" t="s">
        <v>143</v>
      </c>
      <c r="H37" s="105">
        <v>0</v>
      </c>
      <c r="I37" s="105">
        <v>0</v>
      </c>
      <c r="J37" s="106">
        <v>42.426163078999991</v>
      </c>
      <c r="K37" s="107">
        <f t="shared" si="0"/>
        <v>3.0959612998000764E-6</v>
      </c>
      <c r="L37" s="107">
        <f>J37/'סכום נכסי הקרן'!$C$42</f>
        <v>3.6811111191411815E-7</v>
      </c>
    </row>
    <row r="38" spans="2:12">
      <c r="B38" s="102" t="s">
        <v>4384</v>
      </c>
      <c r="C38" s="103" t="s">
        <v>4405</v>
      </c>
      <c r="D38" s="103">
        <v>10</v>
      </c>
      <c r="E38" s="103" t="s">
        <v>337</v>
      </c>
      <c r="F38" s="103" t="s">
        <v>338</v>
      </c>
      <c r="G38" s="104" t="s">
        <v>140</v>
      </c>
      <c r="H38" s="109">
        <v>3.3300000000000003E-2</v>
      </c>
      <c r="I38" s="105">
        <v>3.3300000000000003E-2</v>
      </c>
      <c r="J38" s="106">
        <v>63550.952901529032</v>
      </c>
      <c r="K38" s="107">
        <f t="shared" si="0"/>
        <v>4.6374990446859136E-3</v>
      </c>
      <c r="L38" s="107">
        <f>J38/'סכום נכסי הקרן'!$C$42</f>
        <v>5.5140060373178132E-4</v>
      </c>
    </row>
    <row r="39" spans="2:12">
      <c r="B39" s="102" t="s">
        <v>4384</v>
      </c>
      <c r="C39" s="103" t="s">
        <v>4406</v>
      </c>
      <c r="D39" s="103">
        <v>10</v>
      </c>
      <c r="E39" s="103" t="s">
        <v>337</v>
      </c>
      <c r="F39" s="103" t="s">
        <v>338</v>
      </c>
      <c r="G39" s="104" t="s">
        <v>138</v>
      </c>
      <c r="H39" s="109">
        <v>4.7600000000000003E-2</v>
      </c>
      <c r="I39" s="105">
        <v>4.7600000000000003E-2</v>
      </c>
      <c r="J39" s="106">
        <v>98559.424060000019</v>
      </c>
      <c r="K39" s="107">
        <f t="shared" si="0"/>
        <v>7.1921696537149311E-3</v>
      </c>
      <c r="L39" s="107">
        <f>J39/'סכום נכסי הקרן'!$C$42</f>
        <v>8.5515202288702602E-4</v>
      </c>
    </row>
    <row r="40" spans="2:12">
      <c r="B40" s="102" t="s">
        <v>4384</v>
      </c>
      <c r="C40" s="103" t="s">
        <v>4407</v>
      </c>
      <c r="D40" s="103">
        <v>10</v>
      </c>
      <c r="E40" s="103" t="s">
        <v>337</v>
      </c>
      <c r="F40" s="103" t="s">
        <v>338</v>
      </c>
      <c r="G40" s="104" t="s">
        <v>140</v>
      </c>
      <c r="H40" s="109">
        <v>3.3300000000000003E-2</v>
      </c>
      <c r="I40" s="105">
        <v>3.3300000000000003E-2</v>
      </c>
      <c r="J40" s="106">
        <v>8211.9819000000007</v>
      </c>
      <c r="K40" s="107">
        <f t="shared" si="0"/>
        <v>5.9925235543260825E-4</v>
      </c>
      <c r="L40" s="107">
        <f>J40/'סכום נכסי הקרן'!$C$42</f>
        <v>7.1251359275613884E-5</v>
      </c>
    </row>
    <row r="41" spans="2:12">
      <c r="B41" s="102" t="s">
        <v>4384</v>
      </c>
      <c r="C41" s="103" t="s">
        <v>4408</v>
      </c>
      <c r="D41" s="103">
        <v>10</v>
      </c>
      <c r="E41" s="103" t="s">
        <v>337</v>
      </c>
      <c r="F41" s="103" t="s">
        <v>338</v>
      </c>
      <c r="G41" s="104" t="s">
        <v>145</v>
      </c>
      <c r="H41" s="105">
        <v>0</v>
      </c>
      <c r="I41" s="105">
        <v>0</v>
      </c>
      <c r="J41" s="106">
        <v>-501.60016000000007</v>
      </c>
      <c r="K41" s="107">
        <f t="shared" si="0"/>
        <v>-3.6603231841679191E-5</v>
      </c>
      <c r="L41" s="107">
        <f>J41/'סכום נכסי הקרן'!$C$42</f>
        <v>-4.3521397937890494E-6</v>
      </c>
    </row>
    <row r="42" spans="2:12">
      <c r="B42" s="102" t="s">
        <v>4384</v>
      </c>
      <c r="C42" s="103" t="s">
        <v>4409</v>
      </c>
      <c r="D42" s="103">
        <v>10</v>
      </c>
      <c r="E42" s="103" t="s">
        <v>337</v>
      </c>
      <c r="F42" s="103" t="s">
        <v>338</v>
      </c>
      <c r="G42" s="104" t="s">
        <v>141</v>
      </c>
      <c r="H42" s="109">
        <v>4.632E-2</v>
      </c>
      <c r="I42" s="105">
        <v>4.632E-2</v>
      </c>
      <c r="J42" s="106">
        <v>8546.351053483002</v>
      </c>
      <c r="K42" s="107">
        <f t="shared" si="0"/>
        <v>6.2365225124931675E-4</v>
      </c>
      <c r="L42" s="107">
        <f>J42/'סכום נכסי הקרן'!$C$42</f>
        <v>7.4152517239137904E-5</v>
      </c>
    </row>
    <row r="43" spans="2:12">
      <c r="B43" s="102" t="s">
        <v>4384</v>
      </c>
      <c r="C43" s="103" t="s">
        <v>4410</v>
      </c>
      <c r="D43" s="103">
        <v>10</v>
      </c>
      <c r="E43" s="103" t="s">
        <v>337</v>
      </c>
      <c r="F43" s="103" t="s">
        <v>338</v>
      </c>
      <c r="G43" s="104" t="s">
        <v>146</v>
      </c>
      <c r="H43" s="105">
        <v>0</v>
      </c>
      <c r="I43" s="105">
        <v>0</v>
      </c>
      <c r="J43" s="106">
        <v>4927.167260000002</v>
      </c>
      <c r="K43" s="107">
        <f t="shared" si="0"/>
        <v>3.5954981661192302E-4</v>
      </c>
      <c r="L43" s="107">
        <f>J43/'סכום נכסי הקרן'!$C$42</f>
        <v>4.2750625723286379E-5</v>
      </c>
    </row>
    <row r="44" spans="2:12">
      <c r="B44" s="102" t="s">
        <v>4384</v>
      </c>
      <c r="C44" s="103" t="s">
        <v>4411</v>
      </c>
      <c r="D44" s="103">
        <v>10</v>
      </c>
      <c r="E44" s="103" t="s">
        <v>337</v>
      </c>
      <c r="F44" s="103" t="s">
        <v>338</v>
      </c>
      <c r="G44" s="104" t="s">
        <v>142</v>
      </c>
      <c r="H44" s="105">
        <v>0</v>
      </c>
      <c r="I44" s="105">
        <v>0</v>
      </c>
      <c r="J44" s="106">
        <v>18.00385</v>
      </c>
      <c r="K44" s="107">
        <f t="shared" si="0"/>
        <v>1.3137936311519832E-6</v>
      </c>
      <c r="L44" s="107">
        <f>J44/'סכום נכסי הקרן'!$C$42</f>
        <v>1.562106200811598E-7</v>
      </c>
    </row>
    <row r="45" spans="2:12">
      <c r="B45" s="102" t="s">
        <v>4384</v>
      </c>
      <c r="C45" s="103" t="s">
        <v>4412</v>
      </c>
      <c r="D45" s="103">
        <v>10</v>
      </c>
      <c r="E45" s="103" t="s">
        <v>337</v>
      </c>
      <c r="F45" s="103" t="s">
        <v>338</v>
      </c>
      <c r="G45" s="104" t="s">
        <v>142</v>
      </c>
      <c r="H45" s="105">
        <v>0</v>
      </c>
      <c r="I45" s="105">
        <v>0</v>
      </c>
      <c r="J45" s="106">
        <v>41.147483729000001</v>
      </c>
      <c r="K45" s="107">
        <f t="shared" si="0"/>
        <v>3.0026523249799383E-6</v>
      </c>
      <c r="L45" s="107">
        <f>J45/'סכום נכסי הקרן'!$C$42</f>
        <v>3.5701663522449499E-7</v>
      </c>
    </row>
    <row r="46" spans="2:12">
      <c r="B46" s="102" t="s">
        <v>4384</v>
      </c>
      <c r="C46" s="103" t="s">
        <v>4413</v>
      </c>
      <c r="D46" s="103">
        <v>10</v>
      </c>
      <c r="E46" s="103" t="s">
        <v>337</v>
      </c>
      <c r="F46" s="103" t="s">
        <v>338</v>
      </c>
      <c r="G46" s="104" t="s">
        <v>147</v>
      </c>
      <c r="H46" s="105">
        <v>0</v>
      </c>
      <c r="I46" s="105">
        <v>0</v>
      </c>
      <c r="J46" s="106">
        <v>10732.216032816006</v>
      </c>
      <c r="K46" s="107">
        <f t="shared" si="0"/>
        <v>7.8316121674313396E-4</v>
      </c>
      <c r="L46" s="107">
        <f>J46/'סכום נכסי הקרן'!$C$42</f>
        <v>9.3118200903204214E-5</v>
      </c>
    </row>
    <row r="47" spans="2:12">
      <c r="B47" s="102" t="s">
        <v>4384</v>
      </c>
      <c r="C47" s="103" t="s">
        <v>4414</v>
      </c>
      <c r="D47" s="103">
        <v>10</v>
      </c>
      <c r="E47" s="103" t="s">
        <v>337</v>
      </c>
      <c r="F47" s="103" t="s">
        <v>338</v>
      </c>
      <c r="G47" s="104" t="s">
        <v>1599</v>
      </c>
      <c r="H47" s="105">
        <v>0</v>
      </c>
      <c r="I47" s="105">
        <v>0</v>
      </c>
      <c r="J47" s="106">
        <v>479.80753839900007</v>
      </c>
      <c r="K47" s="107">
        <f t="shared" si="0"/>
        <v>3.5012960457197596E-5</v>
      </c>
      <c r="L47" s="107">
        <f>J47/'סכום נכסי הקרן'!$C$42</f>
        <v>4.1630558515496795E-6</v>
      </c>
    </row>
    <row r="48" spans="2:12">
      <c r="B48" s="102" t="s">
        <v>4384</v>
      </c>
      <c r="C48" s="103" t="s">
        <v>4415</v>
      </c>
      <c r="D48" s="103">
        <v>10</v>
      </c>
      <c r="E48" s="103" t="s">
        <v>337</v>
      </c>
      <c r="F48" s="103" t="s">
        <v>338</v>
      </c>
      <c r="G48" s="104" t="s">
        <v>141</v>
      </c>
      <c r="H48" s="109">
        <v>4.632E-2</v>
      </c>
      <c r="I48" s="105">
        <v>4.632E-2</v>
      </c>
      <c r="J48" s="106">
        <v>791.3142600000001</v>
      </c>
      <c r="K48" s="107">
        <f t="shared" si="0"/>
        <v>5.7744517701921793E-5</v>
      </c>
      <c r="L48" s="107">
        <f>J48/'סכום נכסי הקרן'!$C$42</f>
        <v>6.8658476511226281E-6</v>
      </c>
    </row>
    <row r="49" spans="2:12">
      <c r="B49" s="102" t="s">
        <v>4384</v>
      </c>
      <c r="C49" s="103" t="s">
        <v>4416</v>
      </c>
      <c r="D49" s="103">
        <v>10</v>
      </c>
      <c r="E49" s="103" t="s">
        <v>337</v>
      </c>
      <c r="F49" s="103" t="s">
        <v>338</v>
      </c>
      <c r="G49" s="104" t="s">
        <v>146</v>
      </c>
      <c r="H49" s="105">
        <v>0</v>
      </c>
      <c r="I49" s="105">
        <v>0</v>
      </c>
      <c r="J49" s="106">
        <v>260.92465406900004</v>
      </c>
      <c r="K49" s="107">
        <f t="shared" si="0"/>
        <v>1.9040435724935869E-5</v>
      </c>
      <c r="L49" s="107">
        <f>J49/'סכום נכסי הקרן'!$C$42</f>
        <v>2.2639158850235153E-6</v>
      </c>
    </row>
    <row r="50" spans="2:12">
      <c r="B50" s="102" t="s">
        <v>4384</v>
      </c>
      <c r="C50" s="103" t="s">
        <v>4417</v>
      </c>
      <c r="D50" s="103">
        <v>10</v>
      </c>
      <c r="E50" s="103" t="s">
        <v>337</v>
      </c>
      <c r="F50" s="103" t="s">
        <v>338</v>
      </c>
      <c r="G50" s="104" t="s">
        <v>138</v>
      </c>
      <c r="H50" s="109">
        <v>4.7600000000000003E-2</v>
      </c>
      <c r="I50" s="105">
        <v>4.7600000000000003E-2</v>
      </c>
      <c r="J50" s="106">
        <v>2974.8168357050008</v>
      </c>
      <c r="K50" s="107">
        <f t="shared" si="0"/>
        <v>2.170810916883292E-4</v>
      </c>
      <c r="L50" s="107">
        <f>J50/'סכום נכסי הקרן'!$C$42</f>
        <v>2.5811033891826019E-5</v>
      </c>
    </row>
    <row r="51" spans="2:12">
      <c r="B51" s="102" t="s">
        <v>4384</v>
      </c>
      <c r="C51" s="103" t="s">
        <v>4418</v>
      </c>
      <c r="D51" s="103">
        <v>10</v>
      </c>
      <c r="E51" s="103" t="s">
        <v>337</v>
      </c>
      <c r="F51" s="103" t="s">
        <v>338</v>
      </c>
      <c r="G51" s="104" t="s">
        <v>4374</v>
      </c>
      <c r="H51" s="105">
        <v>0</v>
      </c>
      <c r="I51" s="105">
        <v>0</v>
      </c>
      <c r="J51" s="106">
        <v>227.22120390700013</v>
      </c>
      <c r="K51" s="107">
        <f t="shared" si="0"/>
        <v>1.6580996317771083E-5</v>
      </c>
      <c r="L51" s="107">
        <f>J51/'סכום נכסי הקרן'!$C$42</f>
        <v>1.9714874961688828E-6</v>
      </c>
    </row>
    <row r="52" spans="2:12">
      <c r="B52" s="102" t="s">
        <v>4384</v>
      </c>
      <c r="C52" s="103" t="s">
        <v>4419</v>
      </c>
      <c r="D52" s="103">
        <v>10</v>
      </c>
      <c r="E52" s="103" t="s">
        <v>337</v>
      </c>
      <c r="F52" s="103" t="s">
        <v>338</v>
      </c>
      <c r="G52" s="104" t="s">
        <v>138</v>
      </c>
      <c r="H52" s="109">
        <v>4.7600000000000003E-2</v>
      </c>
      <c r="I52" s="105">
        <v>4.7600000000000003E-2</v>
      </c>
      <c r="J52" s="106">
        <v>2406630.5356500056</v>
      </c>
      <c r="K52" s="107">
        <f t="shared" si="0"/>
        <v>0.1756188743114869</v>
      </c>
      <c r="L52" s="107">
        <f>J52/'סכום נכסי הקרן'!$C$42</f>
        <v>2.0881158656628505E-2</v>
      </c>
    </row>
    <row r="53" spans="2:12">
      <c r="B53" s="102" t="s">
        <v>4384</v>
      </c>
      <c r="C53" s="103" t="s">
        <v>4420</v>
      </c>
      <c r="D53" s="103">
        <v>10</v>
      </c>
      <c r="E53" s="103" t="s">
        <v>337</v>
      </c>
      <c r="F53" s="103" t="s">
        <v>338</v>
      </c>
      <c r="G53" s="104" t="s">
        <v>147</v>
      </c>
      <c r="H53" s="105">
        <v>0</v>
      </c>
      <c r="I53" s="105">
        <v>0</v>
      </c>
      <c r="J53" s="106">
        <v>0.51153000000000004</v>
      </c>
      <c r="K53" s="107">
        <f t="shared" si="0"/>
        <v>3.7327841330780588E-8</v>
      </c>
      <c r="L53" s="107">
        <f>J53/'סכום נכסי הקרן'!$C$42</f>
        <v>4.4382961694368525E-9</v>
      </c>
    </row>
    <row r="54" spans="2:12">
      <c r="B54" s="102" t="s">
        <v>4384</v>
      </c>
      <c r="C54" s="103" t="s">
        <v>4421</v>
      </c>
      <c r="D54" s="103">
        <v>10</v>
      </c>
      <c r="E54" s="103" t="s">
        <v>337</v>
      </c>
      <c r="F54" s="103" t="s">
        <v>338</v>
      </c>
      <c r="G54" s="104" t="s">
        <v>144</v>
      </c>
      <c r="H54" s="105">
        <v>0</v>
      </c>
      <c r="I54" s="105">
        <v>0</v>
      </c>
      <c r="J54" s="106">
        <v>8.6910837190000052</v>
      </c>
      <c r="K54" s="107">
        <f t="shared" si="0"/>
        <v>6.3421381747964462E-7</v>
      </c>
      <c r="L54" s="107">
        <f>J54/'סכום נכסי הקרן'!$C$42</f>
        <v>7.5408291944348754E-8</v>
      </c>
    </row>
    <row r="55" spans="2:12">
      <c r="B55" s="102" t="s">
        <v>4389</v>
      </c>
      <c r="C55" s="103" t="s">
        <v>4422</v>
      </c>
      <c r="D55" s="103">
        <v>20</v>
      </c>
      <c r="E55" s="103" t="s">
        <v>337</v>
      </c>
      <c r="F55" s="103" t="s">
        <v>338</v>
      </c>
      <c r="G55" s="104" t="s">
        <v>141</v>
      </c>
      <c r="H55" s="109">
        <v>4.632E-2</v>
      </c>
      <c r="I55" s="105">
        <v>4.632E-2</v>
      </c>
      <c r="J55" s="106">
        <v>1.1986055290000002</v>
      </c>
      <c r="K55" s="107">
        <f t="shared" si="0"/>
        <v>8.746575372843886E-8</v>
      </c>
      <c r="L55" s="107">
        <f>J55/'סכום נכסי הקרן'!$C$42</f>
        <v>1.0399715223010445E-8</v>
      </c>
    </row>
    <row r="56" spans="2:12">
      <c r="B56" s="102" t="s">
        <v>4389</v>
      </c>
      <c r="C56" s="103" t="s">
        <v>4423</v>
      </c>
      <c r="D56" s="103">
        <v>20</v>
      </c>
      <c r="E56" s="103" t="s">
        <v>337</v>
      </c>
      <c r="F56" s="103" t="s">
        <v>338</v>
      </c>
      <c r="G56" s="104" t="s">
        <v>138</v>
      </c>
      <c r="H56" s="109">
        <v>4.9099999999999998E-2</v>
      </c>
      <c r="I56" s="105">
        <v>4.9099999999999998E-2</v>
      </c>
      <c r="J56" s="106">
        <v>55484.51170000001</v>
      </c>
      <c r="K56" s="107">
        <f t="shared" si="0"/>
        <v>4.0488672200133698E-3</v>
      </c>
      <c r="L56" s="107">
        <f>J56/'סכום נכסי הקרן'!$C$42</f>
        <v>4.8141203006897787E-4</v>
      </c>
    </row>
    <row r="57" spans="2:12">
      <c r="B57" s="102" t="s">
        <v>4389</v>
      </c>
      <c r="C57" s="103" t="s">
        <v>4424</v>
      </c>
      <c r="D57" s="103">
        <v>20</v>
      </c>
      <c r="E57" s="103" t="s">
        <v>337</v>
      </c>
      <c r="F57" s="103" t="s">
        <v>338</v>
      </c>
      <c r="G57" s="104" t="s">
        <v>140</v>
      </c>
      <c r="H57" s="105">
        <v>3.1800000000000002E-2</v>
      </c>
      <c r="I57" s="105">
        <v>3.1800000000000002E-2</v>
      </c>
      <c r="J57" s="106">
        <v>7.4264175320000012</v>
      </c>
      <c r="K57" s="107">
        <f t="shared" si="0"/>
        <v>5.4192742417966332E-7</v>
      </c>
      <c r="L57" s="107">
        <f>J57/'סכום נכסי הקרן'!$C$42</f>
        <v>6.443540063127145E-8</v>
      </c>
    </row>
    <row r="58" spans="2:12">
      <c r="B58" s="102" t="s">
        <v>4389</v>
      </c>
      <c r="C58" s="103" t="s">
        <v>4425</v>
      </c>
      <c r="D58" s="103">
        <v>20</v>
      </c>
      <c r="E58" s="103" t="s">
        <v>337</v>
      </c>
      <c r="F58" s="103" t="s">
        <v>338</v>
      </c>
      <c r="G58" s="104" t="s">
        <v>147</v>
      </c>
      <c r="H58" s="105">
        <v>0</v>
      </c>
      <c r="I58" s="105">
        <v>0</v>
      </c>
      <c r="J58" s="106">
        <v>4.8111354000000002E-2</v>
      </c>
      <c r="K58" s="107">
        <f t="shared" si="0"/>
        <v>3.5108263216644492E-9</v>
      </c>
      <c r="L58" s="107">
        <f>J58/'סכום נכסי הקרן'!$C$42</f>
        <v>4.174387390077227E-10</v>
      </c>
    </row>
    <row r="59" spans="2:12">
      <c r="B59" s="102" t="s">
        <v>4389</v>
      </c>
      <c r="C59" s="103" t="s">
        <v>4426</v>
      </c>
      <c r="D59" s="103">
        <v>20</v>
      </c>
      <c r="E59" s="103" t="s">
        <v>337</v>
      </c>
      <c r="F59" s="103" t="s">
        <v>338</v>
      </c>
      <c r="G59" s="104" t="s">
        <v>138</v>
      </c>
      <c r="H59" s="109">
        <v>4.9099999999999998E-2</v>
      </c>
      <c r="I59" s="105">
        <v>4.9099999999999998E-2</v>
      </c>
      <c r="J59" s="106">
        <v>871337.7620187673</v>
      </c>
      <c r="K59" s="107">
        <f t="shared" si="0"/>
        <v>6.3584066870279357E-2</v>
      </c>
      <c r="L59" s="107">
        <f>J59/'סכום נכסי הקרן'!$C$42</f>
        <v>7.5601725244923553E-3</v>
      </c>
    </row>
    <row r="60" spans="2:12">
      <c r="B60" s="102" t="s">
        <v>4389</v>
      </c>
      <c r="C60" s="103" t="s">
        <v>4427</v>
      </c>
      <c r="D60" s="103">
        <v>20</v>
      </c>
      <c r="E60" s="103" t="s">
        <v>337</v>
      </c>
      <c r="F60" s="103" t="s">
        <v>338</v>
      </c>
      <c r="G60" s="104" t="s">
        <v>144</v>
      </c>
      <c r="H60" s="105">
        <v>0</v>
      </c>
      <c r="I60" s="105">
        <v>0</v>
      </c>
      <c r="J60" s="106">
        <v>3.6061200000000001E-4</v>
      </c>
      <c r="K60" s="107">
        <f t="shared" si="0"/>
        <v>2.6314913138966333E-11</v>
      </c>
      <c r="L60" s="107">
        <f>J60/'סכום נכסי הקרן'!$C$42</f>
        <v>3.1288543355286339E-12</v>
      </c>
    </row>
    <row r="61" spans="2:12">
      <c r="B61" s="102" t="s">
        <v>4389</v>
      </c>
      <c r="C61" s="103" t="s">
        <v>4428</v>
      </c>
      <c r="D61" s="103">
        <v>20</v>
      </c>
      <c r="E61" s="103" t="s">
        <v>337</v>
      </c>
      <c r="F61" s="103" t="s">
        <v>338</v>
      </c>
      <c r="G61" s="104" t="s">
        <v>140</v>
      </c>
      <c r="H61" s="105">
        <v>3.1800000000000002E-2</v>
      </c>
      <c r="I61" s="105">
        <v>3.1800000000000002E-2</v>
      </c>
      <c r="J61" s="106">
        <v>342.07852134599995</v>
      </c>
      <c r="K61" s="107">
        <f t="shared" si="0"/>
        <v>2.4962470954727042E-5</v>
      </c>
      <c r="L61" s="107">
        <f>J61/'סכום נכסי הקרן'!$C$42</f>
        <v>2.9680483860899149E-6</v>
      </c>
    </row>
    <row r="62" spans="2:12">
      <c r="B62" s="102" t="s">
        <v>4389</v>
      </c>
      <c r="C62" s="103" t="s">
        <v>4429</v>
      </c>
      <c r="D62" s="103">
        <v>20</v>
      </c>
      <c r="E62" s="103" t="s">
        <v>337</v>
      </c>
      <c r="F62" s="103" t="s">
        <v>338</v>
      </c>
      <c r="G62" s="104" t="s">
        <v>146</v>
      </c>
      <c r="H62" s="105">
        <v>0</v>
      </c>
      <c r="I62" s="105">
        <v>0</v>
      </c>
      <c r="J62" s="106">
        <v>328.66201754900004</v>
      </c>
      <c r="K62" s="107">
        <f t="shared" si="0"/>
        <v>2.398342940301311E-5</v>
      </c>
      <c r="L62" s="107">
        <f>J62/'סכום נכסי הקרן'!$C$42</f>
        <v>2.8516399302623783E-6</v>
      </c>
    </row>
    <row r="63" spans="2:12">
      <c r="B63" s="102" t="s">
        <v>4389</v>
      </c>
      <c r="C63" s="103" t="s">
        <v>4430</v>
      </c>
      <c r="D63" s="103">
        <v>20</v>
      </c>
      <c r="E63" s="103" t="s">
        <v>337</v>
      </c>
      <c r="F63" s="103" t="s">
        <v>338</v>
      </c>
      <c r="G63" s="104" t="s">
        <v>142</v>
      </c>
      <c r="H63" s="105">
        <v>0</v>
      </c>
      <c r="I63" s="105">
        <v>0</v>
      </c>
      <c r="J63" s="106">
        <v>4.7534015270000021</v>
      </c>
      <c r="K63" s="107">
        <f t="shared" si="0"/>
        <v>3.4686962246856728E-7</v>
      </c>
      <c r="L63" s="107">
        <f>J63/'סכום נכסי הקרן'!$C$42</f>
        <v>4.1242945260452745E-8</v>
      </c>
    </row>
    <row r="64" spans="2:12">
      <c r="B64" s="102" t="s">
        <v>4391</v>
      </c>
      <c r="C64" s="103" t="s">
        <v>4431</v>
      </c>
      <c r="D64" s="103">
        <v>26</v>
      </c>
      <c r="E64" s="103" t="s">
        <v>337</v>
      </c>
      <c r="F64" s="103" t="s">
        <v>338</v>
      </c>
      <c r="G64" s="104" t="s">
        <v>146</v>
      </c>
      <c r="H64" s="105">
        <v>0</v>
      </c>
      <c r="I64" s="105">
        <v>0</v>
      </c>
      <c r="J64" s="106">
        <v>2.4400000000000003E-3</v>
      </c>
      <c r="K64" s="107">
        <f t="shared" si="0"/>
        <v>1.7805394179638464E-10</v>
      </c>
      <c r="L64" s="107">
        <f>J64/'סכום נכסי הקרן'!$C$42</f>
        <v>2.1170689213586535E-11</v>
      </c>
    </row>
    <row r="65" spans="2:12">
      <c r="B65" s="102" t="s">
        <v>4391</v>
      </c>
      <c r="C65" s="103" t="s">
        <v>4432</v>
      </c>
      <c r="D65" s="103">
        <v>26</v>
      </c>
      <c r="E65" s="103" t="s">
        <v>337</v>
      </c>
      <c r="F65" s="103" t="s">
        <v>338</v>
      </c>
      <c r="G65" s="104" t="s">
        <v>138</v>
      </c>
      <c r="H65" s="105">
        <v>0</v>
      </c>
      <c r="I65" s="105">
        <v>0</v>
      </c>
      <c r="J65" s="106">
        <v>20.211359999999999</v>
      </c>
      <c r="K65" s="107">
        <f t="shared" si="0"/>
        <v>1.4748820971581049E-6</v>
      </c>
      <c r="L65" s="107">
        <f>J65/'סכום נכסי הקרן'!$C$42</f>
        <v>1.7536410702619439E-7</v>
      </c>
    </row>
    <row r="66" spans="2:12">
      <c r="B66" s="102" t="s">
        <v>4391</v>
      </c>
      <c r="C66" s="103" t="s">
        <v>4433</v>
      </c>
      <c r="D66" s="103">
        <v>26</v>
      </c>
      <c r="E66" s="103" t="s">
        <v>337</v>
      </c>
      <c r="F66" s="103" t="s">
        <v>338</v>
      </c>
      <c r="G66" s="104" t="s">
        <v>147</v>
      </c>
      <c r="H66" s="105">
        <v>0</v>
      </c>
      <c r="I66" s="105">
        <v>0</v>
      </c>
      <c r="J66" s="106">
        <v>-7.400000000000001E-4</v>
      </c>
      <c r="K66" s="107">
        <f t="shared" si="0"/>
        <v>-5.3999965954641242E-11</v>
      </c>
      <c r="L66" s="107">
        <f>J66/'סכום נכסי הקרן'!$C$42</f>
        <v>-6.4206188598582116E-12</v>
      </c>
    </row>
    <row r="67" spans="2:12">
      <c r="B67" s="102" t="s">
        <v>4391</v>
      </c>
      <c r="C67" s="103" t="s">
        <v>4434</v>
      </c>
      <c r="D67" s="103">
        <v>26</v>
      </c>
      <c r="E67" s="103" t="s">
        <v>337</v>
      </c>
      <c r="F67" s="103" t="s">
        <v>338</v>
      </c>
      <c r="G67" s="104" t="s">
        <v>141</v>
      </c>
      <c r="H67" s="105">
        <v>0</v>
      </c>
      <c r="I67" s="105">
        <v>0</v>
      </c>
      <c r="J67" s="106">
        <v>2.3900000000000006E-3</v>
      </c>
      <c r="K67" s="107">
        <f t="shared" si="0"/>
        <v>1.7440529544809808E-10</v>
      </c>
      <c r="L67" s="107">
        <f>J67/'סכום נכסי הקרן'!$C$42</f>
        <v>2.073686361494747E-11</v>
      </c>
    </row>
    <row r="68" spans="2:12">
      <c r="B68" s="102" t="s">
        <v>4391</v>
      </c>
      <c r="C68" s="103" t="s">
        <v>4435</v>
      </c>
      <c r="D68" s="103">
        <v>26</v>
      </c>
      <c r="E68" s="103" t="s">
        <v>337</v>
      </c>
      <c r="F68" s="103" t="s">
        <v>338</v>
      </c>
      <c r="G68" s="104" t="s">
        <v>140</v>
      </c>
      <c r="H68" s="105">
        <v>0</v>
      </c>
      <c r="I68" s="105">
        <v>0</v>
      </c>
      <c r="J68" s="106">
        <v>3.0400000000000006E-3</v>
      </c>
      <c r="K68" s="107">
        <f t="shared" si="0"/>
        <v>2.2183769797582351E-10</v>
      </c>
      <c r="L68" s="107">
        <f>J68/'סכום נכסי הקרן'!$C$42</f>
        <v>2.637659639725536E-11</v>
      </c>
    </row>
    <row r="69" spans="2:12">
      <c r="B69" s="110"/>
      <c r="C69" s="110"/>
      <c r="D69" s="110"/>
      <c r="E69" s="111"/>
      <c r="F69" s="111"/>
      <c r="G69" s="111"/>
      <c r="H69" s="111"/>
      <c r="I69" s="111"/>
      <c r="J69" s="111"/>
      <c r="K69" s="111"/>
      <c r="L69" s="111"/>
    </row>
    <row r="70" spans="2:12">
      <c r="B70" s="95" t="s">
        <v>207</v>
      </c>
      <c r="C70" s="110"/>
      <c r="D70" s="110"/>
      <c r="E70" s="111"/>
      <c r="F70" s="111"/>
      <c r="G70" s="111"/>
      <c r="H70" s="111"/>
      <c r="I70" s="111"/>
      <c r="J70" s="99">
        <f>J71</f>
        <v>594435.309814265</v>
      </c>
      <c r="K70" s="107">
        <f t="shared" ref="K70" si="1">IFERROR(J70/$J$10,0)</f>
        <v>4.3377684448928276E-2</v>
      </c>
      <c r="L70" s="107">
        <f>J70/'סכום נכסי הקרן'!$C$42</f>
        <v>5.1576250826474712E-3</v>
      </c>
    </row>
    <row r="71" spans="2:12">
      <c r="B71" s="101" t="s">
        <v>47</v>
      </c>
      <c r="C71" s="110"/>
      <c r="D71" s="110"/>
      <c r="E71" s="111"/>
      <c r="F71" s="111"/>
      <c r="G71" s="111"/>
      <c r="H71" s="111"/>
      <c r="I71" s="111"/>
      <c r="J71" s="99">
        <f>SUM(J72:J74)</f>
        <v>594435.309814265</v>
      </c>
      <c r="K71" s="107">
        <f t="shared" ref="K71:K74" si="2">IFERROR(J71/$J$10,0)</f>
        <v>4.3377684448928276E-2</v>
      </c>
      <c r="L71" s="107">
        <f>J71/'סכום נכסי הקרן'!$C$42</f>
        <v>5.1576250826474712E-3</v>
      </c>
    </row>
    <row r="72" spans="2:12">
      <c r="B72" s="102" t="s">
        <v>4436</v>
      </c>
      <c r="C72" s="103" t="s">
        <v>4437</v>
      </c>
      <c r="D72" s="103">
        <v>85</v>
      </c>
      <c r="E72" s="103" t="s">
        <v>809</v>
      </c>
      <c r="F72" s="103" t="s">
        <v>766</v>
      </c>
      <c r="G72" s="104" t="s">
        <v>147</v>
      </c>
      <c r="H72" s="105">
        <v>0</v>
      </c>
      <c r="I72" s="105">
        <v>0</v>
      </c>
      <c r="J72" s="106">
        <v>20923.688519629006</v>
      </c>
      <c r="K72" s="107">
        <f t="shared" si="2"/>
        <v>1.5268627941965999E-3</v>
      </c>
      <c r="L72" s="107">
        <f>J72/'סכום נכסי הקרן'!$C$42</f>
        <v>1.815446339553091E-4</v>
      </c>
    </row>
    <row r="73" spans="2:12">
      <c r="B73" s="102" t="s">
        <v>4436</v>
      </c>
      <c r="C73" s="103" t="s">
        <v>4438</v>
      </c>
      <c r="D73" s="103">
        <v>85</v>
      </c>
      <c r="E73" s="103" t="s">
        <v>809</v>
      </c>
      <c r="F73" s="103" t="s">
        <v>766</v>
      </c>
      <c r="G73" s="104" t="s">
        <v>140</v>
      </c>
      <c r="H73" s="105">
        <v>0</v>
      </c>
      <c r="I73" s="105">
        <v>0</v>
      </c>
      <c r="J73" s="106">
        <v>76717.374740536994</v>
      </c>
      <c r="K73" s="107">
        <f t="shared" si="2"/>
        <v>5.5982913839438533E-3</v>
      </c>
      <c r="L73" s="107">
        <f>J73/'סכום נכסי הקרן'!$C$42</f>
        <v>6.6563922045662397E-4</v>
      </c>
    </row>
    <row r="74" spans="2:12">
      <c r="B74" s="102" t="s">
        <v>4436</v>
      </c>
      <c r="C74" s="103" t="s">
        <v>4439</v>
      </c>
      <c r="D74" s="103">
        <v>85</v>
      </c>
      <c r="E74" s="103" t="s">
        <v>809</v>
      </c>
      <c r="F74" s="103" t="s">
        <v>766</v>
      </c>
      <c r="G74" s="104" t="s">
        <v>138</v>
      </c>
      <c r="H74" s="105">
        <v>0</v>
      </c>
      <c r="I74" s="105">
        <v>0</v>
      </c>
      <c r="J74" s="106">
        <v>496794.24655409897</v>
      </c>
      <c r="K74" s="107">
        <f t="shared" si="2"/>
        <v>3.6252530270787821E-2</v>
      </c>
      <c r="L74" s="107">
        <f>J74/'סכום נכסי הקרן'!$C$42</f>
        <v>4.310441228235538E-3</v>
      </c>
    </row>
    <row r="75" spans="2:12">
      <c r="B75" s="110"/>
      <c r="C75" s="110"/>
      <c r="D75" s="110"/>
      <c r="E75" s="111"/>
      <c r="F75" s="111"/>
      <c r="G75" s="111"/>
      <c r="H75" s="111"/>
      <c r="I75" s="111"/>
      <c r="J75" s="111"/>
      <c r="K75" s="111"/>
      <c r="L75" s="111"/>
    </row>
    <row r="76" spans="2:12">
      <c r="B76" s="110"/>
      <c r="C76" s="110"/>
      <c r="D76" s="110"/>
      <c r="E76" s="111"/>
      <c r="F76" s="111"/>
      <c r="G76" s="111"/>
      <c r="H76" s="111"/>
      <c r="I76" s="111"/>
      <c r="J76" s="111"/>
      <c r="K76" s="111"/>
      <c r="L76" s="111"/>
    </row>
    <row r="77" spans="2:12">
      <c r="B77" s="110"/>
      <c r="C77" s="110"/>
      <c r="D77" s="111"/>
      <c r="E77" s="111"/>
      <c r="F77" s="111"/>
      <c r="G77" s="111"/>
      <c r="H77" s="111"/>
      <c r="I77" s="111"/>
      <c r="J77" s="111"/>
      <c r="K77" s="111"/>
      <c r="L77" s="111"/>
    </row>
    <row r="78" spans="2:12">
      <c r="B78" s="112" t="s">
        <v>231</v>
      </c>
      <c r="C78" s="110"/>
      <c r="D78" s="111"/>
      <c r="E78" s="111"/>
      <c r="F78" s="111"/>
      <c r="G78" s="111"/>
      <c r="H78" s="111"/>
      <c r="I78" s="111"/>
      <c r="J78" s="111"/>
      <c r="K78" s="111"/>
      <c r="L78" s="111"/>
    </row>
    <row r="79" spans="2:12">
      <c r="B79" s="110"/>
      <c r="C79" s="110"/>
      <c r="D79" s="110"/>
      <c r="E79" s="111"/>
      <c r="F79" s="111"/>
      <c r="G79" s="111"/>
      <c r="H79" s="111"/>
      <c r="I79" s="111"/>
      <c r="J79" s="111"/>
      <c r="K79" s="111"/>
      <c r="L79" s="111"/>
    </row>
    <row r="80" spans="2:12">
      <c r="B80" s="110"/>
      <c r="C80" s="110"/>
      <c r="D80" s="110"/>
      <c r="E80" s="111"/>
      <c r="F80" s="111"/>
      <c r="G80" s="111"/>
      <c r="H80" s="111"/>
      <c r="I80" s="111"/>
      <c r="J80" s="111"/>
      <c r="K80" s="111"/>
      <c r="L80" s="111"/>
    </row>
    <row r="81" spans="2:12">
      <c r="B81" s="110"/>
      <c r="C81" s="110"/>
      <c r="D81" s="110"/>
      <c r="E81" s="111"/>
      <c r="F81" s="111"/>
      <c r="G81" s="111"/>
      <c r="H81" s="111"/>
      <c r="I81" s="111"/>
      <c r="J81" s="111"/>
      <c r="K81" s="111"/>
      <c r="L81" s="111"/>
    </row>
    <row r="82" spans="2:12">
      <c r="B82" s="110"/>
      <c r="C82" s="110"/>
      <c r="D82" s="111"/>
      <c r="E82" s="111"/>
      <c r="F82" s="111"/>
      <c r="G82" s="111"/>
      <c r="H82" s="111"/>
      <c r="I82" s="111"/>
      <c r="J82" s="111"/>
      <c r="K82" s="111"/>
      <c r="L82" s="111"/>
    </row>
    <row r="83" spans="2:12">
      <c r="B83" s="110"/>
      <c r="C83" s="110"/>
      <c r="D83" s="111"/>
      <c r="E83" s="111"/>
      <c r="F83" s="111"/>
      <c r="G83" s="111"/>
      <c r="H83" s="111"/>
      <c r="I83" s="111"/>
      <c r="J83" s="111"/>
      <c r="K83" s="111"/>
      <c r="L83" s="111"/>
    </row>
    <row r="84" spans="2:12">
      <c r="B84" s="110"/>
      <c r="C84" s="110"/>
      <c r="D84" s="111"/>
      <c r="E84" s="111"/>
      <c r="F84" s="111"/>
      <c r="G84" s="111"/>
      <c r="H84" s="111"/>
      <c r="I84" s="111"/>
      <c r="J84" s="111"/>
      <c r="K84" s="111"/>
      <c r="L84" s="111"/>
    </row>
    <row r="85" spans="2:12">
      <c r="B85" s="110"/>
      <c r="C85" s="110"/>
      <c r="D85" s="111"/>
      <c r="E85" s="111"/>
      <c r="F85" s="111"/>
      <c r="G85" s="111"/>
      <c r="H85" s="111"/>
      <c r="I85" s="111"/>
      <c r="J85" s="111"/>
      <c r="K85" s="111"/>
      <c r="L85" s="111"/>
    </row>
    <row r="86" spans="2:12">
      <c r="B86" s="110"/>
      <c r="C86" s="110"/>
      <c r="D86" s="111"/>
      <c r="E86" s="111"/>
      <c r="F86" s="111"/>
      <c r="G86" s="111"/>
      <c r="H86" s="111"/>
      <c r="I86" s="111"/>
      <c r="J86" s="111"/>
      <c r="K86" s="111"/>
      <c r="L86" s="111"/>
    </row>
    <row r="87" spans="2:12">
      <c r="B87" s="110"/>
      <c r="C87" s="110"/>
      <c r="D87" s="111"/>
      <c r="E87" s="111"/>
      <c r="F87" s="111"/>
      <c r="G87" s="111"/>
      <c r="H87" s="111"/>
      <c r="I87" s="111"/>
      <c r="J87" s="111"/>
      <c r="K87" s="111"/>
      <c r="L87" s="111"/>
    </row>
    <row r="88" spans="2:12">
      <c r="B88" s="110"/>
      <c r="C88" s="110"/>
      <c r="D88" s="111"/>
      <c r="E88" s="111"/>
      <c r="F88" s="111"/>
      <c r="G88" s="111"/>
      <c r="H88" s="111"/>
      <c r="I88" s="111"/>
      <c r="J88" s="111"/>
      <c r="K88" s="111"/>
      <c r="L88" s="111"/>
    </row>
    <row r="89" spans="2:12">
      <c r="B89" s="110"/>
      <c r="C89" s="110"/>
      <c r="D89" s="111"/>
      <c r="E89" s="111"/>
      <c r="F89" s="111"/>
      <c r="G89" s="111"/>
      <c r="H89" s="111"/>
      <c r="I89" s="111"/>
      <c r="J89" s="111"/>
      <c r="K89" s="111"/>
      <c r="L89" s="111"/>
    </row>
    <row r="90" spans="2:12">
      <c r="B90" s="110"/>
      <c r="C90" s="110"/>
      <c r="D90" s="111"/>
      <c r="E90" s="111"/>
      <c r="F90" s="111"/>
      <c r="G90" s="111"/>
      <c r="H90" s="111"/>
      <c r="I90" s="111"/>
      <c r="J90" s="111"/>
      <c r="K90" s="111"/>
      <c r="L90" s="111"/>
    </row>
    <row r="91" spans="2:12">
      <c r="B91" s="110"/>
      <c r="C91" s="110"/>
      <c r="D91" s="111"/>
      <c r="E91" s="111"/>
      <c r="F91" s="111"/>
      <c r="G91" s="111"/>
      <c r="H91" s="111"/>
      <c r="I91" s="111"/>
      <c r="J91" s="111"/>
      <c r="K91" s="111"/>
      <c r="L91" s="111"/>
    </row>
    <row r="92" spans="2:12">
      <c r="B92" s="110"/>
      <c r="C92" s="110"/>
      <c r="D92" s="111"/>
      <c r="E92" s="111"/>
      <c r="F92" s="111"/>
      <c r="G92" s="111"/>
      <c r="H92" s="111"/>
      <c r="I92" s="111"/>
      <c r="J92" s="111"/>
      <c r="K92" s="111"/>
      <c r="L92" s="111"/>
    </row>
    <row r="93" spans="2:12">
      <c r="B93" s="110"/>
      <c r="C93" s="110"/>
      <c r="D93" s="111"/>
      <c r="E93" s="111"/>
      <c r="F93" s="111"/>
      <c r="G93" s="111"/>
      <c r="H93" s="111"/>
      <c r="I93" s="111"/>
      <c r="J93" s="111"/>
      <c r="K93" s="111"/>
      <c r="L93" s="111"/>
    </row>
    <row r="94" spans="2:12">
      <c r="B94" s="110"/>
      <c r="C94" s="110"/>
      <c r="D94" s="111"/>
      <c r="E94" s="111"/>
      <c r="F94" s="111"/>
      <c r="G94" s="111"/>
      <c r="H94" s="111"/>
      <c r="I94" s="111"/>
      <c r="J94" s="111"/>
      <c r="K94" s="111"/>
      <c r="L94" s="111"/>
    </row>
    <row r="95" spans="2:12">
      <c r="B95" s="110"/>
      <c r="C95" s="110"/>
      <c r="D95" s="111"/>
      <c r="E95" s="111"/>
      <c r="F95" s="111"/>
      <c r="G95" s="111"/>
      <c r="H95" s="111"/>
      <c r="I95" s="111"/>
      <c r="J95" s="111"/>
      <c r="K95" s="111"/>
      <c r="L95" s="111"/>
    </row>
    <row r="96" spans="2:12">
      <c r="B96" s="110"/>
      <c r="C96" s="110"/>
      <c r="D96" s="111"/>
      <c r="E96" s="111"/>
      <c r="F96" s="111"/>
      <c r="G96" s="111"/>
      <c r="H96" s="111"/>
      <c r="I96" s="111"/>
      <c r="J96" s="111"/>
      <c r="K96" s="111"/>
      <c r="L96" s="111"/>
    </row>
    <row r="97" spans="2:12">
      <c r="B97" s="110"/>
      <c r="C97" s="110"/>
      <c r="D97" s="111"/>
      <c r="E97" s="111"/>
      <c r="F97" s="111"/>
      <c r="G97" s="111"/>
      <c r="H97" s="111"/>
      <c r="I97" s="111"/>
      <c r="J97" s="111"/>
      <c r="K97" s="111"/>
      <c r="L97" s="111"/>
    </row>
    <row r="98" spans="2:12">
      <c r="B98" s="110"/>
      <c r="C98" s="110"/>
      <c r="D98" s="111"/>
      <c r="E98" s="111"/>
      <c r="F98" s="111"/>
      <c r="G98" s="111"/>
      <c r="H98" s="111"/>
      <c r="I98" s="111"/>
      <c r="J98" s="111"/>
      <c r="K98" s="111"/>
      <c r="L98" s="111"/>
    </row>
    <row r="99" spans="2:12">
      <c r="B99" s="110"/>
      <c r="C99" s="110"/>
      <c r="D99" s="111"/>
      <c r="E99" s="111"/>
      <c r="F99" s="111"/>
      <c r="G99" s="111"/>
      <c r="H99" s="111"/>
      <c r="I99" s="111"/>
      <c r="J99" s="111"/>
      <c r="K99" s="111"/>
      <c r="L99" s="111"/>
    </row>
    <row r="100" spans="2:12">
      <c r="B100" s="110"/>
      <c r="C100" s="110"/>
      <c r="D100" s="111"/>
      <c r="E100" s="111"/>
      <c r="F100" s="111"/>
      <c r="G100" s="111"/>
      <c r="H100" s="111"/>
      <c r="I100" s="111"/>
      <c r="J100" s="111"/>
      <c r="K100" s="111"/>
      <c r="L100" s="111"/>
    </row>
    <row r="101" spans="2:12">
      <c r="B101" s="110"/>
      <c r="C101" s="110"/>
      <c r="D101" s="111"/>
      <c r="E101" s="111"/>
      <c r="F101" s="111"/>
      <c r="G101" s="111"/>
      <c r="H101" s="111"/>
      <c r="I101" s="111"/>
      <c r="J101" s="111"/>
      <c r="K101" s="111"/>
      <c r="L101" s="111"/>
    </row>
    <row r="102" spans="2:12">
      <c r="B102" s="110"/>
      <c r="C102" s="110"/>
      <c r="D102" s="111"/>
      <c r="E102" s="111"/>
      <c r="F102" s="111"/>
      <c r="G102" s="111"/>
      <c r="H102" s="111"/>
      <c r="I102" s="111"/>
      <c r="J102" s="111"/>
      <c r="K102" s="111"/>
      <c r="L102" s="111"/>
    </row>
    <row r="103" spans="2:12">
      <c r="B103" s="110"/>
      <c r="C103" s="110"/>
      <c r="D103" s="111"/>
      <c r="E103" s="111"/>
      <c r="F103" s="111"/>
      <c r="G103" s="111"/>
      <c r="H103" s="111"/>
      <c r="I103" s="111"/>
      <c r="J103" s="111"/>
      <c r="K103" s="111"/>
      <c r="L103" s="111"/>
    </row>
    <row r="104" spans="2:12">
      <c r="B104" s="110"/>
      <c r="C104" s="110"/>
      <c r="D104" s="111"/>
      <c r="E104" s="111"/>
      <c r="F104" s="111"/>
      <c r="G104" s="111"/>
      <c r="H104" s="111"/>
      <c r="I104" s="111"/>
      <c r="J104" s="111"/>
      <c r="K104" s="111"/>
      <c r="L104" s="111"/>
    </row>
    <row r="105" spans="2:12">
      <c r="B105" s="110"/>
      <c r="C105" s="110"/>
      <c r="D105" s="111"/>
      <c r="E105" s="111"/>
      <c r="F105" s="111"/>
      <c r="G105" s="111"/>
      <c r="H105" s="111"/>
      <c r="I105" s="111"/>
      <c r="J105" s="111"/>
      <c r="K105" s="111"/>
      <c r="L105" s="111"/>
    </row>
    <row r="106" spans="2:12">
      <c r="B106" s="110"/>
      <c r="C106" s="110"/>
      <c r="D106" s="111"/>
      <c r="E106" s="111"/>
      <c r="F106" s="111"/>
      <c r="G106" s="111"/>
      <c r="H106" s="111"/>
      <c r="I106" s="111"/>
      <c r="J106" s="111"/>
      <c r="K106" s="111"/>
      <c r="L106" s="111"/>
    </row>
    <row r="107" spans="2:12">
      <c r="B107" s="110"/>
      <c r="C107" s="110"/>
      <c r="D107" s="111"/>
      <c r="E107" s="111"/>
      <c r="F107" s="111"/>
      <c r="G107" s="111"/>
      <c r="H107" s="111"/>
      <c r="I107" s="111"/>
      <c r="J107" s="111"/>
      <c r="K107" s="111"/>
      <c r="L107" s="111"/>
    </row>
    <row r="108" spans="2:12">
      <c r="B108" s="110"/>
      <c r="C108" s="110"/>
      <c r="D108" s="111"/>
      <c r="E108" s="111"/>
      <c r="F108" s="111"/>
      <c r="G108" s="111"/>
      <c r="H108" s="111"/>
      <c r="I108" s="111"/>
      <c r="J108" s="111"/>
      <c r="K108" s="111"/>
      <c r="L108" s="111"/>
    </row>
    <row r="109" spans="2:12">
      <c r="B109" s="110"/>
      <c r="C109" s="110"/>
      <c r="D109" s="111"/>
      <c r="E109" s="111"/>
      <c r="F109" s="111"/>
      <c r="G109" s="111"/>
      <c r="H109" s="111"/>
      <c r="I109" s="111"/>
      <c r="J109" s="111"/>
      <c r="K109" s="111"/>
      <c r="L109" s="111"/>
    </row>
    <row r="110" spans="2:12">
      <c r="B110" s="110"/>
      <c r="C110" s="110"/>
      <c r="D110" s="111"/>
      <c r="E110" s="111"/>
      <c r="F110" s="111"/>
      <c r="G110" s="111"/>
      <c r="H110" s="111"/>
      <c r="I110" s="111"/>
      <c r="J110" s="111"/>
      <c r="K110" s="111"/>
      <c r="L110" s="111"/>
    </row>
    <row r="111" spans="2:12">
      <c r="B111" s="110"/>
      <c r="C111" s="110"/>
      <c r="D111" s="111"/>
      <c r="E111" s="111"/>
      <c r="F111" s="111"/>
      <c r="G111" s="111"/>
      <c r="H111" s="111"/>
      <c r="I111" s="111"/>
      <c r="J111" s="111"/>
      <c r="K111" s="111"/>
      <c r="L111" s="111"/>
    </row>
    <row r="112" spans="2:12">
      <c r="B112" s="110"/>
      <c r="C112" s="110"/>
      <c r="D112" s="111"/>
      <c r="E112" s="111"/>
      <c r="F112" s="111"/>
      <c r="G112" s="111"/>
      <c r="H112" s="111"/>
      <c r="I112" s="111"/>
      <c r="J112" s="111"/>
      <c r="K112" s="111"/>
      <c r="L112" s="111"/>
    </row>
    <row r="113" spans="2:12">
      <c r="B113" s="110"/>
      <c r="C113" s="110"/>
      <c r="D113" s="111"/>
      <c r="E113" s="111"/>
      <c r="F113" s="111"/>
      <c r="G113" s="111"/>
      <c r="H113" s="111"/>
      <c r="I113" s="111"/>
      <c r="J113" s="111"/>
      <c r="K113" s="111"/>
      <c r="L113" s="111"/>
    </row>
    <row r="114" spans="2:12">
      <c r="B114" s="110"/>
      <c r="C114" s="110"/>
      <c r="D114" s="111"/>
      <c r="E114" s="111"/>
      <c r="F114" s="111"/>
      <c r="G114" s="111"/>
      <c r="H114" s="111"/>
      <c r="I114" s="111"/>
      <c r="J114" s="111"/>
      <c r="K114" s="111"/>
      <c r="L114" s="111"/>
    </row>
    <row r="115" spans="2:12">
      <c r="B115" s="110"/>
      <c r="C115" s="110"/>
      <c r="D115" s="111"/>
      <c r="E115" s="111"/>
      <c r="F115" s="111"/>
      <c r="G115" s="111"/>
      <c r="H115" s="111"/>
      <c r="I115" s="111"/>
      <c r="J115" s="111"/>
      <c r="K115" s="111"/>
      <c r="L115" s="111"/>
    </row>
    <row r="116" spans="2:12">
      <c r="B116" s="110"/>
      <c r="C116" s="110"/>
      <c r="D116" s="111"/>
      <c r="E116" s="111"/>
      <c r="F116" s="111"/>
      <c r="G116" s="111"/>
      <c r="H116" s="111"/>
      <c r="I116" s="111"/>
      <c r="J116" s="111"/>
      <c r="K116" s="111"/>
      <c r="L116" s="111"/>
    </row>
    <row r="117" spans="2:12">
      <c r="B117" s="110"/>
      <c r="C117" s="110"/>
      <c r="D117" s="111"/>
      <c r="E117" s="111"/>
      <c r="F117" s="111"/>
      <c r="G117" s="111"/>
      <c r="H117" s="111"/>
      <c r="I117" s="111"/>
      <c r="J117" s="111"/>
      <c r="K117" s="111"/>
      <c r="L117" s="111"/>
    </row>
    <row r="118" spans="2:12">
      <c r="B118" s="110"/>
      <c r="C118" s="110"/>
      <c r="D118" s="111"/>
      <c r="E118" s="111"/>
      <c r="F118" s="111"/>
      <c r="G118" s="111"/>
      <c r="H118" s="111"/>
      <c r="I118" s="111"/>
      <c r="J118" s="111"/>
      <c r="K118" s="111"/>
      <c r="L118" s="111"/>
    </row>
    <row r="119" spans="2:12">
      <c r="B119" s="110"/>
      <c r="C119" s="110"/>
      <c r="D119" s="111"/>
      <c r="E119" s="111"/>
      <c r="F119" s="111"/>
      <c r="G119" s="111"/>
      <c r="H119" s="111"/>
      <c r="I119" s="111"/>
      <c r="J119" s="111"/>
      <c r="K119" s="111"/>
      <c r="L119" s="111"/>
    </row>
    <row r="120" spans="2:12">
      <c r="B120" s="110"/>
      <c r="C120" s="110"/>
      <c r="D120" s="111"/>
      <c r="E120" s="111"/>
      <c r="F120" s="111"/>
      <c r="G120" s="111"/>
      <c r="H120" s="111"/>
      <c r="I120" s="111"/>
      <c r="J120" s="111"/>
      <c r="K120" s="111"/>
      <c r="L120" s="111"/>
    </row>
    <row r="121" spans="2:12">
      <c r="B121" s="110"/>
      <c r="C121" s="110"/>
      <c r="D121" s="111"/>
      <c r="E121" s="111"/>
      <c r="F121" s="111"/>
      <c r="G121" s="111"/>
      <c r="H121" s="111"/>
      <c r="I121" s="111"/>
      <c r="J121" s="111"/>
      <c r="K121" s="111"/>
      <c r="L121" s="111"/>
    </row>
    <row r="122" spans="2:12">
      <c r="B122" s="110"/>
      <c r="C122" s="110"/>
      <c r="D122" s="111"/>
      <c r="E122" s="111"/>
      <c r="F122" s="111"/>
      <c r="G122" s="111"/>
      <c r="H122" s="111"/>
      <c r="I122" s="111"/>
      <c r="J122" s="111"/>
      <c r="K122" s="111"/>
      <c r="L122" s="111"/>
    </row>
    <row r="123" spans="2:12">
      <c r="B123" s="110"/>
      <c r="C123" s="110"/>
      <c r="D123" s="111"/>
      <c r="E123" s="111"/>
      <c r="F123" s="111"/>
      <c r="G123" s="111"/>
      <c r="H123" s="111"/>
      <c r="I123" s="111"/>
      <c r="J123" s="111"/>
      <c r="K123" s="111"/>
      <c r="L123" s="111"/>
    </row>
    <row r="124" spans="2:12">
      <c r="B124" s="110"/>
      <c r="C124" s="110"/>
      <c r="D124" s="111"/>
      <c r="E124" s="111"/>
      <c r="F124" s="111"/>
      <c r="G124" s="111"/>
      <c r="H124" s="111"/>
      <c r="I124" s="111"/>
      <c r="J124" s="111"/>
      <c r="K124" s="111"/>
      <c r="L124" s="111"/>
    </row>
    <row r="125" spans="2:12">
      <c r="B125" s="110"/>
      <c r="C125" s="110"/>
      <c r="D125" s="111"/>
      <c r="E125" s="111"/>
      <c r="F125" s="111"/>
      <c r="G125" s="111"/>
      <c r="H125" s="111"/>
      <c r="I125" s="111"/>
      <c r="J125" s="111"/>
      <c r="K125" s="111"/>
      <c r="L125" s="111"/>
    </row>
    <row r="126" spans="2:12">
      <c r="B126" s="110"/>
      <c r="C126" s="110"/>
      <c r="D126" s="111"/>
      <c r="E126" s="111"/>
      <c r="F126" s="111"/>
      <c r="G126" s="111"/>
      <c r="H126" s="111"/>
      <c r="I126" s="111"/>
      <c r="J126" s="111"/>
      <c r="K126" s="111"/>
      <c r="L126" s="111"/>
    </row>
    <row r="127" spans="2:12">
      <c r="B127" s="110"/>
      <c r="C127" s="110"/>
      <c r="D127" s="111"/>
      <c r="E127" s="111"/>
      <c r="F127" s="111"/>
      <c r="G127" s="111"/>
      <c r="H127" s="111"/>
      <c r="I127" s="111"/>
      <c r="J127" s="111"/>
      <c r="K127" s="111"/>
      <c r="L127" s="111"/>
    </row>
    <row r="128" spans="2:12">
      <c r="B128" s="110"/>
      <c r="C128" s="110"/>
      <c r="D128" s="111"/>
      <c r="E128" s="111"/>
      <c r="F128" s="111"/>
      <c r="G128" s="111"/>
      <c r="H128" s="111"/>
      <c r="I128" s="111"/>
      <c r="J128" s="111"/>
      <c r="K128" s="111"/>
      <c r="L128" s="111"/>
    </row>
    <row r="129" spans="2:12">
      <c r="B129" s="110"/>
      <c r="C129" s="110"/>
      <c r="D129" s="111"/>
      <c r="E129" s="111"/>
      <c r="F129" s="111"/>
      <c r="G129" s="111"/>
      <c r="H129" s="111"/>
      <c r="I129" s="111"/>
      <c r="J129" s="111"/>
      <c r="K129" s="111"/>
      <c r="L129" s="111"/>
    </row>
    <row r="130" spans="2:12">
      <c r="B130" s="110"/>
      <c r="C130" s="110"/>
      <c r="D130" s="111"/>
      <c r="E130" s="111"/>
      <c r="F130" s="111"/>
      <c r="G130" s="111"/>
      <c r="H130" s="111"/>
      <c r="I130" s="111"/>
      <c r="J130" s="111"/>
      <c r="K130" s="111"/>
      <c r="L130" s="111"/>
    </row>
    <row r="131" spans="2:12">
      <c r="B131" s="110"/>
      <c r="C131" s="110"/>
      <c r="D131" s="111"/>
      <c r="E131" s="111"/>
      <c r="F131" s="111"/>
      <c r="G131" s="111"/>
      <c r="H131" s="111"/>
      <c r="I131" s="111"/>
      <c r="J131" s="111"/>
      <c r="K131" s="111"/>
      <c r="L131" s="111"/>
    </row>
    <row r="132" spans="2:12">
      <c r="B132" s="110"/>
      <c r="C132" s="110"/>
      <c r="D132" s="111"/>
      <c r="E132" s="111"/>
      <c r="F132" s="111"/>
      <c r="G132" s="111"/>
      <c r="H132" s="111"/>
      <c r="I132" s="111"/>
      <c r="J132" s="111"/>
      <c r="K132" s="111"/>
      <c r="L132" s="111"/>
    </row>
    <row r="133" spans="2:12">
      <c r="B133" s="110"/>
      <c r="C133" s="110"/>
      <c r="D133" s="111"/>
      <c r="E133" s="111"/>
      <c r="F133" s="111"/>
      <c r="G133" s="111"/>
      <c r="H133" s="111"/>
      <c r="I133" s="111"/>
      <c r="J133" s="111"/>
      <c r="K133" s="111"/>
      <c r="L133" s="111"/>
    </row>
    <row r="134" spans="2:12">
      <c r="B134" s="110"/>
      <c r="C134" s="110"/>
      <c r="D134" s="111"/>
      <c r="E134" s="111"/>
      <c r="F134" s="111"/>
      <c r="G134" s="111"/>
      <c r="H134" s="111"/>
      <c r="I134" s="111"/>
      <c r="J134" s="111"/>
      <c r="K134" s="111"/>
      <c r="L134" s="111"/>
    </row>
    <row r="135" spans="2:12">
      <c r="B135" s="110"/>
      <c r="C135" s="110"/>
      <c r="D135" s="111"/>
      <c r="E135" s="111"/>
      <c r="F135" s="111"/>
      <c r="G135" s="111"/>
      <c r="H135" s="111"/>
      <c r="I135" s="111"/>
      <c r="J135" s="111"/>
      <c r="K135" s="111"/>
      <c r="L135" s="111"/>
    </row>
    <row r="136" spans="2:12">
      <c r="B136" s="110"/>
      <c r="C136" s="110"/>
      <c r="D136" s="111"/>
      <c r="E136" s="111"/>
      <c r="F136" s="111"/>
      <c r="G136" s="111"/>
      <c r="H136" s="111"/>
      <c r="I136" s="111"/>
      <c r="J136" s="111"/>
      <c r="K136" s="111"/>
      <c r="L136" s="111"/>
    </row>
    <row r="137" spans="2:12">
      <c r="B137" s="110"/>
      <c r="C137" s="110"/>
      <c r="D137" s="111"/>
      <c r="E137" s="111"/>
      <c r="F137" s="111"/>
      <c r="G137" s="111"/>
      <c r="H137" s="111"/>
      <c r="I137" s="111"/>
      <c r="J137" s="111"/>
      <c r="K137" s="111"/>
      <c r="L137" s="111"/>
    </row>
    <row r="138" spans="2:12">
      <c r="B138" s="110"/>
      <c r="C138" s="110"/>
      <c r="D138" s="111"/>
      <c r="E138" s="111"/>
      <c r="F138" s="111"/>
      <c r="G138" s="111"/>
      <c r="H138" s="111"/>
      <c r="I138" s="111"/>
      <c r="J138" s="111"/>
      <c r="K138" s="111"/>
      <c r="L138" s="111"/>
    </row>
    <row r="139" spans="2:12">
      <c r="B139" s="110"/>
      <c r="C139" s="110"/>
      <c r="D139" s="111"/>
      <c r="E139" s="111"/>
      <c r="F139" s="111"/>
      <c r="G139" s="111"/>
      <c r="H139" s="111"/>
      <c r="I139" s="111"/>
      <c r="J139" s="111"/>
      <c r="K139" s="111"/>
      <c r="L139" s="111"/>
    </row>
    <row r="140" spans="2:12">
      <c r="B140" s="110"/>
      <c r="C140" s="110"/>
      <c r="D140" s="111"/>
      <c r="E140" s="111"/>
      <c r="F140" s="111"/>
      <c r="G140" s="111"/>
      <c r="H140" s="111"/>
      <c r="I140" s="111"/>
      <c r="J140" s="111"/>
      <c r="K140" s="111"/>
      <c r="L140" s="111"/>
    </row>
    <row r="141" spans="2:12">
      <c r="B141" s="110"/>
      <c r="C141" s="110"/>
      <c r="D141" s="111"/>
      <c r="E141" s="111"/>
      <c r="F141" s="111"/>
      <c r="G141" s="111"/>
      <c r="H141" s="111"/>
      <c r="I141" s="111"/>
      <c r="J141" s="111"/>
      <c r="K141" s="111"/>
      <c r="L141" s="111"/>
    </row>
    <row r="142" spans="2:12">
      <c r="B142" s="110"/>
      <c r="C142" s="110"/>
      <c r="D142" s="111"/>
      <c r="E142" s="111"/>
      <c r="F142" s="111"/>
      <c r="G142" s="111"/>
      <c r="H142" s="111"/>
      <c r="I142" s="111"/>
      <c r="J142" s="111"/>
      <c r="K142" s="111"/>
      <c r="L142" s="111"/>
    </row>
    <row r="143" spans="2:12">
      <c r="B143" s="110"/>
      <c r="C143" s="110"/>
      <c r="D143" s="111"/>
      <c r="E143" s="111"/>
      <c r="F143" s="111"/>
      <c r="G143" s="111"/>
      <c r="H143" s="111"/>
      <c r="I143" s="111"/>
      <c r="J143" s="111"/>
      <c r="K143" s="111"/>
      <c r="L143" s="111"/>
    </row>
    <row r="144" spans="2:12">
      <c r="B144" s="110"/>
      <c r="C144" s="110"/>
      <c r="D144" s="111"/>
      <c r="E144" s="111"/>
      <c r="F144" s="111"/>
      <c r="G144" s="111"/>
      <c r="H144" s="111"/>
      <c r="I144" s="111"/>
      <c r="J144" s="111"/>
      <c r="K144" s="111"/>
      <c r="L144" s="111"/>
    </row>
    <row r="145" spans="2:12">
      <c r="B145" s="110"/>
      <c r="C145" s="110"/>
      <c r="D145" s="111"/>
      <c r="E145" s="111"/>
      <c r="F145" s="111"/>
      <c r="G145" s="111"/>
      <c r="H145" s="111"/>
      <c r="I145" s="111"/>
      <c r="J145" s="111"/>
      <c r="K145" s="111"/>
      <c r="L145" s="111"/>
    </row>
    <row r="146" spans="2:12">
      <c r="B146" s="110"/>
      <c r="C146" s="110"/>
      <c r="D146" s="111"/>
      <c r="E146" s="111"/>
      <c r="F146" s="111"/>
      <c r="G146" s="111"/>
      <c r="H146" s="111"/>
      <c r="I146" s="111"/>
      <c r="J146" s="111"/>
      <c r="K146" s="111"/>
      <c r="L146" s="111"/>
    </row>
    <row r="147" spans="2:12">
      <c r="B147" s="110"/>
      <c r="C147" s="110"/>
      <c r="D147" s="111"/>
      <c r="E147" s="111"/>
      <c r="F147" s="111"/>
      <c r="G147" s="111"/>
      <c r="H147" s="111"/>
      <c r="I147" s="111"/>
      <c r="J147" s="111"/>
      <c r="K147" s="111"/>
      <c r="L147" s="111"/>
    </row>
    <row r="148" spans="2:12">
      <c r="B148" s="110"/>
      <c r="C148" s="110"/>
      <c r="D148" s="111"/>
      <c r="E148" s="111"/>
      <c r="F148" s="111"/>
      <c r="G148" s="111"/>
      <c r="H148" s="111"/>
      <c r="I148" s="111"/>
      <c r="J148" s="111"/>
      <c r="K148" s="111"/>
      <c r="L148" s="111"/>
    </row>
    <row r="149" spans="2:12">
      <c r="B149" s="110"/>
      <c r="C149" s="110"/>
      <c r="D149" s="111"/>
      <c r="E149" s="111"/>
      <c r="F149" s="111"/>
      <c r="G149" s="111"/>
      <c r="H149" s="111"/>
      <c r="I149" s="111"/>
      <c r="J149" s="111"/>
      <c r="K149" s="111"/>
      <c r="L149" s="111"/>
    </row>
    <row r="150" spans="2:12">
      <c r="B150" s="110"/>
      <c r="C150" s="110"/>
      <c r="D150" s="111"/>
      <c r="E150" s="111"/>
      <c r="F150" s="111"/>
      <c r="G150" s="111"/>
      <c r="H150" s="111"/>
      <c r="I150" s="111"/>
      <c r="J150" s="111"/>
      <c r="K150" s="111"/>
      <c r="L150" s="111"/>
    </row>
    <row r="151" spans="2:12">
      <c r="B151" s="110"/>
      <c r="C151" s="110"/>
      <c r="D151" s="111"/>
      <c r="E151" s="111"/>
      <c r="F151" s="111"/>
      <c r="G151" s="111"/>
      <c r="H151" s="111"/>
      <c r="I151" s="111"/>
      <c r="J151" s="111"/>
      <c r="K151" s="111"/>
      <c r="L151" s="111"/>
    </row>
    <row r="152" spans="2:12">
      <c r="B152" s="110"/>
      <c r="C152" s="110"/>
      <c r="D152" s="111"/>
      <c r="E152" s="111"/>
      <c r="F152" s="111"/>
      <c r="G152" s="111"/>
      <c r="H152" s="111"/>
      <c r="I152" s="111"/>
      <c r="J152" s="111"/>
      <c r="K152" s="111"/>
      <c r="L152" s="111"/>
    </row>
    <row r="153" spans="2:12">
      <c r="B153" s="110"/>
      <c r="C153" s="110"/>
      <c r="D153" s="111"/>
      <c r="E153" s="111"/>
      <c r="F153" s="111"/>
      <c r="G153" s="111"/>
      <c r="H153" s="111"/>
      <c r="I153" s="111"/>
      <c r="J153" s="111"/>
      <c r="K153" s="111"/>
      <c r="L153" s="111"/>
    </row>
    <row r="154" spans="2:12">
      <c r="B154" s="110"/>
      <c r="C154" s="110"/>
      <c r="D154" s="111"/>
      <c r="E154" s="111"/>
      <c r="F154" s="111"/>
      <c r="G154" s="111"/>
      <c r="H154" s="111"/>
      <c r="I154" s="111"/>
      <c r="J154" s="111"/>
      <c r="K154" s="111"/>
      <c r="L154" s="111"/>
    </row>
    <row r="155" spans="2:12">
      <c r="B155" s="110"/>
      <c r="C155" s="110"/>
      <c r="D155" s="111"/>
      <c r="E155" s="111"/>
      <c r="F155" s="111"/>
      <c r="G155" s="111"/>
      <c r="H155" s="111"/>
      <c r="I155" s="111"/>
      <c r="J155" s="111"/>
      <c r="K155" s="111"/>
      <c r="L155" s="111"/>
    </row>
    <row r="156" spans="2:12">
      <c r="B156" s="110"/>
      <c r="C156" s="110"/>
      <c r="D156" s="111"/>
      <c r="E156" s="111"/>
      <c r="F156" s="111"/>
      <c r="G156" s="111"/>
      <c r="H156" s="111"/>
      <c r="I156" s="111"/>
      <c r="J156" s="111"/>
      <c r="K156" s="111"/>
      <c r="L156" s="111"/>
    </row>
    <row r="157" spans="2:12">
      <c r="B157" s="110"/>
      <c r="C157" s="110"/>
      <c r="D157" s="111"/>
      <c r="E157" s="111"/>
      <c r="F157" s="111"/>
      <c r="G157" s="111"/>
      <c r="H157" s="111"/>
      <c r="I157" s="111"/>
      <c r="J157" s="111"/>
      <c r="K157" s="111"/>
      <c r="L157" s="111"/>
    </row>
    <row r="158" spans="2:12">
      <c r="B158" s="110"/>
      <c r="C158" s="110"/>
      <c r="D158" s="111"/>
      <c r="E158" s="111"/>
      <c r="F158" s="111"/>
      <c r="G158" s="111"/>
      <c r="H158" s="111"/>
      <c r="I158" s="111"/>
      <c r="J158" s="111"/>
      <c r="K158" s="111"/>
      <c r="L158" s="111"/>
    </row>
    <row r="159" spans="2:12">
      <c r="B159" s="110"/>
      <c r="C159" s="110"/>
      <c r="D159" s="111"/>
      <c r="E159" s="111"/>
      <c r="F159" s="111"/>
      <c r="G159" s="111"/>
      <c r="H159" s="111"/>
      <c r="I159" s="111"/>
      <c r="J159" s="111"/>
      <c r="K159" s="111"/>
      <c r="L159" s="111"/>
    </row>
    <row r="160" spans="2:12">
      <c r="B160" s="110"/>
      <c r="C160" s="110"/>
      <c r="D160" s="111"/>
      <c r="E160" s="111"/>
      <c r="F160" s="111"/>
      <c r="G160" s="111"/>
      <c r="H160" s="111"/>
      <c r="I160" s="111"/>
      <c r="J160" s="111"/>
      <c r="K160" s="111"/>
      <c r="L160" s="111"/>
    </row>
    <row r="161" spans="2:12">
      <c r="B161" s="110"/>
      <c r="C161" s="110"/>
      <c r="D161" s="111"/>
      <c r="E161" s="111"/>
      <c r="F161" s="111"/>
      <c r="G161" s="111"/>
      <c r="H161" s="111"/>
      <c r="I161" s="111"/>
      <c r="J161" s="111"/>
      <c r="K161" s="111"/>
      <c r="L161" s="111"/>
    </row>
    <row r="162" spans="2:12">
      <c r="B162" s="110"/>
      <c r="C162" s="110"/>
      <c r="D162" s="111"/>
      <c r="E162" s="111"/>
      <c r="F162" s="111"/>
      <c r="G162" s="111"/>
      <c r="H162" s="111"/>
      <c r="I162" s="111"/>
      <c r="J162" s="111"/>
      <c r="K162" s="111"/>
      <c r="L162" s="111"/>
    </row>
    <row r="163" spans="2:12">
      <c r="B163" s="110"/>
      <c r="C163" s="110"/>
      <c r="D163" s="111"/>
      <c r="E163" s="111"/>
      <c r="F163" s="111"/>
      <c r="G163" s="111"/>
      <c r="H163" s="111"/>
      <c r="I163" s="111"/>
      <c r="J163" s="111"/>
      <c r="K163" s="111"/>
      <c r="L163" s="111"/>
    </row>
    <row r="164" spans="2:12">
      <c r="B164" s="110"/>
      <c r="C164" s="110"/>
      <c r="D164" s="111"/>
      <c r="E164" s="111"/>
      <c r="F164" s="111"/>
      <c r="G164" s="111"/>
      <c r="H164" s="111"/>
      <c r="I164" s="111"/>
      <c r="J164" s="111"/>
      <c r="K164" s="111"/>
      <c r="L164" s="111"/>
    </row>
    <row r="165" spans="2:12">
      <c r="B165" s="110"/>
      <c r="C165" s="110"/>
      <c r="D165" s="111"/>
      <c r="E165" s="111"/>
      <c r="F165" s="111"/>
      <c r="G165" s="111"/>
      <c r="H165" s="111"/>
      <c r="I165" s="111"/>
      <c r="J165" s="111"/>
      <c r="K165" s="111"/>
      <c r="L165" s="111"/>
    </row>
    <row r="166" spans="2:12">
      <c r="B166" s="110"/>
      <c r="C166" s="110"/>
      <c r="D166" s="111"/>
      <c r="E166" s="111"/>
      <c r="F166" s="111"/>
      <c r="G166" s="111"/>
      <c r="H166" s="111"/>
      <c r="I166" s="111"/>
      <c r="J166" s="111"/>
      <c r="K166" s="111"/>
      <c r="L166" s="111"/>
    </row>
    <row r="167" spans="2:12">
      <c r="B167" s="110"/>
      <c r="C167" s="110"/>
      <c r="D167" s="111"/>
      <c r="E167" s="111"/>
      <c r="F167" s="111"/>
      <c r="G167" s="111"/>
      <c r="H167" s="111"/>
      <c r="I167" s="111"/>
      <c r="J167" s="111"/>
      <c r="K167" s="111"/>
      <c r="L167" s="111"/>
    </row>
    <row r="168" spans="2:12">
      <c r="B168" s="110"/>
      <c r="C168" s="110"/>
      <c r="D168" s="111"/>
      <c r="E168" s="111"/>
      <c r="F168" s="111"/>
      <c r="G168" s="111"/>
      <c r="H168" s="111"/>
      <c r="I168" s="111"/>
      <c r="J168" s="111"/>
      <c r="K168" s="111"/>
      <c r="L168" s="111"/>
    </row>
    <row r="169" spans="2:12">
      <c r="B169" s="110"/>
      <c r="C169" s="110"/>
      <c r="D169" s="111"/>
      <c r="E169" s="111"/>
      <c r="F169" s="111"/>
      <c r="G169" s="111"/>
      <c r="H169" s="111"/>
      <c r="I169" s="111"/>
      <c r="J169" s="111"/>
      <c r="K169" s="111"/>
      <c r="L169" s="111"/>
    </row>
    <row r="170" spans="2:12">
      <c r="B170" s="110"/>
      <c r="C170" s="110"/>
      <c r="D170" s="111"/>
      <c r="E170" s="111"/>
      <c r="F170" s="111"/>
      <c r="G170" s="111"/>
      <c r="H170" s="111"/>
      <c r="I170" s="111"/>
      <c r="J170" s="111"/>
      <c r="K170" s="111"/>
      <c r="L170" s="111"/>
    </row>
    <row r="171" spans="2:12">
      <c r="B171" s="110"/>
      <c r="C171" s="110"/>
      <c r="D171" s="111"/>
      <c r="E171" s="111"/>
      <c r="F171" s="111"/>
      <c r="G171" s="111"/>
      <c r="H171" s="111"/>
      <c r="I171" s="111"/>
      <c r="J171" s="111"/>
      <c r="K171" s="111"/>
      <c r="L171" s="111"/>
    </row>
    <row r="172" spans="2:12">
      <c r="B172" s="110"/>
      <c r="C172" s="110"/>
      <c r="D172" s="111"/>
      <c r="E172" s="111"/>
      <c r="F172" s="111"/>
      <c r="G172" s="111"/>
      <c r="H172" s="111"/>
      <c r="I172" s="111"/>
      <c r="J172" s="111"/>
      <c r="K172" s="111"/>
      <c r="L172" s="111"/>
    </row>
    <row r="173" spans="2:12">
      <c r="B173" s="110"/>
      <c r="C173" s="110"/>
      <c r="D173" s="111"/>
      <c r="E173" s="111"/>
      <c r="F173" s="111"/>
      <c r="G173" s="111"/>
      <c r="H173" s="111"/>
      <c r="I173" s="111"/>
      <c r="J173" s="111"/>
      <c r="K173" s="111"/>
      <c r="L173" s="111"/>
    </row>
    <row r="174" spans="2:12">
      <c r="B174" s="110"/>
      <c r="C174" s="110"/>
      <c r="D174" s="111"/>
      <c r="E174" s="111"/>
      <c r="F174" s="111"/>
      <c r="G174" s="111"/>
      <c r="H174" s="111"/>
      <c r="I174" s="111"/>
      <c r="J174" s="111"/>
      <c r="K174" s="111"/>
      <c r="L174" s="111"/>
    </row>
    <row r="175" spans="2:12">
      <c r="B175" s="110"/>
      <c r="C175" s="110"/>
      <c r="D175" s="111"/>
      <c r="E175" s="111"/>
      <c r="F175" s="111"/>
      <c r="G175" s="111"/>
      <c r="H175" s="111"/>
      <c r="I175" s="111"/>
      <c r="J175" s="111"/>
      <c r="K175" s="111"/>
      <c r="L175" s="111"/>
    </row>
    <row r="176" spans="2:12">
      <c r="B176" s="110"/>
      <c r="C176" s="110"/>
      <c r="D176" s="111"/>
      <c r="E176" s="111"/>
      <c r="F176" s="111"/>
      <c r="G176" s="111"/>
      <c r="H176" s="111"/>
      <c r="I176" s="111"/>
      <c r="J176" s="111"/>
      <c r="K176" s="111"/>
      <c r="L176" s="111"/>
    </row>
    <row r="177" spans="2:12">
      <c r="B177" s="110"/>
      <c r="C177" s="110"/>
      <c r="D177" s="111"/>
      <c r="E177" s="111"/>
      <c r="F177" s="111"/>
      <c r="G177" s="111"/>
      <c r="H177" s="111"/>
      <c r="I177" s="111"/>
      <c r="J177" s="111"/>
      <c r="K177" s="111"/>
      <c r="L177" s="111"/>
    </row>
    <row r="178" spans="2:12">
      <c r="B178" s="110"/>
      <c r="C178" s="110"/>
      <c r="D178" s="111"/>
      <c r="E178" s="111"/>
      <c r="F178" s="111"/>
      <c r="G178" s="111"/>
      <c r="H178" s="111"/>
      <c r="I178" s="111"/>
      <c r="J178" s="111"/>
      <c r="K178" s="111"/>
      <c r="L178" s="111"/>
    </row>
    <row r="179" spans="2:12">
      <c r="B179" s="110"/>
      <c r="C179" s="110"/>
      <c r="D179" s="111"/>
      <c r="E179" s="111"/>
      <c r="F179" s="111"/>
      <c r="G179" s="111"/>
      <c r="H179" s="111"/>
      <c r="I179" s="111"/>
      <c r="J179" s="111"/>
      <c r="K179" s="111"/>
      <c r="L179" s="111"/>
    </row>
    <row r="180" spans="2:12">
      <c r="B180" s="110"/>
      <c r="C180" s="110"/>
      <c r="D180" s="111"/>
      <c r="E180" s="111"/>
      <c r="F180" s="111"/>
      <c r="G180" s="111"/>
      <c r="H180" s="111"/>
      <c r="I180" s="111"/>
      <c r="J180" s="111"/>
      <c r="K180" s="111"/>
      <c r="L180" s="111"/>
    </row>
    <row r="181" spans="2:12">
      <c r="B181" s="110"/>
      <c r="C181" s="110"/>
      <c r="D181" s="111"/>
      <c r="E181" s="111"/>
      <c r="F181" s="111"/>
      <c r="G181" s="111"/>
      <c r="H181" s="111"/>
      <c r="I181" s="111"/>
      <c r="J181" s="111"/>
      <c r="K181" s="111"/>
      <c r="L181" s="111"/>
    </row>
    <row r="182" spans="2:12">
      <c r="B182" s="110"/>
      <c r="C182" s="110"/>
      <c r="D182" s="111"/>
      <c r="E182" s="111"/>
      <c r="F182" s="111"/>
      <c r="G182" s="111"/>
      <c r="H182" s="111"/>
      <c r="I182" s="111"/>
      <c r="J182" s="111"/>
      <c r="K182" s="111"/>
      <c r="L182" s="111"/>
    </row>
    <row r="183" spans="2:12">
      <c r="B183" s="110"/>
      <c r="C183" s="110"/>
      <c r="D183" s="111"/>
      <c r="E183" s="111"/>
      <c r="F183" s="111"/>
      <c r="G183" s="111"/>
      <c r="H183" s="111"/>
      <c r="I183" s="111"/>
      <c r="J183" s="111"/>
      <c r="K183" s="111"/>
      <c r="L183" s="111"/>
    </row>
    <row r="184" spans="2:12">
      <c r="B184" s="110"/>
      <c r="C184" s="110"/>
      <c r="D184" s="111"/>
      <c r="E184" s="111"/>
      <c r="F184" s="111"/>
      <c r="G184" s="111"/>
      <c r="H184" s="111"/>
      <c r="I184" s="111"/>
      <c r="J184" s="111"/>
      <c r="K184" s="111"/>
      <c r="L184" s="111"/>
    </row>
    <row r="185" spans="2:12">
      <c r="B185" s="110"/>
      <c r="C185" s="110"/>
      <c r="D185" s="111"/>
      <c r="E185" s="111"/>
      <c r="F185" s="111"/>
      <c r="G185" s="111"/>
      <c r="H185" s="111"/>
      <c r="I185" s="111"/>
      <c r="J185" s="111"/>
      <c r="K185" s="111"/>
      <c r="L185" s="111"/>
    </row>
    <row r="186" spans="2:12">
      <c r="B186" s="110"/>
      <c r="C186" s="110"/>
      <c r="D186" s="111"/>
      <c r="E186" s="111"/>
      <c r="F186" s="111"/>
      <c r="G186" s="111"/>
      <c r="H186" s="111"/>
      <c r="I186" s="111"/>
      <c r="J186" s="111"/>
      <c r="K186" s="111"/>
      <c r="L186" s="111"/>
    </row>
    <row r="187" spans="2:12">
      <c r="B187" s="110"/>
      <c r="C187" s="110"/>
      <c r="D187" s="111"/>
      <c r="E187" s="111"/>
      <c r="F187" s="111"/>
      <c r="G187" s="111"/>
      <c r="H187" s="111"/>
      <c r="I187" s="111"/>
      <c r="J187" s="111"/>
      <c r="K187" s="111"/>
      <c r="L187" s="111"/>
    </row>
    <row r="188" spans="2:12">
      <c r="B188" s="110"/>
      <c r="C188" s="110"/>
      <c r="D188" s="111"/>
      <c r="E188" s="111"/>
      <c r="F188" s="111"/>
      <c r="G188" s="111"/>
      <c r="H188" s="111"/>
      <c r="I188" s="111"/>
      <c r="J188" s="111"/>
      <c r="K188" s="111"/>
      <c r="L188" s="111"/>
    </row>
    <row r="189" spans="2:12">
      <c r="B189" s="110"/>
      <c r="C189" s="110"/>
      <c r="D189" s="111"/>
      <c r="E189" s="111"/>
      <c r="F189" s="111"/>
      <c r="G189" s="111"/>
      <c r="H189" s="111"/>
      <c r="I189" s="111"/>
      <c r="J189" s="111"/>
      <c r="K189" s="111"/>
      <c r="L189" s="111"/>
    </row>
    <row r="190" spans="2:12">
      <c r="B190" s="110"/>
      <c r="C190" s="110"/>
      <c r="D190" s="111"/>
      <c r="E190" s="111"/>
      <c r="F190" s="111"/>
      <c r="G190" s="111"/>
      <c r="H190" s="111"/>
      <c r="I190" s="111"/>
      <c r="J190" s="111"/>
      <c r="K190" s="111"/>
      <c r="L190" s="111"/>
    </row>
    <row r="191" spans="2:12">
      <c r="B191" s="110"/>
      <c r="C191" s="110"/>
      <c r="D191" s="111"/>
      <c r="E191" s="111"/>
      <c r="F191" s="111"/>
      <c r="G191" s="111"/>
      <c r="H191" s="111"/>
      <c r="I191" s="111"/>
      <c r="J191" s="111"/>
      <c r="K191" s="111"/>
      <c r="L191" s="111"/>
    </row>
    <row r="192" spans="2:12">
      <c r="B192" s="110"/>
      <c r="C192" s="110"/>
      <c r="D192" s="111"/>
      <c r="E192" s="111"/>
      <c r="F192" s="111"/>
      <c r="G192" s="111"/>
      <c r="H192" s="111"/>
      <c r="I192" s="111"/>
      <c r="J192" s="111"/>
      <c r="K192" s="111"/>
      <c r="L192" s="111"/>
    </row>
    <row r="193" spans="2:12">
      <c r="B193" s="110"/>
      <c r="C193" s="110"/>
      <c r="D193" s="111"/>
      <c r="E193" s="111"/>
      <c r="F193" s="111"/>
      <c r="G193" s="111"/>
      <c r="H193" s="111"/>
      <c r="I193" s="111"/>
      <c r="J193" s="111"/>
      <c r="K193" s="111"/>
      <c r="L193" s="111"/>
    </row>
    <row r="194" spans="2:12">
      <c r="B194" s="110"/>
      <c r="C194" s="110"/>
      <c r="D194" s="111"/>
      <c r="E194" s="111"/>
      <c r="F194" s="111"/>
      <c r="G194" s="111"/>
      <c r="H194" s="111"/>
      <c r="I194" s="111"/>
      <c r="J194" s="111"/>
      <c r="K194" s="111"/>
      <c r="L194" s="111"/>
    </row>
    <row r="195" spans="2:12">
      <c r="B195" s="110"/>
      <c r="C195" s="110"/>
      <c r="D195" s="111"/>
      <c r="E195" s="111"/>
      <c r="F195" s="111"/>
      <c r="G195" s="111"/>
      <c r="H195" s="111"/>
      <c r="I195" s="111"/>
      <c r="J195" s="111"/>
      <c r="K195" s="111"/>
      <c r="L195" s="111"/>
    </row>
    <row r="196" spans="2:12">
      <c r="B196" s="110"/>
      <c r="C196" s="110"/>
      <c r="D196" s="111"/>
      <c r="E196" s="111"/>
      <c r="F196" s="111"/>
      <c r="G196" s="111"/>
      <c r="H196" s="111"/>
      <c r="I196" s="111"/>
      <c r="J196" s="111"/>
      <c r="K196" s="111"/>
      <c r="L196" s="111"/>
    </row>
    <row r="197" spans="2:12">
      <c r="B197" s="110"/>
      <c r="C197" s="110"/>
      <c r="D197" s="111"/>
      <c r="E197" s="111"/>
      <c r="F197" s="111"/>
      <c r="G197" s="111"/>
      <c r="H197" s="111"/>
      <c r="I197" s="111"/>
      <c r="J197" s="111"/>
      <c r="K197" s="111"/>
      <c r="L197" s="111"/>
    </row>
    <row r="198" spans="2:12">
      <c r="B198" s="110"/>
      <c r="C198" s="110"/>
      <c r="D198" s="111"/>
      <c r="E198" s="111"/>
      <c r="F198" s="111"/>
      <c r="G198" s="111"/>
      <c r="H198" s="111"/>
      <c r="I198" s="111"/>
      <c r="J198" s="111"/>
      <c r="K198" s="111"/>
      <c r="L198" s="111"/>
    </row>
    <row r="199" spans="2:12">
      <c r="B199" s="110"/>
      <c r="C199" s="110"/>
      <c r="D199" s="111"/>
      <c r="E199" s="111"/>
      <c r="F199" s="111"/>
      <c r="G199" s="111"/>
      <c r="H199" s="111"/>
      <c r="I199" s="111"/>
      <c r="J199" s="111"/>
      <c r="K199" s="111"/>
      <c r="L199" s="111"/>
    </row>
    <row r="200" spans="2:12">
      <c r="B200" s="110"/>
      <c r="C200" s="110"/>
      <c r="D200" s="111"/>
      <c r="E200" s="111"/>
      <c r="F200" s="111"/>
      <c r="G200" s="111"/>
      <c r="H200" s="111"/>
      <c r="I200" s="111"/>
      <c r="J200" s="111"/>
      <c r="K200" s="111"/>
      <c r="L200" s="111"/>
    </row>
    <row r="201" spans="2:12">
      <c r="B201" s="110"/>
      <c r="C201" s="110"/>
      <c r="D201" s="111"/>
      <c r="E201" s="111"/>
      <c r="F201" s="111"/>
      <c r="G201" s="111"/>
      <c r="H201" s="111"/>
      <c r="I201" s="111"/>
      <c r="J201" s="111"/>
      <c r="K201" s="111"/>
      <c r="L201" s="111"/>
    </row>
    <row r="202" spans="2:12">
      <c r="B202" s="110"/>
      <c r="C202" s="110"/>
      <c r="D202" s="111"/>
      <c r="E202" s="111"/>
      <c r="F202" s="111"/>
      <c r="G202" s="111"/>
      <c r="H202" s="111"/>
      <c r="I202" s="111"/>
      <c r="J202" s="111"/>
      <c r="K202" s="111"/>
      <c r="L202" s="111"/>
    </row>
    <row r="203" spans="2:12">
      <c r="B203" s="110"/>
      <c r="C203" s="110"/>
      <c r="D203" s="111"/>
      <c r="E203" s="111"/>
      <c r="F203" s="111"/>
      <c r="G203" s="111"/>
      <c r="H203" s="111"/>
      <c r="I203" s="111"/>
      <c r="J203" s="111"/>
      <c r="K203" s="111"/>
      <c r="L203" s="111"/>
    </row>
    <row r="204" spans="2:12">
      <c r="B204" s="110"/>
      <c r="C204" s="110"/>
      <c r="D204" s="111"/>
      <c r="E204" s="111"/>
      <c r="F204" s="111"/>
      <c r="G204" s="111"/>
      <c r="H204" s="111"/>
      <c r="I204" s="111"/>
      <c r="J204" s="111"/>
      <c r="K204" s="111"/>
      <c r="L204" s="111"/>
    </row>
    <row r="205" spans="2:12">
      <c r="B205" s="110"/>
      <c r="C205" s="110"/>
      <c r="D205" s="111"/>
      <c r="E205" s="111"/>
      <c r="F205" s="111"/>
      <c r="G205" s="111"/>
      <c r="H205" s="111"/>
      <c r="I205" s="111"/>
      <c r="J205" s="111"/>
      <c r="K205" s="111"/>
      <c r="L205" s="111"/>
    </row>
    <row r="206" spans="2:12">
      <c r="B206" s="110"/>
      <c r="C206" s="110"/>
      <c r="D206" s="111"/>
      <c r="E206" s="111"/>
      <c r="F206" s="111"/>
      <c r="G206" s="111"/>
      <c r="H206" s="111"/>
      <c r="I206" s="111"/>
      <c r="J206" s="111"/>
      <c r="K206" s="111"/>
      <c r="L206" s="111"/>
    </row>
    <row r="207" spans="2:12">
      <c r="B207" s="110"/>
      <c r="C207" s="110"/>
      <c r="D207" s="111"/>
      <c r="E207" s="111"/>
      <c r="F207" s="111"/>
      <c r="G207" s="111"/>
      <c r="H207" s="111"/>
      <c r="I207" s="111"/>
      <c r="J207" s="111"/>
      <c r="K207" s="111"/>
      <c r="L207" s="111"/>
    </row>
    <row r="208" spans="2:12">
      <c r="B208" s="110"/>
      <c r="C208" s="110"/>
      <c r="D208" s="111"/>
      <c r="E208" s="111"/>
      <c r="F208" s="111"/>
      <c r="G208" s="111"/>
      <c r="H208" s="111"/>
      <c r="I208" s="111"/>
      <c r="J208" s="111"/>
      <c r="K208" s="111"/>
      <c r="L208" s="111"/>
    </row>
    <row r="209" spans="2:12">
      <c r="B209" s="110"/>
      <c r="C209" s="110"/>
      <c r="D209" s="111"/>
      <c r="E209" s="111"/>
      <c r="F209" s="111"/>
      <c r="G209" s="111"/>
      <c r="H209" s="111"/>
      <c r="I209" s="111"/>
      <c r="J209" s="111"/>
      <c r="K209" s="111"/>
      <c r="L209" s="111"/>
    </row>
    <row r="210" spans="2:12">
      <c r="B210" s="110"/>
      <c r="C210" s="110"/>
      <c r="D210" s="111"/>
      <c r="E210" s="111"/>
      <c r="F210" s="111"/>
      <c r="G210" s="111"/>
      <c r="H210" s="111"/>
      <c r="I210" s="111"/>
      <c r="J210" s="111"/>
      <c r="K210" s="111"/>
      <c r="L210" s="111"/>
    </row>
    <row r="211" spans="2:12">
      <c r="B211" s="110"/>
      <c r="C211" s="110"/>
      <c r="D211" s="111"/>
      <c r="E211" s="111"/>
      <c r="F211" s="111"/>
      <c r="G211" s="111"/>
      <c r="H211" s="111"/>
      <c r="I211" s="111"/>
      <c r="J211" s="111"/>
      <c r="K211" s="111"/>
      <c r="L211" s="111"/>
    </row>
    <row r="212" spans="2:12">
      <c r="B212" s="110"/>
      <c r="C212" s="110"/>
      <c r="D212" s="111"/>
      <c r="E212" s="111"/>
      <c r="F212" s="111"/>
      <c r="G212" s="111"/>
      <c r="H212" s="111"/>
      <c r="I212" s="111"/>
      <c r="J212" s="111"/>
      <c r="K212" s="111"/>
      <c r="L212" s="111"/>
    </row>
    <row r="213" spans="2:12">
      <c r="B213" s="110"/>
      <c r="C213" s="110"/>
      <c r="D213" s="111"/>
      <c r="E213" s="111"/>
      <c r="F213" s="111"/>
      <c r="G213" s="111"/>
      <c r="H213" s="111"/>
      <c r="I213" s="111"/>
      <c r="J213" s="111"/>
      <c r="K213" s="111"/>
      <c r="L213" s="111"/>
    </row>
    <row r="214" spans="2:12">
      <c r="B214" s="110"/>
      <c r="C214" s="110"/>
      <c r="D214" s="111"/>
      <c r="E214" s="111"/>
      <c r="F214" s="111"/>
      <c r="G214" s="111"/>
      <c r="H214" s="111"/>
      <c r="I214" s="111"/>
      <c r="J214" s="111"/>
      <c r="K214" s="111"/>
      <c r="L214" s="111"/>
    </row>
    <row r="215" spans="2:12">
      <c r="B215" s="110"/>
      <c r="C215" s="110"/>
      <c r="D215" s="111"/>
      <c r="E215" s="111"/>
      <c r="F215" s="111"/>
      <c r="G215" s="111"/>
      <c r="H215" s="111"/>
      <c r="I215" s="111"/>
      <c r="J215" s="111"/>
      <c r="K215" s="111"/>
      <c r="L215" s="111"/>
    </row>
    <row r="216" spans="2:12">
      <c r="B216" s="110"/>
      <c r="C216" s="110"/>
      <c r="D216" s="111"/>
      <c r="E216" s="111"/>
      <c r="F216" s="111"/>
      <c r="G216" s="111"/>
      <c r="H216" s="111"/>
      <c r="I216" s="111"/>
      <c r="J216" s="111"/>
      <c r="K216" s="111"/>
      <c r="L216" s="111"/>
    </row>
    <row r="217" spans="2:12">
      <c r="B217" s="110"/>
      <c r="C217" s="110"/>
      <c r="D217" s="111"/>
      <c r="E217" s="111"/>
      <c r="F217" s="111"/>
      <c r="G217" s="111"/>
      <c r="H217" s="111"/>
      <c r="I217" s="111"/>
      <c r="J217" s="111"/>
      <c r="K217" s="111"/>
      <c r="L217" s="111"/>
    </row>
    <row r="218" spans="2:12">
      <c r="B218" s="110"/>
      <c r="C218" s="110"/>
      <c r="D218" s="111"/>
      <c r="E218" s="111"/>
      <c r="F218" s="111"/>
      <c r="G218" s="111"/>
      <c r="H218" s="111"/>
      <c r="I218" s="111"/>
      <c r="J218" s="111"/>
      <c r="K218" s="111"/>
      <c r="L218" s="111"/>
    </row>
    <row r="219" spans="2:12">
      <c r="B219" s="110"/>
      <c r="C219" s="110"/>
      <c r="D219" s="111"/>
      <c r="E219" s="111"/>
      <c r="F219" s="111"/>
      <c r="G219" s="111"/>
      <c r="H219" s="111"/>
      <c r="I219" s="111"/>
      <c r="J219" s="111"/>
      <c r="K219" s="111"/>
      <c r="L219" s="111"/>
    </row>
    <row r="220" spans="2:12">
      <c r="B220" s="110"/>
      <c r="C220" s="110"/>
      <c r="D220" s="111"/>
      <c r="E220" s="111"/>
      <c r="F220" s="111"/>
      <c r="G220" s="111"/>
      <c r="H220" s="111"/>
      <c r="I220" s="111"/>
      <c r="J220" s="111"/>
      <c r="K220" s="111"/>
      <c r="L220" s="111"/>
    </row>
    <row r="221" spans="2:12">
      <c r="B221" s="110"/>
      <c r="C221" s="110"/>
      <c r="D221" s="111"/>
      <c r="E221" s="111"/>
      <c r="F221" s="111"/>
      <c r="G221" s="111"/>
      <c r="H221" s="111"/>
      <c r="I221" s="111"/>
      <c r="J221" s="111"/>
      <c r="K221" s="111"/>
      <c r="L221" s="111"/>
    </row>
    <row r="222" spans="2:12">
      <c r="B222" s="110"/>
      <c r="C222" s="110"/>
      <c r="D222" s="111"/>
      <c r="E222" s="111"/>
      <c r="F222" s="111"/>
      <c r="G222" s="111"/>
      <c r="H222" s="111"/>
      <c r="I222" s="111"/>
      <c r="J222" s="111"/>
      <c r="K222" s="111"/>
      <c r="L222" s="111"/>
    </row>
    <row r="223" spans="2:12">
      <c r="B223" s="110"/>
      <c r="C223" s="110"/>
      <c r="D223" s="111"/>
      <c r="E223" s="111"/>
      <c r="F223" s="111"/>
      <c r="G223" s="111"/>
      <c r="H223" s="111"/>
      <c r="I223" s="111"/>
      <c r="J223" s="111"/>
      <c r="K223" s="111"/>
      <c r="L223" s="111"/>
    </row>
    <row r="224" spans="2:12">
      <c r="B224" s="110"/>
      <c r="C224" s="110"/>
      <c r="D224" s="111"/>
      <c r="E224" s="111"/>
      <c r="F224" s="111"/>
      <c r="G224" s="111"/>
      <c r="H224" s="111"/>
      <c r="I224" s="111"/>
      <c r="J224" s="111"/>
      <c r="K224" s="111"/>
      <c r="L224" s="111"/>
    </row>
    <row r="225" spans="2:12">
      <c r="B225" s="110"/>
      <c r="C225" s="110"/>
      <c r="D225" s="111"/>
      <c r="E225" s="111"/>
      <c r="F225" s="111"/>
      <c r="G225" s="111"/>
      <c r="H225" s="111"/>
      <c r="I225" s="111"/>
      <c r="J225" s="111"/>
      <c r="K225" s="111"/>
      <c r="L225" s="111"/>
    </row>
    <row r="226" spans="2:12">
      <c r="B226" s="110"/>
      <c r="C226" s="110"/>
      <c r="D226" s="111"/>
      <c r="E226" s="111"/>
      <c r="F226" s="111"/>
      <c r="G226" s="111"/>
      <c r="H226" s="111"/>
      <c r="I226" s="111"/>
      <c r="J226" s="111"/>
      <c r="K226" s="111"/>
      <c r="L226" s="111"/>
    </row>
    <row r="227" spans="2:12">
      <c r="B227" s="110"/>
      <c r="C227" s="110"/>
      <c r="D227" s="111"/>
      <c r="E227" s="111"/>
      <c r="F227" s="111"/>
      <c r="G227" s="111"/>
      <c r="H227" s="111"/>
      <c r="I227" s="111"/>
      <c r="J227" s="111"/>
      <c r="K227" s="111"/>
      <c r="L227" s="111"/>
    </row>
    <row r="228" spans="2:12">
      <c r="B228" s="110"/>
      <c r="C228" s="110"/>
      <c r="D228" s="111"/>
      <c r="E228" s="111"/>
      <c r="F228" s="111"/>
      <c r="G228" s="111"/>
      <c r="H228" s="111"/>
      <c r="I228" s="111"/>
      <c r="J228" s="111"/>
      <c r="K228" s="111"/>
      <c r="L228" s="111"/>
    </row>
    <row r="229" spans="2:12">
      <c r="B229" s="110"/>
      <c r="C229" s="110"/>
      <c r="D229" s="111"/>
      <c r="E229" s="111"/>
      <c r="F229" s="111"/>
      <c r="G229" s="111"/>
      <c r="H229" s="111"/>
      <c r="I229" s="111"/>
      <c r="J229" s="111"/>
      <c r="K229" s="111"/>
      <c r="L229" s="111"/>
    </row>
    <row r="230" spans="2:12">
      <c r="B230" s="110"/>
      <c r="C230" s="110"/>
      <c r="D230" s="111"/>
      <c r="E230" s="111"/>
      <c r="F230" s="111"/>
      <c r="G230" s="111"/>
      <c r="H230" s="111"/>
      <c r="I230" s="111"/>
      <c r="J230" s="111"/>
      <c r="K230" s="111"/>
      <c r="L230" s="111"/>
    </row>
    <row r="231" spans="2:12">
      <c r="B231" s="110"/>
      <c r="C231" s="110"/>
      <c r="D231" s="111"/>
      <c r="E231" s="111"/>
      <c r="F231" s="111"/>
      <c r="G231" s="111"/>
      <c r="H231" s="111"/>
      <c r="I231" s="111"/>
      <c r="J231" s="111"/>
      <c r="K231" s="111"/>
      <c r="L231" s="111"/>
    </row>
    <row r="232" spans="2:12">
      <c r="B232" s="110"/>
      <c r="C232" s="110"/>
      <c r="D232" s="111"/>
      <c r="E232" s="111"/>
      <c r="F232" s="111"/>
      <c r="G232" s="111"/>
      <c r="H232" s="111"/>
      <c r="I232" s="111"/>
      <c r="J232" s="111"/>
      <c r="K232" s="111"/>
      <c r="L232" s="111"/>
    </row>
    <row r="233" spans="2:12">
      <c r="B233" s="110"/>
      <c r="C233" s="110"/>
      <c r="D233" s="111"/>
      <c r="E233" s="111"/>
      <c r="F233" s="111"/>
      <c r="G233" s="111"/>
      <c r="H233" s="111"/>
      <c r="I233" s="111"/>
      <c r="J233" s="111"/>
      <c r="K233" s="111"/>
      <c r="L233" s="111"/>
    </row>
    <row r="234" spans="2:12">
      <c r="B234" s="110"/>
      <c r="C234" s="110"/>
      <c r="D234" s="111"/>
      <c r="E234" s="111"/>
      <c r="F234" s="111"/>
      <c r="G234" s="111"/>
      <c r="H234" s="111"/>
      <c r="I234" s="111"/>
      <c r="J234" s="111"/>
      <c r="K234" s="111"/>
      <c r="L234" s="111"/>
    </row>
    <row r="235" spans="2:12">
      <c r="B235" s="110"/>
      <c r="C235" s="110"/>
      <c r="D235" s="111"/>
      <c r="E235" s="111"/>
      <c r="F235" s="111"/>
      <c r="G235" s="111"/>
      <c r="H235" s="111"/>
      <c r="I235" s="111"/>
      <c r="J235" s="111"/>
      <c r="K235" s="111"/>
      <c r="L235" s="111"/>
    </row>
    <row r="236" spans="2:12">
      <c r="B236" s="110"/>
      <c r="C236" s="110"/>
      <c r="D236" s="111"/>
      <c r="E236" s="111"/>
      <c r="F236" s="111"/>
      <c r="G236" s="111"/>
      <c r="H236" s="111"/>
      <c r="I236" s="111"/>
      <c r="J236" s="111"/>
      <c r="K236" s="111"/>
      <c r="L236" s="111"/>
    </row>
    <row r="237" spans="2:12">
      <c r="B237" s="110"/>
      <c r="C237" s="110"/>
      <c r="D237" s="111"/>
      <c r="E237" s="111"/>
      <c r="F237" s="111"/>
      <c r="G237" s="111"/>
      <c r="H237" s="111"/>
      <c r="I237" s="111"/>
      <c r="J237" s="111"/>
      <c r="K237" s="111"/>
      <c r="L237" s="111"/>
    </row>
    <row r="238" spans="2:12">
      <c r="B238" s="110"/>
      <c r="C238" s="110"/>
      <c r="D238" s="111"/>
      <c r="E238" s="111"/>
      <c r="F238" s="111"/>
      <c r="G238" s="111"/>
      <c r="H238" s="111"/>
      <c r="I238" s="111"/>
      <c r="J238" s="111"/>
      <c r="K238" s="111"/>
      <c r="L238" s="111"/>
    </row>
    <row r="239" spans="2:12">
      <c r="B239" s="110"/>
      <c r="C239" s="110"/>
      <c r="D239" s="111"/>
      <c r="E239" s="111"/>
      <c r="F239" s="111"/>
      <c r="G239" s="111"/>
      <c r="H239" s="111"/>
      <c r="I239" s="111"/>
      <c r="J239" s="111"/>
      <c r="K239" s="111"/>
      <c r="L239" s="111"/>
    </row>
    <row r="240" spans="2:12">
      <c r="B240" s="110"/>
      <c r="C240" s="110"/>
      <c r="D240" s="111"/>
      <c r="E240" s="111"/>
      <c r="F240" s="111"/>
      <c r="G240" s="111"/>
      <c r="H240" s="111"/>
      <c r="I240" s="111"/>
      <c r="J240" s="111"/>
      <c r="K240" s="111"/>
      <c r="L240" s="111"/>
    </row>
    <row r="241" spans="2:12">
      <c r="B241" s="110"/>
      <c r="C241" s="110"/>
      <c r="D241" s="111"/>
      <c r="E241" s="111"/>
      <c r="F241" s="111"/>
      <c r="G241" s="111"/>
      <c r="H241" s="111"/>
      <c r="I241" s="111"/>
      <c r="J241" s="111"/>
      <c r="K241" s="111"/>
      <c r="L241" s="111"/>
    </row>
    <row r="242" spans="2:12">
      <c r="B242" s="110"/>
      <c r="C242" s="110"/>
      <c r="D242" s="111"/>
      <c r="E242" s="111"/>
      <c r="F242" s="111"/>
      <c r="G242" s="111"/>
      <c r="H242" s="111"/>
      <c r="I242" s="111"/>
      <c r="J242" s="111"/>
      <c r="K242" s="111"/>
      <c r="L242" s="111"/>
    </row>
    <row r="243" spans="2:12">
      <c r="B243" s="110"/>
      <c r="C243" s="110"/>
      <c r="D243" s="111"/>
      <c r="E243" s="111"/>
      <c r="F243" s="111"/>
      <c r="G243" s="111"/>
      <c r="H243" s="111"/>
      <c r="I243" s="111"/>
      <c r="J243" s="111"/>
      <c r="K243" s="111"/>
      <c r="L243" s="111"/>
    </row>
    <row r="244" spans="2:12">
      <c r="B244" s="110"/>
      <c r="C244" s="110"/>
      <c r="D244" s="111"/>
      <c r="E244" s="111"/>
      <c r="F244" s="111"/>
      <c r="G244" s="111"/>
      <c r="H244" s="111"/>
      <c r="I244" s="111"/>
      <c r="J244" s="111"/>
      <c r="K244" s="111"/>
      <c r="L244" s="111"/>
    </row>
    <row r="245" spans="2:12">
      <c r="B245" s="110"/>
      <c r="C245" s="110"/>
      <c r="D245" s="111"/>
      <c r="E245" s="111"/>
      <c r="F245" s="111"/>
      <c r="G245" s="111"/>
      <c r="H245" s="111"/>
      <c r="I245" s="111"/>
      <c r="J245" s="111"/>
      <c r="K245" s="111"/>
      <c r="L245" s="111"/>
    </row>
    <row r="246" spans="2:12">
      <c r="B246" s="110"/>
      <c r="C246" s="110"/>
      <c r="D246" s="111"/>
      <c r="E246" s="111"/>
      <c r="F246" s="111"/>
      <c r="G246" s="111"/>
      <c r="H246" s="111"/>
      <c r="I246" s="111"/>
      <c r="J246" s="111"/>
      <c r="K246" s="111"/>
      <c r="L246" s="111"/>
    </row>
    <row r="247" spans="2:12">
      <c r="B247" s="110"/>
      <c r="C247" s="110"/>
      <c r="D247" s="111"/>
      <c r="E247" s="111"/>
      <c r="F247" s="111"/>
      <c r="G247" s="111"/>
      <c r="H247" s="111"/>
      <c r="I247" s="111"/>
      <c r="J247" s="111"/>
      <c r="K247" s="111"/>
      <c r="L247" s="111"/>
    </row>
    <row r="248" spans="2:12">
      <c r="B248" s="110"/>
      <c r="C248" s="110"/>
      <c r="D248" s="111"/>
      <c r="E248" s="111"/>
      <c r="F248" s="111"/>
      <c r="G248" s="111"/>
      <c r="H248" s="111"/>
      <c r="I248" s="111"/>
      <c r="J248" s="111"/>
      <c r="K248" s="111"/>
      <c r="L248" s="111"/>
    </row>
    <row r="249" spans="2:12">
      <c r="B249" s="110"/>
      <c r="C249" s="110"/>
      <c r="D249" s="111"/>
      <c r="E249" s="111"/>
      <c r="F249" s="111"/>
      <c r="G249" s="111"/>
      <c r="H249" s="111"/>
      <c r="I249" s="111"/>
      <c r="J249" s="111"/>
      <c r="K249" s="111"/>
      <c r="L249" s="111"/>
    </row>
    <row r="250" spans="2:12">
      <c r="B250" s="110"/>
      <c r="C250" s="110"/>
      <c r="D250" s="111"/>
      <c r="E250" s="111"/>
      <c r="F250" s="111"/>
      <c r="G250" s="111"/>
      <c r="H250" s="111"/>
      <c r="I250" s="111"/>
      <c r="J250" s="111"/>
      <c r="K250" s="111"/>
      <c r="L250" s="111"/>
    </row>
    <row r="251" spans="2:12">
      <c r="B251" s="110"/>
      <c r="C251" s="110"/>
      <c r="D251" s="111"/>
      <c r="E251" s="111"/>
      <c r="F251" s="111"/>
      <c r="G251" s="111"/>
      <c r="H251" s="111"/>
      <c r="I251" s="111"/>
      <c r="J251" s="111"/>
      <c r="K251" s="111"/>
      <c r="L251" s="111"/>
    </row>
    <row r="252" spans="2:12">
      <c r="B252" s="110"/>
      <c r="C252" s="110"/>
      <c r="D252" s="111"/>
      <c r="E252" s="111"/>
      <c r="F252" s="111"/>
      <c r="G252" s="111"/>
      <c r="H252" s="111"/>
      <c r="I252" s="111"/>
      <c r="J252" s="111"/>
      <c r="K252" s="111"/>
      <c r="L252" s="111"/>
    </row>
    <row r="253" spans="2:12">
      <c r="B253" s="110"/>
      <c r="C253" s="110"/>
      <c r="D253" s="111"/>
      <c r="E253" s="111"/>
      <c r="F253" s="111"/>
      <c r="G253" s="111"/>
      <c r="H253" s="111"/>
      <c r="I253" s="111"/>
      <c r="J253" s="111"/>
      <c r="K253" s="111"/>
      <c r="L253" s="111"/>
    </row>
    <row r="254" spans="2:12">
      <c r="B254" s="110"/>
      <c r="C254" s="110"/>
      <c r="D254" s="111"/>
      <c r="E254" s="111"/>
      <c r="F254" s="111"/>
      <c r="G254" s="111"/>
      <c r="H254" s="111"/>
      <c r="I254" s="111"/>
      <c r="J254" s="111"/>
      <c r="K254" s="111"/>
      <c r="L254" s="111"/>
    </row>
    <row r="255" spans="2:12">
      <c r="B255" s="110"/>
      <c r="C255" s="110"/>
      <c r="D255" s="111"/>
      <c r="E255" s="111"/>
      <c r="F255" s="111"/>
      <c r="G255" s="111"/>
      <c r="H255" s="111"/>
      <c r="I255" s="111"/>
      <c r="J255" s="111"/>
      <c r="K255" s="111"/>
      <c r="L255" s="111"/>
    </row>
    <row r="256" spans="2:12">
      <c r="B256" s="110"/>
      <c r="C256" s="110"/>
      <c r="D256" s="111"/>
      <c r="E256" s="111"/>
      <c r="F256" s="111"/>
      <c r="G256" s="111"/>
      <c r="H256" s="111"/>
      <c r="I256" s="111"/>
      <c r="J256" s="111"/>
      <c r="K256" s="111"/>
      <c r="L256" s="111"/>
    </row>
    <row r="257" spans="2:12">
      <c r="B257" s="110"/>
      <c r="C257" s="110"/>
      <c r="D257" s="111"/>
      <c r="E257" s="111"/>
      <c r="F257" s="111"/>
      <c r="G257" s="111"/>
      <c r="H257" s="111"/>
      <c r="I257" s="111"/>
      <c r="J257" s="111"/>
      <c r="K257" s="111"/>
      <c r="L257" s="111"/>
    </row>
    <row r="258" spans="2:12">
      <c r="B258" s="110"/>
      <c r="C258" s="110"/>
      <c r="D258" s="111"/>
      <c r="E258" s="111"/>
      <c r="F258" s="111"/>
      <c r="G258" s="111"/>
      <c r="H258" s="111"/>
      <c r="I258" s="111"/>
      <c r="J258" s="111"/>
      <c r="K258" s="111"/>
      <c r="L258" s="111"/>
    </row>
    <row r="259" spans="2:12">
      <c r="B259" s="110"/>
      <c r="C259" s="110"/>
      <c r="D259" s="111"/>
      <c r="E259" s="111"/>
      <c r="F259" s="111"/>
      <c r="G259" s="111"/>
      <c r="H259" s="111"/>
      <c r="I259" s="111"/>
      <c r="J259" s="111"/>
      <c r="K259" s="111"/>
      <c r="L259" s="111"/>
    </row>
    <row r="260" spans="2:12">
      <c r="B260" s="110"/>
      <c r="C260" s="110"/>
      <c r="D260" s="111"/>
      <c r="E260" s="111"/>
      <c r="F260" s="111"/>
      <c r="G260" s="111"/>
      <c r="H260" s="111"/>
      <c r="I260" s="111"/>
      <c r="J260" s="111"/>
      <c r="K260" s="111"/>
      <c r="L260" s="111"/>
    </row>
    <row r="261" spans="2:12">
      <c r="B261" s="110"/>
      <c r="C261" s="110"/>
      <c r="D261" s="111"/>
      <c r="E261" s="111"/>
      <c r="F261" s="111"/>
      <c r="G261" s="111"/>
      <c r="H261" s="111"/>
      <c r="I261" s="111"/>
      <c r="J261" s="111"/>
      <c r="K261" s="111"/>
      <c r="L261" s="111"/>
    </row>
    <row r="262" spans="2:12">
      <c r="B262" s="110"/>
      <c r="C262" s="110"/>
      <c r="D262" s="111"/>
      <c r="E262" s="111"/>
      <c r="F262" s="111"/>
      <c r="G262" s="111"/>
      <c r="H262" s="111"/>
      <c r="I262" s="111"/>
      <c r="J262" s="111"/>
      <c r="K262" s="111"/>
      <c r="L262" s="111"/>
    </row>
    <row r="263" spans="2:12">
      <c r="B263" s="110"/>
      <c r="C263" s="110"/>
      <c r="D263" s="111"/>
      <c r="E263" s="111"/>
      <c r="F263" s="111"/>
      <c r="G263" s="111"/>
      <c r="H263" s="111"/>
      <c r="I263" s="111"/>
      <c r="J263" s="111"/>
      <c r="K263" s="111"/>
      <c r="L263" s="111"/>
    </row>
    <row r="264" spans="2:12">
      <c r="B264" s="110"/>
      <c r="C264" s="110"/>
      <c r="D264" s="111"/>
      <c r="E264" s="111"/>
      <c r="F264" s="111"/>
      <c r="G264" s="111"/>
      <c r="H264" s="111"/>
      <c r="I264" s="111"/>
      <c r="J264" s="111"/>
      <c r="K264" s="111"/>
      <c r="L264" s="111"/>
    </row>
    <row r="265" spans="2:12">
      <c r="B265" s="110"/>
      <c r="C265" s="110"/>
      <c r="D265" s="111"/>
      <c r="E265" s="111"/>
      <c r="F265" s="111"/>
      <c r="G265" s="111"/>
      <c r="H265" s="111"/>
      <c r="I265" s="111"/>
      <c r="J265" s="111"/>
      <c r="K265" s="111"/>
      <c r="L265" s="111"/>
    </row>
    <row r="266" spans="2:12">
      <c r="B266" s="110"/>
      <c r="C266" s="110"/>
      <c r="D266" s="111"/>
      <c r="E266" s="111"/>
      <c r="F266" s="111"/>
      <c r="G266" s="111"/>
      <c r="H266" s="111"/>
      <c r="I266" s="111"/>
      <c r="J266" s="111"/>
      <c r="K266" s="111"/>
      <c r="L266" s="111"/>
    </row>
    <row r="267" spans="2:12">
      <c r="B267" s="110"/>
      <c r="C267" s="110"/>
      <c r="D267" s="111"/>
      <c r="E267" s="111"/>
      <c r="F267" s="111"/>
      <c r="G267" s="111"/>
      <c r="H267" s="111"/>
      <c r="I267" s="111"/>
      <c r="J267" s="111"/>
      <c r="K267" s="111"/>
      <c r="L267" s="111"/>
    </row>
    <row r="268" spans="2:12">
      <c r="B268" s="110"/>
      <c r="C268" s="110"/>
      <c r="D268" s="111"/>
      <c r="E268" s="111"/>
      <c r="F268" s="111"/>
      <c r="G268" s="111"/>
      <c r="H268" s="111"/>
      <c r="I268" s="111"/>
      <c r="J268" s="111"/>
      <c r="K268" s="111"/>
      <c r="L268" s="111"/>
    </row>
    <row r="269" spans="2:12">
      <c r="B269" s="110"/>
      <c r="C269" s="110"/>
      <c r="D269" s="111"/>
      <c r="E269" s="111"/>
      <c r="F269" s="111"/>
      <c r="G269" s="111"/>
      <c r="H269" s="111"/>
      <c r="I269" s="111"/>
      <c r="J269" s="111"/>
      <c r="K269" s="111"/>
      <c r="L269" s="111"/>
    </row>
    <row r="270" spans="2:12">
      <c r="B270" s="110"/>
      <c r="C270" s="110"/>
      <c r="D270" s="111"/>
      <c r="E270" s="111"/>
      <c r="F270" s="111"/>
      <c r="G270" s="111"/>
      <c r="H270" s="111"/>
      <c r="I270" s="111"/>
      <c r="J270" s="111"/>
      <c r="K270" s="111"/>
      <c r="L270" s="111"/>
    </row>
    <row r="271" spans="2:12">
      <c r="B271" s="110"/>
      <c r="C271" s="110"/>
      <c r="D271" s="111"/>
      <c r="E271" s="111"/>
      <c r="F271" s="111"/>
      <c r="G271" s="111"/>
      <c r="H271" s="111"/>
      <c r="I271" s="111"/>
      <c r="J271" s="111"/>
      <c r="K271" s="111"/>
      <c r="L271" s="111"/>
    </row>
    <row r="272" spans="2:12">
      <c r="B272" s="110"/>
      <c r="C272" s="110"/>
      <c r="D272" s="111"/>
      <c r="E272" s="111"/>
      <c r="F272" s="111"/>
      <c r="G272" s="111"/>
      <c r="H272" s="111"/>
      <c r="I272" s="111"/>
      <c r="J272" s="111"/>
      <c r="K272" s="111"/>
      <c r="L272" s="111"/>
    </row>
    <row r="273" spans="2:12">
      <c r="B273" s="110"/>
      <c r="C273" s="110"/>
      <c r="D273" s="111"/>
      <c r="E273" s="111"/>
      <c r="F273" s="111"/>
      <c r="G273" s="111"/>
      <c r="H273" s="111"/>
      <c r="I273" s="111"/>
      <c r="J273" s="111"/>
      <c r="K273" s="111"/>
      <c r="L273" s="111"/>
    </row>
    <row r="274" spans="2:12">
      <c r="B274" s="110"/>
      <c r="C274" s="110"/>
      <c r="D274" s="111"/>
      <c r="E274" s="111"/>
      <c r="F274" s="111"/>
      <c r="G274" s="111"/>
      <c r="H274" s="111"/>
      <c r="I274" s="111"/>
      <c r="J274" s="111"/>
      <c r="K274" s="111"/>
      <c r="L274" s="111"/>
    </row>
    <row r="275" spans="2:12">
      <c r="B275" s="110"/>
      <c r="C275" s="110"/>
      <c r="D275" s="111"/>
      <c r="E275" s="111"/>
      <c r="F275" s="111"/>
      <c r="G275" s="111"/>
      <c r="H275" s="111"/>
      <c r="I275" s="111"/>
      <c r="J275" s="111"/>
      <c r="K275" s="111"/>
      <c r="L275" s="111"/>
    </row>
    <row r="276" spans="2:12">
      <c r="B276" s="110"/>
      <c r="C276" s="110"/>
      <c r="D276" s="111"/>
      <c r="E276" s="111"/>
      <c r="F276" s="111"/>
      <c r="G276" s="111"/>
      <c r="H276" s="111"/>
      <c r="I276" s="111"/>
      <c r="J276" s="111"/>
      <c r="K276" s="111"/>
      <c r="L276" s="111"/>
    </row>
    <row r="277" spans="2:12">
      <c r="B277" s="110"/>
      <c r="C277" s="110"/>
      <c r="D277" s="111"/>
      <c r="E277" s="111"/>
      <c r="F277" s="111"/>
      <c r="G277" s="111"/>
      <c r="H277" s="111"/>
      <c r="I277" s="111"/>
      <c r="J277" s="111"/>
      <c r="K277" s="111"/>
      <c r="L277" s="111"/>
    </row>
    <row r="278" spans="2:12">
      <c r="B278" s="110"/>
      <c r="C278" s="110"/>
      <c r="D278" s="111"/>
      <c r="E278" s="111"/>
      <c r="F278" s="111"/>
      <c r="G278" s="111"/>
      <c r="H278" s="111"/>
      <c r="I278" s="111"/>
      <c r="J278" s="111"/>
      <c r="K278" s="111"/>
      <c r="L278" s="111"/>
    </row>
    <row r="279" spans="2:12">
      <c r="B279" s="110"/>
      <c r="C279" s="110"/>
      <c r="D279" s="111"/>
      <c r="E279" s="111"/>
      <c r="F279" s="111"/>
      <c r="G279" s="111"/>
      <c r="H279" s="111"/>
      <c r="I279" s="111"/>
      <c r="J279" s="111"/>
      <c r="K279" s="111"/>
      <c r="L279" s="111"/>
    </row>
    <row r="280" spans="2:12">
      <c r="B280" s="110"/>
      <c r="C280" s="110"/>
      <c r="D280" s="111"/>
      <c r="E280" s="111"/>
      <c r="F280" s="111"/>
      <c r="G280" s="111"/>
      <c r="H280" s="111"/>
      <c r="I280" s="111"/>
      <c r="J280" s="111"/>
      <c r="K280" s="111"/>
      <c r="L280" s="111"/>
    </row>
    <row r="281" spans="2:12">
      <c r="B281" s="110"/>
      <c r="C281" s="110"/>
      <c r="D281" s="111"/>
      <c r="E281" s="111"/>
      <c r="F281" s="111"/>
      <c r="G281" s="111"/>
      <c r="H281" s="111"/>
      <c r="I281" s="111"/>
      <c r="J281" s="111"/>
      <c r="K281" s="111"/>
      <c r="L281" s="111"/>
    </row>
    <row r="282" spans="2:12">
      <c r="B282" s="110"/>
      <c r="C282" s="110"/>
      <c r="D282" s="111"/>
      <c r="E282" s="111"/>
      <c r="F282" s="111"/>
      <c r="G282" s="111"/>
      <c r="H282" s="111"/>
      <c r="I282" s="111"/>
      <c r="J282" s="111"/>
      <c r="K282" s="111"/>
      <c r="L282" s="111"/>
    </row>
    <row r="283" spans="2:12">
      <c r="B283" s="110"/>
      <c r="C283" s="110"/>
      <c r="D283" s="111"/>
      <c r="E283" s="111"/>
      <c r="F283" s="111"/>
      <c r="G283" s="111"/>
      <c r="H283" s="111"/>
      <c r="I283" s="111"/>
      <c r="J283" s="111"/>
      <c r="K283" s="111"/>
      <c r="L283" s="111"/>
    </row>
    <row r="284" spans="2:12">
      <c r="B284" s="110"/>
      <c r="C284" s="110"/>
      <c r="D284" s="111"/>
      <c r="E284" s="111"/>
      <c r="F284" s="111"/>
      <c r="G284" s="111"/>
      <c r="H284" s="111"/>
      <c r="I284" s="111"/>
      <c r="J284" s="111"/>
      <c r="K284" s="111"/>
      <c r="L284" s="111"/>
    </row>
    <row r="285" spans="2:12">
      <c r="B285" s="110"/>
      <c r="C285" s="110"/>
      <c r="D285" s="111"/>
      <c r="E285" s="111"/>
      <c r="F285" s="111"/>
      <c r="G285" s="111"/>
      <c r="H285" s="111"/>
      <c r="I285" s="111"/>
      <c r="J285" s="111"/>
      <c r="K285" s="111"/>
      <c r="L285" s="111"/>
    </row>
    <row r="286" spans="2:12">
      <c r="B286" s="110"/>
      <c r="C286" s="110"/>
      <c r="D286" s="111"/>
      <c r="E286" s="111"/>
      <c r="F286" s="111"/>
      <c r="G286" s="111"/>
      <c r="H286" s="111"/>
      <c r="I286" s="111"/>
      <c r="J286" s="111"/>
      <c r="K286" s="111"/>
      <c r="L286" s="111"/>
    </row>
    <row r="287" spans="2:12">
      <c r="B287" s="110"/>
      <c r="C287" s="110"/>
      <c r="D287" s="111"/>
      <c r="E287" s="111"/>
      <c r="F287" s="111"/>
      <c r="G287" s="111"/>
      <c r="H287" s="111"/>
      <c r="I287" s="111"/>
      <c r="J287" s="111"/>
      <c r="K287" s="111"/>
      <c r="L287" s="111"/>
    </row>
    <row r="288" spans="2:12">
      <c r="B288" s="110"/>
      <c r="C288" s="110"/>
      <c r="D288" s="111"/>
      <c r="E288" s="111"/>
      <c r="F288" s="111"/>
      <c r="G288" s="111"/>
      <c r="H288" s="111"/>
      <c r="I288" s="111"/>
      <c r="J288" s="111"/>
      <c r="K288" s="111"/>
      <c r="L288" s="111"/>
    </row>
    <row r="289" spans="2:12">
      <c r="B289" s="110"/>
      <c r="C289" s="110"/>
      <c r="D289" s="111"/>
      <c r="E289" s="111"/>
      <c r="F289" s="111"/>
      <c r="G289" s="111"/>
      <c r="H289" s="111"/>
      <c r="I289" s="111"/>
      <c r="J289" s="111"/>
      <c r="K289" s="111"/>
      <c r="L289" s="111"/>
    </row>
    <row r="290" spans="2:12">
      <c r="B290" s="110"/>
      <c r="C290" s="110"/>
      <c r="D290" s="111"/>
      <c r="E290" s="111"/>
      <c r="F290" s="111"/>
      <c r="G290" s="111"/>
      <c r="H290" s="111"/>
      <c r="I290" s="111"/>
      <c r="J290" s="111"/>
      <c r="K290" s="111"/>
      <c r="L290" s="111"/>
    </row>
    <row r="291" spans="2:12">
      <c r="B291" s="110"/>
      <c r="C291" s="110"/>
      <c r="D291" s="111"/>
      <c r="E291" s="111"/>
      <c r="F291" s="111"/>
      <c r="G291" s="111"/>
      <c r="H291" s="111"/>
      <c r="I291" s="111"/>
      <c r="J291" s="111"/>
      <c r="K291" s="111"/>
      <c r="L291" s="111"/>
    </row>
    <row r="292" spans="2:12">
      <c r="B292" s="110"/>
      <c r="C292" s="110"/>
      <c r="D292" s="111"/>
      <c r="E292" s="111"/>
      <c r="F292" s="111"/>
      <c r="G292" s="111"/>
      <c r="H292" s="111"/>
      <c r="I292" s="111"/>
      <c r="J292" s="111"/>
      <c r="K292" s="111"/>
      <c r="L292" s="111"/>
    </row>
    <row r="293" spans="2:12">
      <c r="B293" s="110"/>
      <c r="C293" s="110"/>
      <c r="D293" s="111"/>
      <c r="E293" s="111"/>
      <c r="F293" s="111"/>
      <c r="G293" s="111"/>
      <c r="H293" s="111"/>
      <c r="I293" s="111"/>
      <c r="J293" s="111"/>
      <c r="K293" s="111"/>
      <c r="L293" s="111"/>
    </row>
    <row r="294" spans="2:12">
      <c r="B294" s="110"/>
      <c r="C294" s="110"/>
      <c r="D294" s="111"/>
      <c r="E294" s="111"/>
      <c r="F294" s="111"/>
      <c r="G294" s="111"/>
      <c r="H294" s="111"/>
      <c r="I294" s="111"/>
      <c r="J294" s="111"/>
      <c r="K294" s="111"/>
      <c r="L294" s="111"/>
    </row>
    <row r="295" spans="2:12">
      <c r="B295" s="110"/>
      <c r="C295" s="110"/>
      <c r="D295" s="111"/>
      <c r="E295" s="111"/>
      <c r="F295" s="111"/>
      <c r="G295" s="111"/>
      <c r="H295" s="111"/>
      <c r="I295" s="111"/>
      <c r="J295" s="111"/>
      <c r="K295" s="111"/>
      <c r="L295" s="111"/>
    </row>
    <row r="296" spans="2:12">
      <c r="B296" s="110"/>
      <c r="C296" s="110"/>
      <c r="D296" s="111"/>
      <c r="E296" s="111"/>
      <c r="F296" s="111"/>
      <c r="G296" s="111"/>
      <c r="H296" s="111"/>
      <c r="I296" s="111"/>
      <c r="J296" s="111"/>
      <c r="K296" s="111"/>
      <c r="L296" s="111"/>
    </row>
    <row r="297" spans="2:12">
      <c r="B297" s="110"/>
      <c r="C297" s="110"/>
      <c r="D297" s="111"/>
      <c r="E297" s="111"/>
      <c r="F297" s="111"/>
      <c r="G297" s="111"/>
      <c r="H297" s="111"/>
      <c r="I297" s="111"/>
      <c r="J297" s="111"/>
      <c r="K297" s="111"/>
      <c r="L297" s="111"/>
    </row>
    <row r="298" spans="2:12">
      <c r="B298" s="110"/>
      <c r="C298" s="110"/>
      <c r="D298" s="111"/>
      <c r="E298" s="111"/>
      <c r="F298" s="111"/>
      <c r="G298" s="111"/>
      <c r="H298" s="111"/>
      <c r="I298" s="111"/>
      <c r="J298" s="111"/>
      <c r="K298" s="111"/>
      <c r="L298" s="111"/>
    </row>
    <row r="299" spans="2:12">
      <c r="B299" s="110"/>
      <c r="C299" s="110"/>
      <c r="D299" s="111"/>
      <c r="E299" s="111"/>
      <c r="F299" s="111"/>
      <c r="G299" s="111"/>
      <c r="H299" s="111"/>
      <c r="I299" s="111"/>
      <c r="J299" s="111"/>
      <c r="K299" s="111"/>
      <c r="L299" s="111"/>
    </row>
    <row r="300" spans="2:12">
      <c r="B300" s="110"/>
      <c r="C300" s="110"/>
      <c r="D300" s="111"/>
      <c r="E300" s="111"/>
      <c r="F300" s="111"/>
      <c r="G300" s="111"/>
      <c r="H300" s="111"/>
      <c r="I300" s="111"/>
      <c r="J300" s="111"/>
      <c r="K300" s="111"/>
      <c r="L300" s="111"/>
    </row>
    <row r="301" spans="2:12">
      <c r="B301" s="110"/>
      <c r="C301" s="110"/>
      <c r="D301" s="111"/>
      <c r="E301" s="111"/>
      <c r="F301" s="111"/>
      <c r="G301" s="111"/>
      <c r="H301" s="111"/>
      <c r="I301" s="111"/>
      <c r="J301" s="111"/>
      <c r="K301" s="111"/>
      <c r="L301" s="111"/>
    </row>
    <row r="302" spans="2:12">
      <c r="B302" s="110"/>
      <c r="C302" s="110"/>
      <c r="D302" s="111"/>
      <c r="E302" s="111"/>
      <c r="F302" s="111"/>
      <c r="G302" s="111"/>
      <c r="H302" s="111"/>
      <c r="I302" s="111"/>
      <c r="J302" s="111"/>
      <c r="K302" s="111"/>
      <c r="L302" s="111"/>
    </row>
    <row r="303" spans="2:12">
      <c r="B303" s="110"/>
      <c r="C303" s="110"/>
      <c r="D303" s="111"/>
      <c r="E303" s="111"/>
      <c r="F303" s="111"/>
      <c r="G303" s="111"/>
      <c r="H303" s="111"/>
      <c r="I303" s="111"/>
      <c r="J303" s="111"/>
      <c r="K303" s="111"/>
      <c r="L303" s="111"/>
    </row>
    <row r="304" spans="2:12">
      <c r="B304" s="110"/>
      <c r="C304" s="110"/>
      <c r="D304" s="111"/>
      <c r="E304" s="111"/>
      <c r="F304" s="111"/>
      <c r="G304" s="111"/>
      <c r="H304" s="111"/>
      <c r="I304" s="111"/>
      <c r="J304" s="111"/>
      <c r="K304" s="111"/>
      <c r="L304" s="111"/>
    </row>
    <row r="305" spans="2:12">
      <c r="B305" s="110"/>
      <c r="C305" s="110"/>
      <c r="D305" s="111"/>
      <c r="E305" s="111"/>
      <c r="F305" s="111"/>
      <c r="G305" s="111"/>
      <c r="H305" s="111"/>
      <c r="I305" s="111"/>
      <c r="J305" s="111"/>
      <c r="K305" s="111"/>
      <c r="L305" s="111"/>
    </row>
    <row r="306" spans="2:12">
      <c r="B306" s="110"/>
      <c r="C306" s="110"/>
      <c r="D306" s="111"/>
      <c r="E306" s="111"/>
      <c r="F306" s="111"/>
      <c r="G306" s="111"/>
      <c r="H306" s="111"/>
      <c r="I306" s="111"/>
      <c r="J306" s="111"/>
      <c r="K306" s="111"/>
      <c r="L306" s="111"/>
    </row>
    <row r="307" spans="2:12">
      <c r="B307" s="110"/>
      <c r="C307" s="110"/>
      <c r="D307" s="111"/>
      <c r="E307" s="111"/>
      <c r="F307" s="111"/>
      <c r="G307" s="111"/>
      <c r="H307" s="111"/>
      <c r="I307" s="111"/>
      <c r="J307" s="111"/>
      <c r="K307" s="111"/>
      <c r="L307" s="111"/>
    </row>
    <row r="308" spans="2:12">
      <c r="B308" s="110"/>
      <c r="C308" s="110"/>
      <c r="D308" s="111"/>
      <c r="E308" s="111"/>
      <c r="F308" s="111"/>
      <c r="G308" s="111"/>
      <c r="H308" s="111"/>
      <c r="I308" s="111"/>
      <c r="J308" s="111"/>
      <c r="K308" s="111"/>
      <c r="L308" s="111"/>
    </row>
    <row r="309" spans="2:12">
      <c r="B309" s="110"/>
      <c r="C309" s="110"/>
      <c r="D309" s="111"/>
      <c r="E309" s="111"/>
      <c r="F309" s="111"/>
      <c r="G309" s="111"/>
      <c r="H309" s="111"/>
      <c r="I309" s="111"/>
      <c r="J309" s="111"/>
      <c r="K309" s="111"/>
      <c r="L309" s="111"/>
    </row>
    <row r="310" spans="2:12">
      <c r="B310" s="110"/>
      <c r="C310" s="110"/>
      <c r="D310" s="111"/>
      <c r="E310" s="111"/>
      <c r="F310" s="111"/>
      <c r="G310" s="111"/>
      <c r="H310" s="111"/>
      <c r="I310" s="111"/>
      <c r="J310" s="111"/>
      <c r="K310" s="111"/>
      <c r="L310" s="111"/>
    </row>
    <row r="311" spans="2:12">
      <c r="B311" s="110"/>
      <c r="C311" s="110"/>
      <c r="D311" s="111"/>
      <c r="E311" s="111"/>
      <c r="F311" s="111"/>
      <c r="G311" s="111"/>
      <c r="H311" s="111"/>
      <c r="I311" s="111"/>
      <c r="J311" s="111"/>
      <c r="K311" s="111"/>
      <c r="L311" s="111"/>
    </row>
    <row r="312" spans="2:12">
      <c r="B312" s="110"/>
      <c r="C312" s="110"/>
      <c r="D312" s="111"/>
      <c r="E312" s="111"/>
      <c r="F312" s="111"/>
      <c r="G312" s="111"/>
      <c r="H312" s="111"/>
      <c r="I312" s="111"/>
      <c r="J312" s="111"/>
      <c r="K312" s="111"/>
      <c r="L312" s="111"/>
    </row>
    <row r="313" spans="2:12">
      <c r="B313" s="110"/>
      <c r="C313" s="110"/>
      <c r="D313" s="111"/>
      <c r="E313" s="111"/>
      <c r="F313" s="111"/>
      <c r="G313" s="111"/>
      <c r="H313" s="111"/>
      <c r="I313" s="111"/>
      <c r="J313" s="111"/>
      <c r="K313" s="111"/>
      <c r="L313" s="111"/>
    </row>
    <row r="314" spans="2:12">
      <c r="B314" s="110"/>
      <c r="C314" s="110"/>
      <c r="D314" s="111"/>
      <c r="E314" s="111"/>
      <c r="F314" s="111"/>
      <c r="G314" s="111"/>
      <c r="H314" s="111"/>
      <c r="I314" s="111"/>
      <c r="J314" s="111"/>
      <c r="K314" s="111"/>
      <c r="L314" s="111"/>
    </row>
    <row r="315" spans="2:12">
      <c r="B315" s="110"/>
      <c r="C315" s="110"/>
      <c r="D315" s="111"/>
      <c r="E315" s="111"/>
      <c r="F315" s="111"/>
      <c r="G315" s="111"/>
      <c r="H315" s="111"/>
      <c r="I315" s="111"/>
      <c r="J315" s="111"/>
      <c r="K315" s="111"/>
      <c r="L315" s="111"/>
    </row>
    <row r="316" spans="2:12">
      <c r="B316" s="110"/>
      <c r="C316" s="110"/>
      <c r="D316" s="111"/>
      <c r="E316" s="111"/>
      <c r="F316" s="111"/>
      <c r="G316" s="111"/>
      <c r="H316" s="111"/>
      <c r="I316" s="111"/>
      <c r="J316" s="111"/>
      <c r="K316" s="111"/>
      <c r="L316" s="111"/>
    </row>
    <row r="317" spans="2:12">
      <c r="B317" s="110"/>
      <c r="C317" s="110"/>
      <c r="D317" s="111"/>
      <c r="E317" s="111"/>
      <c r="F317" s="111"/>
      <c r="G317" s="111"/>
      <c r="H317" s="111"/>
      <c r="I317" s="111"/>
      <c r="J317" s="111"/>
      <c r="K317" s="111"/>
      <c r="L317" s="111"/>
    </row>
    <row r="318" spans="2:12">
      <c r="B318" s="110"/>
      <c r="C318" s="110"/>
      <c r="D318" s="111"/>
      <c r="E318" s="111"/>
      <c r="F318" s="111"/>
      <c r="G318" s="111"/>
      <c r="H318" s="111"/>
      <c r="I318" s="111"/>
      <c r="J318" s="111"/>
      <c r="K318" s="111"/>
      <c r="L318" s="111"/>
    </row>
    <row r="319" spans="2:12">
      <c r="B319" s="110"/>
      <c r="C319" s="110"/>
      <c r="D319" s="111"/>
      <c r="E319" s="111"/>
      <c r="F319" s="111"/>
      <c r="G319" s="111"/>
      <c r="H319" s="111"/>
      <c r="I319" s="111"/>
      <c r="J319" s="111"/>
      <c r="K319" s="111"/>
      <c r="L319" s="111"/>
    </row>
    <row r="320" spans="2:12">
      <c r="B320" s="110"/>
      <c r="C320" s="110"/>
      <c r="D320" s="111"/>
      <c r="E320" s="111"/>
      <c r="F320" s="111"/>
      <c r="G320" s="111"/>
      <c r="H320" s="111"/>
      <c r="I320" s="111"/>
      <c r="J320" s="111"/>
      <c r="K320" s="111"/>
      <c r="L320" s="111"/>
    </row>
    <row r="321" spans="2:12">
      <c r="B321" s="110"/>
      <c r="C321" s="110"/>
      <c r="D321" s="111"/>
      <c r="E321" s="111"/>
      <c r="F321" s="111"/>
      <c r="G321" s="111"/>
      <c r="H321" s="111"/>
      <c r="I321" s="111"/>
      <c r="J321" s="111"/>
      <c r="K321" s="111"/>
      <c r="L321" s="111"/>
    </row>
    <row r="322" spans="2:12">
      <c r="B322" s="110"/>
      <c r="C322" s="110"/>
      <c r="D322" s="111"/>
      <c r="E322" s="111"/>
      <c r="F322" s="111"/>
      <c r="G322" s="111"/>
      <c r="H322" s="111"/>
      <c r="I322" s="111"/>
      <c r="J322" s="111"/>
      <c r="K322" s="111"/>
      <c r="L322" s="111"/>
    </row>
    <row r="323" spans="2:12">
      <c r="B323" s="110"/>
      <c r="C323" s="110"/>
      <c r="D323" s="111"/>
      <c r="E323" s="111"/>
      <c r="F323" s="111"/>
      <c r="G323" s="111"/>
      <c r="H323" s="111"/>
      <c r="I323" s="111"/>
      <c r="J323" s="111"/>
      <c r="K323" s="111"/>
      <c r="L323" s="111"/>
    </row>
    <row r="324" spans="2:12">
      <c r="B324" s="110"/>
      <c r="C324" s="110"/>
      <c r="D324" s="111"/>
      <c r="E324" s="111"/>
      <c r="F324" s="111"/>
      <c r="G324" s="111"/>
      <c r="H324" s="111"/>
      <c r="I324" s="111"/>
      <c r="J324" s="111"/>
      <c r="K324" s="111"/>
      <c r="L324" s="111"/>
    </row>
    <row r="325" spans="2:12">
      <c r="B325" s="110"/>
      <c r="C325" s="110"/>
      <c r="D325" s="111"/>
      <c r="E325" s="111"/>
      <c r="F325" s="111"/>
      <c r="G325" s="111"/>
      <c r="H325" s="111"/>
      <c r="I325" s="111"/>
      <c r="J325" s="111"/>
      <c r="K325" s="111"/>
      <c r="L325" s="111"/>
    </row>
    <row r="326" spans="2:12">
      <c r="B326" s="110"/>
      <c r="C326" s="110"/>
      <c r="D326" s="111"/>
      <c r="E326" s="111"/>
      <c r="F326" s="111"/>
      <c r="G326" s="111"/>
      <c r="H326" s="111"/>
      <c r="I326" s="111"/>
      <c r="J326" s="111"/>
      <c r="K326" s="111"/>
      <c r="L326" s="111"/>
    </row>
    <row r="327" spans="2:12">
      <c r="B327" s="110"/>
      <c r="C327" s="110"/>
      <c r="D327" s="111"/>
      <c r="E327" s="111"/>
      <c r="F327" s="111"/>
      <c r="G327" s="111"/>
      <c r="H327" s="111"/>
      <c r="I327" s="111"/>
      <c r="J327" s="111"/>
      <c r="K327" s="111"/>
      <c r="L327" s="111"/>
    </row>
    <row r="328" spans="2:12">
      <c r="B328" s="110"/>
      <c r="C328" s="110"/>
      <c r="D328" s="111"/>
      <c r="E328" s="111"/>
      <c r="F328" s="111"/>
      <c r="G328" s="111"/>
      <c r="H328" s="111"/>
      <c r="I328" s="111"/>
      <c r="J328" s="111"/>
      <c r="K328" s="111"/>
      <c r="L328" s="111"/>
    </row>
    <row r="329" spans="2:12">
      <c r="B329" s="110"/>
      <c r="C329" s="110"/>
      <c r="D329" s="111"/>
      <c r="E329" s="111"/>
      <c r="F329" s="111"/>
      <c r="G329" s="111"/>
      <c r="H329" s="111"/>
      <c r="I329" s="111"/>
      <c r="J329" s="111"/>
      <c r="K329" s="111"/>
      <c r="L329" s="111"/>
    </row>
    <row r="330" spans="2:12">
      <c r="B330" s="110"/>
      <c r="C330" s="110"/>
      <c r="D330" s="111"/>
      <c r="E330" s="111"/>
      <c r="F330" s="111"/>
      <c r="G330" s="111"/>
      <c r="H330" s="111"/>
      <c r="I330" s="111"/>
      <c r="J330" s="111"/>
      <c r="K330" s="111"/>
      <c r="L330" s="111"/>
    </row>
    <row r="331" spans="2:12">
      <c r="B331" s="110"/>
      <c r="C331" s="110"/>
      <c r="D331" s="111"/>
      <c r="E331" s="111"/>
      <c r="F331" s="111"/>
      <c r="G331" s="111"/>
      <c r="H331" s="111"/>
      <c r="I331" s="111"/>
      <c r="J331" s="111"/>
      <c r="K331" s="111"/>
      <c r="L331" s="111"/>
    </row>
    <row r="332" spans="2:12">
      <c r="B332" s="110"/>
      <c r="C332" s="110"/>
      <c r="D332" s="111"/>
      <c r="E332" s="111"/>
      <c r="F332" s="111"/>
      <c r="G332" s="111"/>
      <c r="H332" s="111"/>
      <c r="I332" s="111"/>
      <c r="J332" s="111"/>
      <c r="K332" s="111"/>
      <c r="L332" s="111"/>
    </row>
    <row r="333" spans="2:12">
      <c r="B333" s="110"/>
      <c r="C333" s="110"/>
      <c r="D333" s="111"/>
      <c r="E333" s="111"/>
      <c r="F333" s="111"/>
      <c r="G333" s="111"/>
      <c r="H333" s="111"/>
      <c r="I333" s="111"/>
      <c r="J333" s="111"/>
      <c r="K333" s="111"/>
      <c r="L333" s="111"/>
    </row>
    <row r="334" spans="2:12">
      <c r="B334" s="110"/>
      <c r="C334" s="110"/>
      <c r="D334" s="111"/>
      <c r="E334" s="111"/>
      <c r="F334" s="111"/>
      <c r="G334" s="111"/>
      <c r="H334" s="111"/>
      <c r="I334" s="111"/>
      <c r="J334" s="111"/>
      <c r="K334" s="111"/>
      <c r="L334" s="111"/>
    </row>
    <row r="335" spans="2:12">
      <c r="B335" s="110"/>
      <c r="C335" s="110"/>
      <c r="D335" s="111"/>
      <c r="E335" s="111"/>
      <c r="F335" s="111"/>
      <c r="G335" s="111"/>
      <c r="H335" s="111"/>
      <c r="I335" s="111"/>
      <c r="J335" s="111"/>
      <c r="K335" s="111"/>
      <c r="L335" s="111"/>
    </row>
    <row r="336" spans="2:12">
      <c r="B336" s="110"/>
      <c r="C336" s="110"/>
      <c r="D336" s="111"/>
      <c r="E336" s="111"/>
      <c r="F336" s="111"/>
      <c r="G336" s="111"/>
      <c r="H336" s="111"/>
      <c r="I336" s="111"/>
      <c r="J336" s="111"/>
      <c r="K336" s="111"/>
      <c r="L336" s="111"/>
    </row>
    <row r="337" spans="2:12">
      <c r="B337" s="110"/>
      <c r="C337" s="110"/>
      <c r="D337" s="111"/>
      <c r="E337" s="111"/>
      <c r="F337" s="111"/>
      <c r="G337" s="111"/>
      <c r="H337" s="111"/>
      <c r="I337" s="111"/>
      <c r="J337" s="111"/>
      <c r="K337" s="111"/>
      <c r="L337" s="111"/>
    </row>
    <row r="338" spans="2:12">
      <c r="B338" s="110"/>
      <c r="C338" s="110"/>
      <c r="D338" s="111"/>
      <c r="E338" s="111"/>
      <c r="F338" s="111"/>
      <c r="G338" s="111"/>
      <c r="H338" s="111"/>
      <c r="I338" s="111"/>
      <c r="J338" s="111"/>
      <c r="K338" s="111"/>
      <c r="L338" s="111"/>
    </row>
    <row r="339" spans="2:12">
      <c r="B339" s="110"/>
      <c r="C339" s="110"/>
      <c r="D339" s="111"/>
      <c r="E339" s="111"/>
      <c r="F339" s="111"/>
      <c r="G339" s="111"/>
      <c r="H339" s="111"/>
      <c r="I339" s="111"/>
      <c r="J339" s="111"/>
      <c r="K339" s="111"/>
      <c r="L339" s="111"/>
    </row>
    <row r="340" spans="2:12">
      <c r="B340" s="110"/>
      <c r="C340" s="110"/>
      <c r="D340" s="111"/>
      <c r="E340" s="111"/>
      <c r="F340" s="111"/>
      <c r="G340" s="111"/>
      <c r="H340" s="111"/>
      <c r="I340" s="111"/>
      <c r="J340" s="111"/>
      <c r="K340" s="111"/>
      <c r="L340" s="111"/>
    </row>
    <row r="341" spans="2:12">
      <c r="B341" s="110"/>
      <c r="C341" s="110"/>
      <c r="D341" s="111"/>
      <c r="E341" s="111"/>
      <c r="F341" s="111"/>
      <c r="G341" s="111"/>
      <c r="H341" s="111"/>
      <c r="I341" s="111"/>
      <c r="J341" s="111"/>
      <c r="K341" s="111"/>
      <c r="L341" s="111"/>
    </row>
    <row r="342" spans="2:12">
      <c r="B342" s="110"/>
      <c r="C342" s="110"/>
      <c r="D342" s="111"/>
      <c r="E342" s="111"/>
      <c r="F342" s="111"/>
      <c r="G342" s="111"/>
      <c r="H342" s="111"/>
      <c r="I342" s="111"/>
      <c r="J342" s="111"/>
      <c r="K342" s="111"/>
      <c r="L342" s="111"/>
    </row>
    <row r="343" spans="2:12">
      <c r="B343" s="110"/>
      <c r="C343" s="110"/>
      <c r="D343" s="111"/>
      <c r="E343" s="111"/>
      <c r="F343" s="111"/>
      <c r="G343" s="111"/>
      <c r="H343" s="111"/>
      <c r="I343" s="111"/>
      <c r="J343" s="111"/>
      <c r="K343" s="111"/>
      <c r="L343" s="111"/>
    </row>
    <row r="344" spans="2:12">
      <c r="B344" s="110"/>
      <c r="C344" s="110"/>
      <c r="D344" s="111"/>
      <c r="E344" s="111"/>
      <c r="F344" s="111"/>
      <c r="G344" s="111"/>
      <c r="H344" s="111"/>
      <c r="I344" s="111"/>
      <c r="J344" s="111"/>
      <c r="K344" s="111"/>
      <c r="L344" s="111"/>
    </row>
    <row r="345" spans="2:12">
      <c r="B345" s="110"/>
      <c r="C345" s="110"/>
      <c r="D345" s="111"/>
      <c r="E345" s="111"/>
      <c r="F345" s="111"/>
      <c r="G345" s="111"/>
      <c r="H345" s="111"/>
      <c r="I345" s="111"/>
      <c r="J345" s="111"/>
      <c r="K345" s="111"/>
      <c r="L345" s="111"/>
    </row>
    <row r="346" spans="2:12">
      <c r="B346" s="110"/>
      <c r="C346" s="110"/>
      <c r="D346" s="111"/>
      <c r="E346" s="111"/>
      <c r="F346" s="111"/>
      <c r="G346" s="111"/>
      <c r="H346" s="111"/>
      <c r="I346" s="111"/>
      <c r="J346" s="111"/>
      <c r="K346" s="111"/>
      <c r="L346" s="111"/>
    </row>
    <row r="347" spans="2:12">
      <c r="B347" s="110"/>
      <c r="C347" s="110"/>
      <c r="D347" s="111"/>
      <c r="E347" s="111"/>
      <c r="F347" s="111"/>
      <c r="G347" s="111"/>
      <c r="H347" s="111"/>
      <c r="I347" s="111"/>
      <c r="J347" s="111"/>
      <c r="K347" s="111"/>
      <c r="L347" s="111"/>
    </row>
    <row r="348" spans="2:12">
      <c r="B348" s="110"/>
      <c r="C348" s="110"/>
      <c r="D348" s="111"/>
      <c r="E348" s="111"/>
      <c r="F348" s="111"/>
      <c r="G348" s="111"/>
      <c r="H348" s="111"/>
      <c r="I348" s="111"/>
      <c r="J348" s="111"/>
      <c r="K348" s="111"/>
      <c r="L348" s="111"/>
    </row>
    <row r="349" spans="2:12">
      <c r="B349" s="110"/>
      <c r="C349" s="110"/>
      <c r="D349" s="111"/>
      <c r="E349" s="111"/>
      <c r="F349" s="111"/>
      <c r="G349" s="111"/>
      <c r="H349" s="111"/>
      <c r="I349" s="111"/>
      <c r="J349" s="111"/>
      <c r="K349" s="111"/>
      <c r="L349" s="111"/>
    </row>
    <row r="350" spans="2:12">
      <c r="B350" s="110"/>
      <c r="C350" s="110"/>
      <c r="D350" s="111"/>
      <c r="E350" s="111"/>
      <c r="F350" s="111"/>
      <c r="G350" s="111"/>
      <c r="H350" s="111"/>
      <c r="I350" s="111"/>
      <c r="J350" s="111"/>
      <c r="K350" s="111"/>
      <c r="L350" s="111"/>
    </row>
    <row r="351" spans="2:12">
      <c r="B351" s="110"/>
      <c r="C351" s="110"/>
      <c r="D351" s="111"/>
      <c r="E351" s="111"/>
      <c r="F351" s="111"/>
      <c r="G351" s="111"/>
      <c r="H351" s="111"/>
      <c r="I351" s="111"/>
      <c r="J351" s="111"/>
      <c r="K351" s="111"/>
      <c r="L351" s="111"/>
    </row>
    <row r="352" spans="2:12">
      <c r="B352" s="110"/>
      <c r="C352" s="110"/>
      <c r="D352" s="111"/>
      <c r="E352" s="111"/>
      <c r="F352" s="111"/>
      <c r="G352" s="111"/>
      <c r="H352" s="111"/>
      <c r="I352" s="111"/>
      <c r="J352" s="111"/>
      <c r="K352" s="111"/>
      <c r="L352" s="111"/>
    </row>
    <row r="353" spans="2:12">
      <c r="B353" s="110"/>
      <c r="C353" s="110"/>
      <c r="D353" s="111"/>
      <c r="E353" s="111"/>
      <c r="F353" s="111"/>
      <c r="G353" s="111"/>
      <c r="H353" s="111"/>
      <c r="I353" s="111"/>
      <c r="J353" s="111"/>
      <c r="K353" s="111"/>
      <c r="L353" s="111"/>
    </row>
    <row r="354" spans="2:12">
      <c r="B354" s="110"/>
      <c r="C354" s="110"/>
      <c r="D354" s="111"/>
      <c r="E354" s="111"/>
      <c r="F354" s="111"/>
      <c r="G354" s="111"/>
      <c r="H354" s="111"/>
      <c r="I354" s="111"/>
      <c r="J354" s="111"/>
      <c r="K354" s="111"/>
      <c r="L354" s="111"/>
    </row>
    <row r="355" spans="2:12">
      <c r="B355" s="110"/>
      <c r="C355" s="110"/>
      <c r="D355" s="111"/>
      <c r="E355" s="111"/>
      <c r="F355" s="111"/>
      <c r="G355" s="111"/>
      <c r="H355" s="111"/>
      <c r="I355" s="111"/>
      <c r="J355" s="111"/>
      <c r="K355" s="111"/>
      <c r="L355" s="111"/>
    </row>
    <row r="356" spans="2:12">
      <c r="B356" s="110"/>
      <c r="C356" s="110"/>
      <c r="D356" s="111"/>
      <c r="E356" s="111"/>
      <c r="F356" s="111"/>
      <c r="G356" s="111"/>
      <c r="H356" s="111"/>
      <c r="I356" s="111"/>
      <c r="J356" s="111"/>
      <c r="K356" s="111"/>
      <c r="L356" s="111"/>
    </row>
    <row r="357" spans="2:12">
      <c r="B357" s="110"/>
      <c r="C357" s="110"/>
      <c r="D357" s="111"/>
      <c r="E357" s="111"/>
      <c r="F357" s="111"/>
      <c r="G357" s="111"/>
      <c r="H357" s="111"/>
      <c r="I357" s="111"/>
      <c r="J357" s="111"/>
      <c r="K357" s="111"/>
      <c r="L357" s="111"/>
    </row>
    <row r="358" spans="2:12">
      <c r="B358" s="110"/>
      <c r="C358" s="110"/>
      <c r="D358" s="111"/>
      <c r="E358" s="111"/>
      <c r="F358" s="111"/>
      <c r="G358" s="111"/>
      <c r="H358" s="111"/>
      <c r="I358" s="111"/>
      <c r="J358" s="111"/>
      <c r="K358" s="111"/>
      <c r="L358" s="111"/>
    </row>
    <row r="359" spans="2:12">
      <c r="B359" s="110"/>
      <c r="C359" s="110"/>
      <c r="D359" s="111"/>
      <c r="E359" s="111"/>
      <c r="F359" s="111"/>
      <c r="G359" s="111"/>
      <c r="H359" s="111"/>
      <c r="I359" s="111"/>
      <c r="J359" s="111"/>
      <c r="K359" s="111"/>
      <c r="L359" s="111"/>
    </row>
    <row r="360" spans="2:12">
      <c r="B360" s="110"/>
      <c r="C360" s="110"/>
      <c r="D360" s="111"/>
      <c r="E360" s="111"/>
      <c r="F360" s="111"/>
      <c r="G360" s="111"/>
      <c r="H360" s="111"/>
      <c r="I360" s="111"/>
      <c r="J360" s="111"/>
      <c r="K360" s="111"/>
      <c r="L360" s="111"/>
    </row>
    <row r="361" spans="2:12">
      <c r="B361" s="110"/>
      <c r="C361" s="110"/>
      <c r="D361" s="111"/>
      <c r="E361" s="111"/>
      <c r="F361" s="111"/>
      <c r="G361" s="111"/>
      <c r="H361" s="111"/>
      <c r="I361" s="111"/>
      <c r="J361" s="111"/>
      <c r="K361" s="111"/>
      <c r="L361" s="111"/>
    </row>
    <row r="362" spans="2:12">
      <c r="B362" s="110"/>
      <c r="C362" s="110"/>
      <c r="D362" s="111"/>
      <c r="E362" s="111"/>
      <c r="F362" s="111"/>
      <c r="G362" s="111"/>
      <c r="H362" s="111"/>
      <c r="I362" s="111"/>
      <c r="J362" s="111"/>
      <c r="K362" s="111"/>
      <c r="L362" s="111"/>
    </row>
    <row r="363" spans="2:12">
      <c r="B363" s="110"/>
      <c r="C363" s="110"/>
      <c r="D363" s="111"/>
      <c r="E363" s="111"/>
      <c r="F363" s="111"/>
      <c r="G363" s="111"/>
      <c r="H363" s="111"/>
      <c r="I363" s="111"/>
      <c r="J363" s="111"/>
      <c r="K363" s="111"/>
      <c r="L363" s="111"/>
    </row>
    <row r="364" spans="2:12">
      <c r="B364" s="110"/>
      <c r="C364" s="110"/>
      <c r="D364" s="111"/>
      <c r="E364" s="111"/>
      <c r="F364" s="111"/>
      <c r="G364" s="111"/>
      <c r="H364" s="111"/>
      <c r="I364" s="111"/>
      <c r="J364" s="111"/>
      <c r="K364" s="111"/>
      <c r="L364" s="111"/>
    </row>
    <row r="365" spans="2:12">
      <c r="B365" s="110"/>
      <c r="C365" s="110"/>
      <c r="D365" s="111"/>
      <c r="E365" s="111"/>
      <c r="F365" s="111"/>
      <c r="G365" s="111"/>
      <c r="H365" s="111"/>
      <c r="I365" s="111"/>
      <c r="J365" s="111"/>
      <c r="K365" s="111"/>
      <c r="L365" s="111"/>
    </row>
    <row r="366" spans="2:12">
      <c r="B366" s="110"/>
      <c r="C366" s="110"/>
      <c r="D366" s="111"/>
      <c r="E366" s="111"/>
      <c r="F366" s="111"/>
      <c r="G366" s="111"/>
      <c r="H366" s="111"/>
      <c r="I366" s="111"/>
      <c r="J366" s="111"/>
      <c r="K366" s="111"/>
      <c r="L366" s="111"/>
    </row>
    <row r="367" spans="2:12">
      <c r="B367" s="110"/>
      <c r="C367" s="110"/>
      <c r="D367" s="111"/>
      <c r="E367" s="111"/>
      <c r="F367" s="111"/>
      <c r="G367" s="111"/>
      <c r="H367" s="111"/>
      <c r="I367" s="111"/>
      <c r="J367" s="111"/>
      <c r="K367" s="111"/>
      <c r="L367" s="111"/>
    </row>
    <row r="368" spans="2:12">
      <c r="B368" s="110"/>
      <c r="C368" s="110"/>
      <c r="D368" s="111"/>
      <c r="E368" s="111"/>
      <c r="F368" s="111"/>
      <c r="G368" s="111"/>
      <c r="H368" s="111"/>
      <c r="I368" s="111"/>
      <c r="J368" s="111"/>
      <c r="K368" s="111"/>
      <c r="L368" s="111"/>
    </row>
    <row r="369" spans="2:12">
      <c r="B369" s="110"/>
      <c r="C369" s="110"/>
      <c r="D369" s="111"/>
      <c r="E369" s="111"/>
      <c r="F369" s="111"/>
      <c r="G369" s="111"/>
      <c r="H369" s="111"/>
      <c r="I369" s="111"/>
      <c r="J369" s="111"/>
      <c r="K369" s="111"/>
      <c r="L369" s="111"/>
    </row>
    <row r="370" spans="2:12">
      <c r="B370" s="110"/>
      <c r="C370" s="110"/>
      <c r="D370" s="111"/>
      <c r="E370" s="111"/>
      <c r="F370" s="111"/>
      <c r="G370" s="111"/>
      <c r="H370" s="111"/>
      <c r="I370" s="111"/>
      <c r="J370" s="111"/>
      <c r="K370" s="111"/>
      <c r="L370" s="111"/>
    </row>
    <row r="371" spans="2:12">
      <c r="B371" s="110"/>
      <c r="C371" s="110"/>
      <c r="D371" s="111"/>
      <c r="E371" s="111"/>
      <c r="F371" s="111"/>
      <c r="G371" s="111"/>
      <c r="H371" s="111"/>
      <c r="I371" s="111"/>
      <c r="J371" s="111"/>
      <c r="K371" s="111"/>
      <c r="L371" s="111"/>
    </row>
    <row r="372" spans="2:12">
      <c r="B372" s="110"/>
      <c r="C372" s="110"/>
      <c r="D372" s="111"/>
      <c r="E372" s="111"/>
      <c r="F372" s="111"/>
      <c r="G372" s="111"/>
      <c r="H372" s="111"/>
      <c r="I372" s="111"/>
      <c r="J372" s="111"/>
      <c r="K372" s="111"/>
      <c r="L372" s="111"/>
    </row>
    <row r="373" spans="2:12">
      <c r="B373" s="110"/>
      <c r="C373" s="110"/>
      <c r="D373" s="111"/>
      <c r="E373" s="111"/>
      <c r="F373" s="111"/>
      <c r="G373" s="111"/>
      <c r="H373" s="111"/>
      <c r="I373" s="111"/>
      <c r="J373" s="111"/>
      <c r="K373" s="111"/>
      <c r="L373" s="111"/>
    </row>
    <row r="374" spans="2:12">
      <c r="B374" s="110"/>
      <c r="C374" s="110"/>
      <c r="D374" s="111"/>
      <c r="E374" s="111"/>
      <c r="F374" s="111"/>
      <c r="G374" s="111"/>
      <c r="H374" s="111"/>
      <c r="I374" s="111"/>
      <c r="J374" s="111"/>
      <c r="K374" s="111"/>
      <c r="L374" s="111"/>
    </row>
    <row r="375" spans="2:12">
      <c r="B375" s="110"/>
      <c r="C375" s="110"/>
      <c r="D375" s="111"/>
      <c r="E375" s="111"/>
      <c r="F375" s="111"/>
      <c r="G375" s="111"/>
      <c r="H375" s="111"/>
      <c r="I375" s="111"/>
      <c r="J375" s="111"/>
      <c r="K375" s="111"/>
      <c r="L375" s="111"/>
    </row>
    <row r="376" spans="2:12">
      <c r="B376" s="110"/>
      <c r="C376" s="110"/>
      <c r="D376" s="111"/>
      <c r="E376" s="111"/>
      <c r="F376" s="111"/>
      <c r="G376" s="111"/>
      <c r="H376" s="111"/>
      <c r="I376" s="111"/>
      <c r="J376" s="111"/>
      <c r="K376" s="111"/>
      <c r="L376" s="111"/>
    </row>
    <row r="377" spans="2:12">
      <c r="B377" s="110"/>
      <c r="C377" s="110"/>
      <c r="D377" s="111"/>
      <c r="E377" s="111"/>
      <c r="F377" s="111"/>
      <c r="G377" s="111"/>
      <c r="H377" s="111"/>
      <c r="I377" s="111"/>
      <c r="J377" s="111"/>
      <c r="K377" s="111"/>
      <c r="L377" s="111"/>
    </row>
    <row r="378" spans="2:12">
      <c r="B378" s="110"/>
      <c r="C378" s="110"/>
      <c r="D378" s="111"/>
      <c r="E378" s="111"/>
      <c r="F378" s="111"/>
      <c r="G378" s="111"/>
      <c r="H378" s="111"/>
      <c r="I378" s="111"/>
      <c r="J378" s="111"/>
      <c r="K378" s="111"/>
      <c r="L378" s="111"/>
    </row>
    <row r="379" spans="2:12">
      <c r="B379" s="110"/>
      <c r="C379" s="110"/>
      <c r="D379" s="111"/>
      <c r="E379" s="111"/>
      <c r="F379" s="111"/>
      <c r="G379" s="111"/>
      <c r="H379" s="111"/>
      <c r="I379" s="111"/>
      <c r="J379" s="111"/>
      <c r="K379" s="111"/>
      <c r="L379" s="111"/>
    </row>
    <row r="380" spans="2:12">
      <c r="B380" s="110"/>
      <c r="C380" s="110"/>
      <c r="D380" s="111"/>
      <c r="E380" s="111"/>
      <c r="F380" s="111"/>
      <c r="G380" s="111"/>
      <c r="H380" s="111"/>
      <c r="I380" s="111"/>
      <c r="J380" s="111"/>
      <c r="K380" s="111"/>
      <c r="L380" s="111"/>
    </row>
    <row r="381" spans="2:12">
      <c r="B381" s="110"/>
      <c r="C381" s="110"/>
      <c r="D381" s="111"/>
      <c r="E381" s="111"/>
      <c r="F381" s="111"/>
      <c r="G381" s="111"/>
      <c r="H381" s="111"/>
      <c r="I381" s="111"/>
      <c r="J381" s="111"/>
      <c r="K381" s="111"/>
      <c r="L381" s="111"/>
    </row>
    <row r="382" spans="2:12">
      <c r="B382" s="110"/>
      <c r="C382" s="110"/>
      <c r="D382" s="111"/>
      <c r="E382" s="111"/>
      <c r="F382" s="111"/>
      <c r="G382" s="111"/>
      <c r="H382" s="111"/>
      <c r="I382" s="111"/>
      <c r="J382" s="111"/>
      <c r="K382" s="111"/>
      <c r="L382" s="111"/>
    </row>
    <row r="383" spans="2:12">
      <c r="B383" s="110"/>
      <c r="C383" s="110"/>
      <c r="D383" s="111"/>
      <c r="E383" s="111"/>
      <c r="F383" s="111"/>
      <c r="G383" s="111"/>
      <c r="H383" s="111"/>
      <c r="I383" s="111"/>
      <c r="J383" s="111"/>
      <c r="K383" s="111"/>
      <c r="L383" s="111"/>
    </row>
    <row r="384" spans="2:12">
      <c r="B384" s="110"/>
      <c r="C384" s="110"/>
      <c r="D384" s="111"/>
      <c r="E384" s="111"/>
      <c r="F384" s="111"/>
      <c r="G384" s="111"/>
      <c r="H384" s="111"/>
      <c r="I384" s="111"/>
      <c r="J384" s="111"/>
      <c r="K384" s="111"/>
      <c r="L384" s="111"/>
    </row>
    <row r="385" spans="2:12">
      <c r="B385" s="110"/>
      <c r="C385" s="110"/>
      <c r="D385" s="111"/>
      <c r="E385" s="111"/>
      <c r="F385" s="111"/>
      <c r="G385" s="111"/>
      <c r="H385" s="111"/>
      <c r="I385" s="111"/>
      <c r="J385" s="111"/>
      <c r="K385" s="111"/>
      <c r="L385" s="111"/>
    </row>
    <row r="386" spans="2:12">
      <c r="B386" s="110"/>
      <c r="C386" s="110"/>
      <c r="D386" s="111"/>
      <c r="E386" s="111"/>
      <c r="F386" s="111"/>
      <c r="G386" s="111"/>
      <c r="H386" s="111"/>
      <c r="I386" s="111"/>
      <c r="J386" s="111"/>
      <c r="K386" s="111"/>
      <c r="L386" s="111"/>
    </row>
    <row r="387" spans="2:12">
      <c r="B387" s="110"/>
      <c r="C387" s="110"/>
      <c r="D387" s="111"/>
      <c r="E387" s="111"/>
      <c r="F387" s="111"/>
      <c r="G387" s="111"/>
      <c r="H387" s="111"/>
      <c r="I387" s="111"/>
      <c r="J387" s="111"/>
      <c r="K387" s="111"/>
      <c r="L387" s="111"/>
    </row>
    <row r="388" spans="2:12">
      <c r="B388" s="110"/>
      <c r="C388" s="110"/>
      <c r="D388" s="111"/>
      <c r="E388" s="111"/>
      <c r="F388" s="111"/>
      <c r="G388" s="111"/>
      <c r="H388" s="111"/>
      <c r="I388" s="111"/>
      <c r="J388" s="111"/>
      <c r="K388" s="111"/>
      <c r="L388" s="111"/>
    </row>
    <row r="389" spans="2:12">
      <c r="B389" s="110"/>
      <c r="C389" s="110"/>
      <c r="D389" s="111"/>
      <c r="E389" s="111"/>
      <c r="F389" s="111"/>
      <c r="G389" s="111"/>
      <c r="H389" s="111"/>
      <c r="I389" s="111"/>
      <c r="J389" s="111"/>
      <c r="K389" s="111"/>
      <c r="L389" s="111"/>
    </row>
    <row r="390" spans="2:12">
      <c r="B390" s="110"/>
      <c r="C390" s="110"/>
      <c r="D390" s="111"/>
      <c r="E390" s="111"/>
      <c r="F390" s="111"/>
      <c r="G390" s="111"/>
      <c r="H390" s="111"/>
      <c r="I390" s="111"/>
      <c r="J390" s="111"/>
      <c r="K390" s="111"/>
      <c r="L390" s="111"/>
    </row>
    <row r="391" spans="2:12">
      <c r="B391" s="110"/>
      <c r="C391" s="110"/>
      <c r="D391" s="111"/>
      <c r="E391" s="111"/>
      <c r="F391" s="111"/>
      <c r="G391" s="111"/>
      <c r="H391" s="111"/>
      <c r="I391" s="111"/>
      <c r="J391" s="111"/>
      <c r="K391" s="111"/>
      <c r="L391" s="111"/>
    </row>
    <row r="392" spans="2:12">
      <c r="B392" s="110"/>
      <c r="C392" s="110"/>
      <c r="D392" s="111"/>
      <c r="E392" s="111"/>
      <c r="F392" s="111"/>
      <c r="G392" s="111"/>
      <c r="H392" s="111"/>
      <c r="I392" s="111"/>
      <c r="J392" s="111"/>
      <c r="K392" s="111"/>
      <c r="L392" s="111"/>
    </row>
    <row r="393" spans="2:12">
      <c r="B393" s="110"/>
      <c r="C393" s="110"/>
      <c r="D393" s="111"/>
      <c r="E393" s="111"/>
      <c r="F393" s="111"/>
      <c r="G393" s="111"/>
      <c r="H393" s="111"/>
      <c r="I393" s="111"/>
      <c r="J393" s="111"/>
      <c r="K393" s="111"/>
      <c r="L393" s="111"/>
    </row>
    <row r="394" spans="2:12">
      <c r="B394" s="110"/>
      <c r="C394" s="110"/>
      <c r="D394" s="111"/>
      <c r="E394" s="111"/>
      <c r="F394" s="111"/>
      <c r="G394" s="111"/>
      <c r="H394" s="111"/>
      <c r="I394" s="111"/>
      <c r="J394" s="111"/>
      <c r="K394" s="111"/>
      <c r="L394" s="111"/>
    </row>
    <row r="395" spans="2:12">
      <c r="B395" s="110"/>
      <c r="C395" s="110"/>
      <c r="D395" s="111"/>
      <c r="E395" s="111"/>
      <c r="F395" s="111"/>
      <c r="G395" s="111"/>
      <c r="H395" s="111"/>
      <c r="I395" s="111"/>
      <c r="J395" s="111"/>
      <c r="K395" s="111"/>
      <c r="L395" s="111"/>
    </row>
    <row r="396" spans="2:12">
      <c r="B396" s="110"/>
      <c r="C396" s="110"/>
      <c r="D396" s="111"/>
      <c r="E396" s="111"/>
      <c r="F396" s="111"/>
      <c r="G396" s="111"/>
      <c r="H396" s="111"/>
      <c r="I396" s="111"/>
      <c r="J396" s="111"/>
      <c r="K396" s="111"/>
      <c r="L396" s="111"/>
    </row>
    <row r="397" spans="2:12">
      <c r="B397" s="110"/>
      <c r="C397" s="110"/>
      <c r="D397" s="111"/>
      <c r="E397" s="111"/>
      <c r="F397" s="111"/>
      <c r="G397" s="111"/>
      <c r="H397" s="111"/>
      <c r="I397" s="111"/>
      <c r="J397" s="111"/>
      <c r="K397" s="111"/>
      <c r="L397" s="111"/>
    </row>
    <row r="398" spans="2:12">
      <c r="B398" s="110"/>
      <c r="C398" s="110"/>
      <c r="D398" s="111"/>
      <c r="E398" s="111"/>
      <c r="F398" s="111"/>
      <c r="G398" s="111"/>
      <c r="H398" s="111"/>
      <c r="I398" s="111"/>
      <c r="J398" s="111"/>
      <c r="K398" s="111"/>
      <c r="L398" s="111"/>
    </row>
    <row r="399" spans="2:12">
      <c r="B399" s="110"/>
      <c r="C399" s="110"/>
      <c r="D399" s="111"/>
      <c r="E399" s="111"/>
      <c r="F399" s="111"/>
      <c r="G399" s="111"/>
      <c r="H399" s="111"/>
      <c r="I399" s="111"/>
      <c r="J399" s="111"/>
      <c r="K399" s="111"/>
      <c r="L399" s="111"/>
    </row>
    <row r="400" spans="2:12">
      <c r="B400" s="110"/>
      <c r="C400" s="110"/>
      <c r="D400" s="111"/>
      <c r="E400" s="111"/>
      <c r="F400" s="111"/>
      <c r="G400" s="111"/>
      <c r="H400" s="111"/>
      <c r="I400" s="111"/>
      <c r="J400" s="111"/>
      <c r="K400" s="111"/>
      <c r="L400" s="111"/>
    </row>
    <row r="401" spans="2:12">
      <c r="B401" s="110"/>
      <c r="C401" s="110"/>
      <c r="D401" s="111"/>
      <c r="E401" s="111"/>
      <c r="F401" s="111"/>
      <c r="G401" s="111"/>
      <c r="H401" s="111"/>
      <c r="I401" s="111"/>
      <c r="J401" s="111"/>
      <c r="K401" s="111"/>
      <c r="L401" s="111"/>
    </row>
    <row r="402" spans="2:12">
      <c r="B402" s="110"/>
      <c r="C402" s="110"/>
      <c r="D402" s="111"/>
      <c r="E402" s="111"/>
      <c r="F402" s="111"/>
      <c r="G402" s="111"/>
      <c r="H402" s="111"/>
      <c r="I402" s="111"/>
      <c r="J402" s="111"/>
      <c r="K402" s="111"/>
      <c r="L402" s="111"/>
    </row>
    <row r="403" spans="2:12">
      <c r="B403" s="110"/>
      <c r="C403" s="110"/>
      <c r="D403" s="111"/>
      <c r="E403" s="111"/>
      <c r="F403" s="111"/>
      <c r="G403" s="111"/>
      <c r="H403" s="111"/>
      <c r="I403" s="111"/>
      <c r="J403" s="111"/>
      <c r="K403" s="111"/>
      <c r="L403" s="111"/>
    </row>
    <row r="404" spans="2:12">
      <c r="B404" s="110"/>
      <c r="C404" s="110"/>
      <c r="D404" s="111"/>
      <c r="E404" s="111"/>
      <c r="F404" s="111"/>
      <c r="G404" s="111"/>
      <c r="H404" s="111"/>
      <c r="I404" s="111"/>
      <c r="J404" s="111"/>
      <c r="K404" s="111"/>
      <c r="L404" s="111"/>
    </row>
    <row r="405" spans="2:12">
      <c r="B405" s="110"/>
      <c r="C405" s="110"/>
      <c r="D405" s="111"/>
      <c r="E405" s="111"/>
      <c r="F405" s="111"/>
      <c r="G405" s="111"/>
      <c r="H405" s="111"/>
      <c r="I405" s="111"/>
      <c r="J405" s="111"/>
      <c r="K405" s="111"/>
      <c r="L405" s="111"/>
    </row>
    <row r="406" spans="2:12">
      <c r="B406" s="110"/>
      <c r="C406" s="110"/>
      <c r="D406" s="111"/>
      <c r="E406" s="111"/>
      <c r="F406" s="111"/>
      <c r="G406" s="111"/>
      <c r="H406" s="111"/>
      <c r="I406" s="111"/>
      <c r="J406" s="111"/>
      <c r="K406" s="111"/>
      <c r="L406" s="111"/>
    </row>
    <row r="407" spans="2:12">
      <c r="B407" s="110"/>
      <c r="C407" s="110"/>
      <c r="D407" s="111"/>
      <c r="E407" s="111"/>
      <c r="F407" s="111"/>
      <c r="G407" s="111"/>
      <c r="H407" s="111"/>
      <c r="I407" s="111"/>
      <c r="J407" s="111"/>
      <c r="K407" s="111"/>
      <c r="L407" s="111"/>
    </row>
    <row r="408" spans="2:12">
      <c r="B408" s="110"/>
      <c r="C408" s="110"/>
      <c r="D408" s="111"/>
      <c r="E408" s="111"/>
      <c r="F408" s="111"/>
      <c r="G408" s="111"/>
      <c r="H408" s="111"/>
      <c r="I408" s="111"/>
      <c r="J408" s="111"/>
      <c r="K408" s="111"/>
      <c r="L408" s="111"/>
    </row>
    <row r="409" spans="2:12">
      <c r="B409" s="110"/>
      <c r="C409" s="110"/>
      <c r="D409" s="111"/>
      <c r="E409" s="111"/>
      <c r="F409" s="111"/>
      <c r="G409" s="111"/>
      <c r="H409" s="111"/>
      <c r="I409" s="111"/>
      <c r="J409" s="111"/>
      <c r="K409" s="111"/>
      <c r="L409" s="111"/>
    </row>
    <row r="410" spans="2:12">
      <c r="B410" s="110"/>
      <c r="C410" s="110"/>
      <c r="D410" s="111"/>
      <c r="E410" s="111"/>
      <c r="F410" s="111"/>
      <c r="G410" s="111"/>
      <c r="H410" s="111"/>
      <c r="I410" s="111"/>
      <c r="J410" s="111"/>
      <c r="K410" s="111"/>
      <c r="L410" s="111"/>
    </row>
    <row r="411" spans="2:12">
      <c r="B411" s="110"/>
      <c r="C411" s="110"/>
      <c r="D411" s="111"/>
      <c r="E411" s="111"/>
      <c r="F411" s="111"/>
      <c r="G411" s="111"/>
      <c r="H411" s="111"/>
      <c r="I411" s="111"/>
      <c r="J411" s="111"/>
      <c r="K411" s="111"/>
      <c r="L411" s="111"/>
    </row>
    <row r="412" spans="2:12">
      <c r="B412" s="110"/>
      <c r="C412" s="110"/>
      <c r="D412" s="111"/>
      <c r="E412" s="111"/>
      <c r="F412" s="111"/>
      <c r="G412" s="111"/>
      <c r="H412" s="111"/>
      <c r="I412" s="111"/>
      <c r="J412" s="111"/>
      <c r="K412" s="111"/>
      <c r="L412" s="111"/>
    </row>
    <row r="413" spans="2:12">
      <c r="B413" s="110"/>
      <c r="C413" s="110"/>
      <c r="D413" s="111"/>
      <c r="E413" s="111"/>
      <c r="F413" s="111"/>
      <c r="G413" s="111"/>
      <c r="H413" s="111"/>
      <c r="I413" s="111"/>
      <c r="J413" s="111"/>
      <c r="K413" s="111"/>
      <c r="L413" s="111"/>
    </row>
    <row r="414" spans="2:12">
      <c r="B414" s="110"/>
      <c r="C414" s="110"/>
      <c r="D414" s="111"/>
      <c r="E414" s="111"/>
      <c r="F414" s="111"/>
      <c r="G414" s="111"/>
      <c r="H414" s="111"/>
      <c r="I414" s="111"/>
      <c r="J414" s="111"/>
      <c r="K414" s="111"/>
      <c r="L414" s="111"/>
    </row>
    <row r="415" spans="2:12">
      <c r="B415" s="110"/>
      <c r="C415" s="110"/>
      <c r="D415" s="111"/>
      <c r="E415" s="111"/>
      <c r="F415" s="111"/>
      <c r="G415" s="111"/>
      <c r="H415" s="111"/>
      <c r="I415" s="111"/>
      <c r="J415" s="111"/>
      <c r="K415" s="111"/>
      <c r="L415" s="111"/>
    </row>
    <row r="416" spans="2:12">
      <c r="B416" s="110"/>
      <c r="C416" s="110"/>
      <c r="D416" s="111"/>
      <c r="E416" s="111"/>
      <c r="F416" s="111"/>
      <c r="G416" s="111"/>
      <c r="H416" s="111"/>
      <c r="I416" s="111"/>
      <c r="J416" s="111"/>
      <c r="K416" s="111"/>
      <c r="L416" s="111"/>
    </row>
    <row r="417" spans="2:12">
      <c r="B417" s="110"/>
      <c r="C417" s="110"/>
      <c r="D417" s="111"/>
      <c r="E417" s="111"/>
      <c r="F417" s="111"/>
      <c r="G417" s="111"/>
      <c r="H417" s="111"/>
      <c r="I417" s="111"/>
      <c r="J417" s="111"/>
      <c r="K417" s="111"/>
      <c r="L417" s="111"/>
    </row>
    <row r="418" spans="2:12">
      <c r="B418" s="110"/>
      <c r="C418" s="110"/>
      <c r="D418" s="111"/>
      <c r="E418" s="111"/>
      <c r="F418" s="111"/>
      <c r="G418" s="111"/>
      <c r="H418" s="111"/>
      <c r="I418" s="111"/>
      <c r="J418" s="111"/>
      <c r="K418" s="111"/>
      <c r="L418" s="111"/>
    </row>
    <row r="419" spans="2:12">
      <c r="B419" s="110"/>
      <c r="C419" s="110"/>
      <c r="D419" s="111"/>
      <c r="E419" s="111"/>
      <c r="F419" s="111"/>
      <c r="G419" s="111"/>
      <c r="H419" s="111"/>
      <c r="I419" s="111"/>
      <c r="J419" s="111"/>
      <c r="K419" s="111"/>
      <c r="L419" s="111"/>
    </row>
    <row r="420" spans="2:12">
      <c r="B420" s="110"/>
      <c r="C420" s="110"/>
      <c r="D420" s="111"/>
      <c r="E420" s="111"/>
      <c r="F420" s="111"/>
      <c r="G420" s="111"/>
      <c r="H420" s="111"/>
      <c r="I420" s="111"/>
      <c r="J420" s="111"/>
      <c r="K420" s="111"/>
      <c r="L420" s="111"/>
    </row>
    <row r="421" spans="2:12">
      <c r="B421" s="110"/>
      <c r="C421" s="110"/>
      <c r="D421" s="111"/>
      <c r="E421" s="111"/>
      <c r="F421" s="111"/>
      <c r="G421" s="111"/>
      <c r="H421" s="111"/>
      <c r="I421" s="111"/>
      <c r="J421" s="111"/>
      <c r="K421" s="111"/>
      <c r="L421" s="111"/>
    </row>
    <row r="422" spans="2:12">
      <c r="B422" s="110"/>
      <c r="C422" s="110"/>
      <c r="D422" s="111"/>
      <c r="E422" s="111"/>
      <c r="F422" s="111"/>
      <c r="G422" s="111"/>
      <c r="H422" s="111"/>
      <c r="I422" s="111"/>
      <c r="J422" s="111"/>
      <c r="K422" s="111"/>
      <c r="L422" s="111"/>
    </row>
    <row r="423" spans="2:12">
      <c r="B423" s="110"/>
      <c r="C423" s="110"/>
      <c r="D423" s="111"/>
      <c r="E423" s="111"/>
      <c r="F423" s="111"/>
      <c r="G423" s="111"/>
      <c r="H423" s="111"/>
      <c r="I423" s="111"/>
      <c r="J423" s="111"/>
      <c r="K423" s="111"/>
      <c r="L423" s="111"/>
    </row>
    <row r="424" spans="2:12">
      <c r="B424" s="110"/>
      <c r="C424" s="110"/>
      <c r="D424" s="111"/>
      <c r="E424" s="111"/>
      <c r="F424" s="111"/>
      <c r="G424" s="111"/>
      <c r="H424" s="111"/>
      <c r="I424" s="111"/>
      <c r="J424" s="111"/>
      <c r="K424" s="111"/>
      <c r="L424" s="111"/>
    </row>
    <row r="425" spans="2:12">
      <c r="B425" s="110"/>
      <c r="C425" s="110"/>
      <c r="D425" s="111"/>
      <c r="E425" s="111"/>
      <c r="F425" s="111"/>
      <c r="G425" s="111"/>
      <c r="H425" s="111"/>
      <c r="I425" s="111"/>
      <c r="J425" s="111"/>
      <c r="K425" s="111"/>
      <c r="L425" s="111"/>
    </row>
    <row r="426" spans="2:12">
      <c r="B426" s="110"/>
      <c r="C426" s="110"/>
      <c r="D426" s="111"/>
      <c r="E426" s="111"/>
      <c r="F426" s="111"/>
      <c r="G426" s="111"/>
      <c r="H426" s="111"/>
      <c r="I426" s="111"/>
      <c r="J426" s="111"/>
      <c r="K426" s="111"/>
      <c r="L426" s="111"/>
    </row>
    <row r="427" spans="2:12">
      <c r="B427" s="110"/>
      <c r="C427" s="110"/>
      <c r="D427" s="111"/>
      <c r="E427" s="111"/>
      <c r="F427" s="111"/>
      <c r="G427" s="111"/>
      <c r="H427" s="111"/>
      <c r="I427" s="111"/>
      <c r="J427" s="111"/>
      <c r="K427" s="111"/>
      <c r="L427" s="111"/>
    </row>
    <row r="428" spans="2:12">
      <c r="B428" s="110"/>
      <c r="C428" s="110"/>
      <c r="D428" s="111"/>
      <c r="E428" s="111"/>
      <c r="F428" s="111"/>
      <c r="G428" s="111"/>
      <c r="H428" s="111"/>
      <c r="I428" s="111"/>
      <c r="J428" s="111"/>
      <c r="K428" s="111"/>
      <c r="L428" s="111"/>
    </row>
    <row r="429" spans="2:12">
      <c r="B429" s="110"/>
      <c r="C429" s="110"/>
      <c r="D429" s="111"/>
      <c r="E429" s="111"/>
      <c r="F429" s="111"/>
      <c r="G429" s="111"/>
      <c r="H429" s="111"/>
      <c r="I429" s="111"/>
      <c r="J429" s="111"/>
      <c r="K429" s="111"/>
      <c r="L429" s="111"/>
    </row>
    <row r="430" spans="2:12">
      <c r="B430" s="110"/>
      <c r="C430" s="110"/>
      <c r="D430" s="111"/>
      <c r="E430" s="111"/>
      <c r="F430" s="111"/>
      <c r="G430" s="111"/>
      <c r="H430" s="111"/>
      <c r="I430" s="111"/>
      <c r="J430" s="111"/>
      <c r="K430" s="111"/>
      <c r="L430" s="111"/>
    </row>
    <row r="431" spans="2:12">
      <c r="B431" s="110"/>
      <c r="C431" s="110"/>
      <c r="D431" s="111"/>
      <c r="E431" s="111"/>
      <c r="F431" s="111"/>
      <c r="G431" s="111"/>
      <c r="H431" s="111"/>
      <c r="I431" s="111"/>
      <c r="J431" s="111"/>
      <c r="K431" s="111"/>
      <c r="L431" s="111"/>
    </row>
    <row r="432" spans="2:12">
      <c r="B432" s="110"/>
      <c r="C432" s="110"/>
      <c r="D432" s="111"/>
      <c r="E432" s="111"/>
      <c r="F432" s="111"/>
      <c r="G432" s="111"/>
      <c r="H432" s="111"/>
      <c r="I432" s="111"/>
      <c r="J432" s="111"/>
      <c r="K432" s="111"/>
      <c r="L432" s="111"/>
    </row>
    <row r="433" spans="2:12">
      <c r="B433" s="110"/>
      <c r="C433" s="110"/>
      <c r="D433" s="111"/>
      <c r="E433" s="111"/>
      <c r="F433" s="111"/>
      <c r="G433" s="111"/>
      <c r="H433" s="111"/>
      <c r="I433" s="111"/>
      <c r="J433" s="111"/>
      <c r="K433" s="111"/>
      <c r="L433" s="111"/>
    </row>
    <row r="434" spans="2:12">
      <c r="B434" s="110"/>
      <c r="C434" s="110"/>
      <c r="D434" s="111"/>
      <c r="E434" s="111"/>
      <c r="F434" s="111"/>
      <c r="G434" s="111"/>
      <c r="H434" s="111"/>
      <c r="I434" s="111"/>
      <c r="J434" s="111"/>
      <c r="K434" s="111"/>
      <c r="L434" s="111"/>
    </row>
    <row r="435" spans="2:12">
      <c r="B435" s="110"/>
      <c r="C435" s="110"/>
      <c r="D435" s="111"/>
      <c r="E435" s="111"/>
      <c r="F435" s="111"/>
      <c r="G435" s="111"/>
      <c r="H435" s="111"/>
      <c r="I435" s="111"/>
      <c r="J435" s="111"/>
      <c r="K435" s="111"/>
      <c r="L435" s="111"/>
    </row>
    <row r="436" spans="2:12">
      <c r="B436" s="110"/>
      <c r="C436" s="110"/>
      <c r="D436" s="111"/>
      <c r="E436" s="111"/>
      <c r="F436" s="111"/>
      <c r="G436" s="111"/>
      <c r="H436" s="111"/>
      <c r="I436" s="111"/>
      <c r="J436" s="111"/>
      <c r="K436" s="111"/>
      <c r="L436" s="111"/>
    </row>
    <row r="437" spans="2:12">
      <c r="B437" s="110"/>
      <c r="C437" s="110"/>
      <c r="D437" s="111"/>
      <c r="E437" s="111"/>
      <c r="F437" s="111"/>
      <c r="G437" s="111"/>
      <c r="H437" s="111"/>
      <c r="I437" s="111"/>
      <c r="J437" s="111"/>
      <c r="K437" s="111"/>
      <c r="L437" s="111"/>
    </row>
    <row r="438" spans="2:12">
      <c r="B438" s="110"/>
      <c r="C438" s="110"/>
      <c r="D438" s="111"/>
      <c r="E438" s="111"/>
      <c r="F438" s="111"/>
      <c r="G438" s="111"/>
      <c r="H438" s="111"/>
      <c r="I438" s="111"/>
      <c r="J438" s="111"/>
      <c r="K438" s="111"/>
      <c r="L438" s="111"/>
    </row>
    <row r="439" spans="2:12">
      <c r="B439" s="110"/>
      <c r="C439" s="110"/>
      <c r="D439" s="111"/>
      <c r="E439" s="111"/>
      <c r="F439" s="111"/>
      <c r="G439" s="111"/>
      <c r="H439" s="111"/>
      <c r="I439" s="111"/>
      <c r="J439" s="111"/>
      <c r="K439" s="111"/>
      <c r="L439" s="111"/>
    </row>
    <row r="440" spans="2:12">
      <c r="B440" s="110"/>
      <c r="C440" s="110"/>
      <c r="D440" s="111"/>
      <c r="E440" s="111"/>
      <c r="F440" s="111"/>
      <c r="G440" s="111"/>
      <c r="H440" s="111"/>
      <c r="I440" s="111"/>
      <c r="J440" s="111"/>
      <c r="K440" s="111"/>
      <c r="L440" s="111"/>
    </row>
    <row r="441" spans="2:12">
      <c r="B441" s="110"/>
      <c r="C441" s="110"/>
      <c r="D441" s="111"/>
      <c r="E441" s="111"/>
      <c r="F441" s="111"/>
      <c r="G441" s="111"/>
      <c r="H441" s="111"/>
      <c r="I441" s="111"/>
      <c r="J441" s="111"/>
      <c r="K441" s="111"/>
      <c r="L441" s="111"/>
    </row>
    <row r="442" spans="2:12">
      <c r="B442" s="110"/>
      <c r="C442" s="110"/>
      <c r="D442" s="111"/>
      <c r="E442" s="111"/>
      <c r="F442" s="111"/>
      <c r="G442" s="111"/>
      <c r="H442" s="111"/>
      <c r="I442" s="111"/>
      <c r="J442" s="111"/>
      <c r="K442" s="111"/>
      <c r="L442" s="111"/>
    </row>
    <row r="443" spans="2:12">
      <c r="B443" s="110"/>
      <c r="C443" s="110"/>
      <c r="D443" s="111"/>
      <c r="E443" s="111"/>
      <c r="F443" s="111"/>
      <c r="G443" s="111"/>
      <c r="H443" s="111"/>
      <c r="I443" s="111"/>
      <c r="J443" s="111"/>
      <c r="K443" s="111"/>
      <c r="L443" s="111"/>
    </row>
    <row r="444" spans="2:12">
      <c r="B444" s="110"/>
      <c r="C444" s="110"/>
      <c r="D444" s="111"/>
      <c r="E444" s="111"/>
      <c r="F444" s="111"/>
      <c r="G444" s="111"/>
      <c r="H444" s="111"/>
      <c r="I444" s="111"/>
      <c r="J444" s="111"/>
      <c r="K444" s="111"/>
      <c r="L444" s="111"/>
    </row>
    <row r="445" spans="2:12">
      <c r="B445" s="110"/>
      <c r="C445" s="110"/>
      <c r="D445" s="111"/>
      <c r="E445" s="111"/>
      <c r="F445" s="111"/>
      <c r="G445" s="111"/>
      <c r="H445" s="111"/>
      <c r="I445" s="111"/>
      <c r="J445" s="111"/>
      <c r="K445" s="111"/>
      <c r="L445" s="111"/>
    </row>
    <row r="446" spans="2:12">
      <c r="B446" s="110"/>
      <c r="C446" s="110"/>
      <c r="D446" s="111"/>
      <c r="E446" s="111"/>
      <c r="F446" s="111"/>
      <c r="G446" s="111"/>
      <c r="H446" s="111"/>
      <c r="I446" s="111"/>
      <c r="J446" s="111"/>
      <c r="K446" s="111"/>
      <c r="L446" s="111"/>
    </row>
    <row r="447" spans="2:12">
      <c r="B447" s="110"/>
      <c r="C447" s="110"/>
      <c r="D447" s="111"/>
      <c r="E447" s="111"/>
      <c r="F447" s="111"/>
      <c r="G447" s="111"/>
      <c r="H447" s="111"/>
      <c r="I447" s="111"/>
      <c r="J447" s="111"/>
      <c r="K447" s="111"/>
      <c r="L447" s="111"/>
    </row>
    <row r="448" spans="2:12">
      <c r="B448" s="110"/>
      <c r="C448" s="110"/>
      <c r="D448" s="111"/>
      <c r="E448" s="111"/>
      <c r="F448" s="111"/>
      <c r="G448" s="111"/>
      <c r="H448" s="111"/>
      <c r="I448" s="111"/>
      <c r="J448" s="111"/>
      <c r="K448" s="111"/>
      <c r="L448" s="111"/>
    </row>
    <row r="449" spans="2:12">
      <c r="B449" s="110"/>
      <c r="C449" s="110"/>
      <c r="D449" s="111"/>
      <c r="E449" s="111"/>
      <c r="F449" s="111"/>
      <c r="G449" s="111"/>
      <c r="H449" s="111"/>
      <c r="I449" s="111"/>
      <c r="J449" s="111"/>
      <c r="K449" s="111"/>
      <c r="L449" s="111"/>
    </row>
    <row r="450" spans="2:12">
      <c r="B450" s="110"/>
      <c r="C450" s="110"/>
      <c r="D450" s="111"/>
      <c r="E450" s="111"/>
      <c r="F450" s="111"/>
      <c r="G450" s="111"/>
      <c r="H450" s="111"/>
      <c r="I450" s="111"/>
      <c r="J450" s="111"/>
      <c r="K450" s="111"/>
      <c r="L450" s="111"/>
    </row>
    <row r="451" spans="2:12">
      <c r="B451" s="110"/>
      <c r="C451" s="110"/>
      <c r="D451" s="111"/>
      <c r="E451" s="111"/>
      <c r="F451" s="111"/>
      <c r="G451" s="111"/>
      <c r="H451" s="111"/>
      <c r="I451" s="111"/>
      <c r="J451" s="111"/>
      <c r="K451" s="111"/>
      <c r="L451" s="111"/>
    </row>
    <row r="452" spans="2:12">
      <c r="B452" s="110"/>
      <c r="C452" s="110"/>
      <c r="D452" s="111"/>
      <c r="E452" s="111"/>
      <c r="F452" s="111"/>
      <c r="G452" s="111"/>
      <c r="H452" s="111"/>
      <c r="I452" s="111"/>
      <c r="J452" s="111"/>
      <c r="K452" s="111"/>
      <c r="L452" s="111"/>
    </row>
    <row r="453" spans="2:12">
      <c r="B453" s="110"/>
      <c r="C453" s="110"/>
      <c r="D453" s="111"/>
      <c r="E453" s="111"/>
      <c r="F453" s="111"/>
      <c r="G453" s="111"/>
      <c r="H453" s="111"/>
      <c r="I453" s="111"/>
      <c r="J453" s="111"/>
      <c r="K453" s="111"/>
      <c r="L453" s="111"/>
    </row>
    <row r="454" spans="2:12">
      <c r="B454" s="110"/>
      <c r="C454" s="110"/>
      <c r="D454" s="111"/>
      <c r="E454" s="111"/>
      <c r="F454" s="111"/>
      <c r="G454" s="111"/>
      <c r="H454" s="111"/>
      <c r="I454" s="111"/>
      <c r="J454" s="111"/>
      <c r="K454" s="111"/>
      <c r="L454" s="111"/>
    </row>
    <row r="455" spans="2:12">
      <c r="B455" s="110"/>
      <c r="C455" s="110"/>
      <c r="D455" s="111"/>
      <c r="E455" s="111"/>
      <c r="F455" s="111"/>
      <c r="G455" s="111"/>
      <c r="H455" s="111"/>
      <c r="I455" s="111"/>
      <c r="J455" s="111"/>
      <c r="K455" s="111"/>
      <c r="L455" s="111"/>
    </row>
    <row r="456" spans="2:12">
      <c r="B456" s="110"/>
      <c r="C456" s="110"/>
      <c r="D456" s="111"/>
      <c r="E456" s="111"/>
      <c r="F456" s="111"/>
      <c r="G456" s="111"/>
      <c r="H456" s="111"/>
      <c r="I456" s="111"/>
      <c r="J456" s="111"/>
      <c r="K456" s="111"/>
      <c r="L456" s="111"/>
    </row>
    <row r="457" spans="2:12">
      <c r="B457" s="110"/>
      <c r="C457" s="110"/>
      <c r="D457" s="111"/>
      <c r="E457" s="111"/>
      <c r="F457" s="111"/>
      <c r="G457" s="111"/>
      <c r="H457" s="111"/>
      <c r="I457" s="111"/>
      <c r="J457" s="111"/>
      <c r="K457" s="111"/>
      <c r="L457" s="111"/>
    </row>
    <row r="458" spans="2:12">
      <c r="B458" s="110"/>
      <c r="C458" s="110"/>
      <c r="D458" s="111"/>
      <c r="E458" s="111"/>
      <c r="F458" s="111"/>
      <c r="G458" s="111"/>
      <c r="H458" s="111"/>
      <c r="I458" s="111"/>
      <c r="J458" s="111"/>
      <c r="K458" s="111"/>
      <c r="L458" s="111"/>
    </row>
    <row r="459" spans="2:12">
      <c r="B459" s="110"/>
      <c r="C459" s="110"/>
      <c r="D459" s="111"/>
      <c r="E459" s="111"/>
      <c r="F459" s="111"/>
      <c r="G459" s="111"/>
      <c r="H459" s="111"/>
      <c r="I459" s="111"/>
      <c r="J459" s="111"/>
      <c r="K459" s="111"/>
      <c r="L459" s="111"/>
    </row>
    <row r="460" spans="2:12">
      <c r="B460" s="110"/>
      <c r="C460" s="110"/>
      <c r="D460" s="111"/>
      <c r="E460" s="111"/>
      <c r="F460" s="111"/>
      <c r="G460" s="111"/>
      <c r="H460" s="111"/>
      <c r="I460" s="111"/>
      <c r="J460" s="111"/>
      <c r="K460" s="111"/>
      <c r="L460" s="111"/>
    </row>
    <row r="461" spans="2:12">
      <c r="B461" s="110"/>
      <c r="C461" s="110"/>
      <c r="D461" s="111"/>
      <c r="E461" s="111"/>
      <c r="F461" s="111"/>
      <c r="G461" s="111"/>
      <c r="H461" s="111"/>
      <c r="I461" s="111"/>
      <c r="J461" s="111"/>
      <c r="K461" s="111"/>
      <c r="L461" s="111"/>
    </row>
    <row r="462" spans="2:12">
      <c r="B462" s="110"/>
      <c r="C462" s="110"/>
      <c r="D462" s="111"/>
      <c r="E462" s="111"/>
      <c r="F462" s="111"/>
      <c r="G462" s="111"/>
      <c r="H462" s="111"/>
      <c r="I462" s="111"/>
      <c r="J462" s="111"/>
      <c r="K462" s="111"/>
      <c r="L462" s="111"/>
    </row>
    <row r="463" spans="2:12">
      <c r="B463" s="110"/>
      <c r="C463" s="110"/>
      <c r="D463" s="111"/>
      <c r="E463" s="111"/>
      <c r="F463" s="111"/>
      <c r="G463" s="111"/>
      <c r="H463" s="111"/>
      <c r="I463" s="111"/>
      <c r="J463" s="111"/>
      <c r="K463" s="111"/>
      <c r="L463" s="111"/>
    </row>
    <row r="464" spans="2:12">
      <c r="B464" s="110"/>
      <c r="C464" s="110"/>
      <c r="D464" s="111"/>
      <c r="E464" s="111"/>
      <c r="F464" s="111"/>
      <c r="G464" s="111"/>
      <c r="H464" s="111"/>
      <c r="I464" s="111"/>
      <c r="J464" s="111"/>
      <c r="K464" s="111"/>
      <c r="L464" s="111"/>
    </row>
    <row r="465" spans="2:12">
      <c r="B465" s="110"/>
      <c r="C465" s="110"/>
      <c r="D465" s="111"/>
      <c r="E465" s="111"/>
      <c r="F465" s="111"/>
      <c r="G465" s="111"/>
      <c r="H465" s="111"/>
      <c r="I465" s="111"/>
      <c r="J465" s="111"/>
      <c r="K465" s="111"/>
      <c r="L465" s="111"/>
    </row>
    <row r="466" spans="2:12">
      <c r="B466" s="110"/>
      <c r="C466" s="110"/>
      <c r="D466" s="111"/>
      <c r="E466" s="111"/>
      <c r="F466" s="111"/>
      <c r="G466" s="111"/>
      <c r="H466" s="111"/>
      <c r="I466" s="111"/>
      <c r="J466" s="111"/>
      <c r="K466" s="111"/>
      <c r="L466" s="111"/>
    </row>
    <row r="467" spans="2:12">
      <c r="B467" s="110"/>
      <c r="C467" s="110"/>
      <c r="D467" s="111"/>
      <c r="E467" s="111"/>
      <c r="F467" s="111"/>
      <c r="G467" s="111"/>
      <c r="H467" s="111"/>
      <c r="I467" s="111"/>
      <c r="J467" s="111"/>
      <c r="K467" s="111"/>
      <c r="L467" s="111"/>
    </row>
    <row r="468" spans="2:12">
      <c r="B468" s="110"/>
      <c r="C468" s="110"/>
      <c r="D468" s="111"/>
      <c r="E468" s="111"/>
      <c r="F468" s="111"/>
      <c r="G468" s="111"/>
      <c r="H468" s="111"/>
      <c r="I468" s="111"/>
      <c r="J468" s="111"/>
      <c r="K468" s="111"/>
      <c r="L468" s="111"/>
    </row>
    <row r="469" spans="2:12">
      <c r="B469" s="110"/>
      <c r="C469" s="110"/>
      <c r="D469" s="111"/>
      <c r="E469" s="111"/>
      <c r="F469" s="111"/>
      <c r="G469" s="111"/>
      <c r="H469" s="111"/>
      <c r="I469" s="111"/>
      <c r="J469" s="111"/>
      <c r="K469" s="111"/>
      <c r="L469" s="111"/>
    </row>
    <row r="470" spans="2:12">
      <c r="B470" s="110"/>
      <c r="C470" s="110"/>
      <c r="D470" s="111"/>
      <c r="E470" s="111"/>
      <c r="F470" s="111"/>
      <c r="G470" s="111"/>
      <c r="H470" s="111"/>
      <c r="I470" s="111"/>
      <c r="J470" s="111"/>
      <c r="K470" s="111"/>
      <c r="L470" s="111"/>
    </row>
    <row r="471" spans="2:12">
      <c r="B471" s="110"/>
      <c r="C471" s="110"/>
      <c r="D471" s="111"/>
      <c r="E471" s="111"/>
      <c r="F471" s="111"/>
      <c r="G471" s="111"/>
      <c r="H471" s="111"/>
      <c r="I471" s="111"/>
      <c r="J471" s="111"/>
      <c r="K471" s="111"/>
      <c r="L471" s="111"/>
    </row>
    <row r="472" spans="2:12">
      <c r="B472" s="110"/>
      <c r="C472" s="110"/>
      <c r="D472" s="111"/>
      <c r="E472" s="111"/>
      <c r="F472" s="111"/>
      <c r="G472" s="111"/>
      <c r="H472" s="111"/>
      <c r="I472" s="111"/>
      <c r="J472" s="111"/>
      <c r="K472" s="111"/>
      <c r="L472" s="111"/>
    </row>
    <row r="473" spans="2:12">
      <c r="B473" s="110"/>
      <c r="C473" s="110"/>
      <c r="D473" s="111"/>
      <c r="E473" s="111"/>
      <c r="F473" s="111"/>
      <c r="G473" s="111"/>
      <c r="H473" s="111"/>
      <c r="I473" s="111"/>
      <c r="J473" s="111"/>
      <c r="K473" s="111"/>
      <c r="L473" s="111"/>
    </row>
    <row r="474" spans="2:12">
      <c r="B474" s="110"/>
      <c r="C474" s="110"/>
      <c r="D474" s="111"/>
      <c r="E474" s="111"/>
      <c r="F474" s="111"/>
      <c r="G474" s="111"/>
      <c r="H474" s="111"/>
      <c r="I474" s="111"/>
      <c r="J474" s="111"/>
      <c r="K474" s="111"/>
      <c r="L474" s="111"/>
    </row>
    <row r="475" spans="2:12">
      <c r="B475" s="110"/>
      <c r="C475" s="110"/>
      <c r="D475" s="111"/>
      <c r="E475" s="111"/>
      <c r="F475" s="111"/>
      <c r="G475" s="111"/>
      <c r="H475" s="111"/>
      <c r="I475" s="111"/>
      <c r="J475" s="111"/>
      <c r="K475" s="111"/>
      <c r="L475" s="111"/>
    </row>
    <row r="476" spans="2:12">
      <c r="B476" s="110"/>
      <c r="C476" s="110"/>
      <c r="D476" s="111"/>
      <c r="E476" s="111"/>
      <c r="F476" s="111"/>
      <c r="G476" s="111"/>
      <c r="H476" s="111"/>
      <c r="I476" s="111"/>
      <c r="J476" s="111"/>
      <c r="K476" s="111"/>
      <c r="L476" s="111"/>
    </row>
    <row r="477" spans="2:12">
      <c r="B477" s="110"/>
      <c r="C477" s="110"/>
      <c r="D477" s="111"/>
      <c r="E477" s="111"/>
      <c r="F477" s="111"/>
      <c r="G477" s="111"/>
      <c r="H477" s="111"/>
      <c r="I477" s="111"/>
      <c r="J477" s="111"/>
      <c r="K477" s="111"/>
      <c r="L477" s="111"/>
    </row>
    <row r="478" spans="2:12">
      <c r="B478" s="110"/>
      <c r="C478" s="110"/>
      <c r="D478" s="111"/>
      <c r="E478" s="111"/>
      <c r="F478" s="111"/>
      <c r="G478" s="111"/>
      <c r="H478" s="111"/>
      <c r="I478" s="111"/>
      <c r="J478" s="111"/>
      <c r="K478" s="111"/>
      <c r="L478" s="111"/>
    </row>
    <row r="479" spans="2:12">
      <c r="B479" s="110"/>
      <c r="C479" s="110"/>
      <c r="D479" s="111"/>
      <c r="E479" s="111"/>
      <c r="F479" s="111"/>
      <c r="G479" s="111"/>
      <c r="H479" s="111"/>
      <c r="I479" s="111"/>
      <c r="J479" s="111"/>
      <c r="K479" s="111"/>
      <c r="L479" s="111"/>
    </row>
    <row r="480" spans="2:12">
      <c r="B480" s="110"/>
      <c r="C480" s="110"/>
      <c r="D480" s="111"/>
      <c r="E480" s="111"/>
      <c r="F480" s="111"/>
      <c r="G480" s="111"/>
      <c r="H480" s="111"/>
      <c r="I480" s="111"/>
      <c r="J480" s="111"/>
      <c r="K480" s="111"/>
      <c r="L480" s="111"/>
    </row>
    <row r="481" spans="2:12">
      <c r="B481" s="110"/>
      <c r="C481" s="110"/>
      <c r="D481" s="111"/>
      <c r="E481" s="111"/>
      <c r="F481" s="111"/>
      <c r="G481" s="111"/>
      <c r="H481" s="111"/>
      <c r="I481" s="111"/>
      <c r="J481" s="111"/>
      <c r="K481" s="111"/>
      <c r="L481" s="111"/>
    </row>
    <row r="482" spans="2:12">
      <c r="B482" s="110"/>
      <c r="C482" s="110"/>
      <c r="D482" s="111"/>
      <c r="E482" s="111"/>
      <c r="F482" s="111"/>
      <c r="G482" s="111"/>
      <c r="H482" s="111"/>
      <c r="I482" s="111"/>
      <c r="J482" s="111"/>
      <c r="K482" s="111"/>
      <c r="L482" s="111"/>
    </row>
    <row r="483" spans="2:12">
      <c r="B483" s="110"/>
      <c r="C483" s="110"/>
      <c r="D483" s="111"/>
      <c r="E483" s="111"/>
      <c r="F483" s="111"/>
      <c r="G483" s="111"/>
      <c r="H483" s="111"/>
      <c r="I483" s="111"/>
      <c r="J483" s="111"/>
      <c r="K483" s="111"/>
      <c r="L483" s="111"/>
    </row>
    <row r="484" spans="2:12">
      <c r="B484" s="110"/>
      <c r="C484" s="110"/>
      <c r="D484" s="111"/>
      <c r="E484" s="111"/>
      <c r="F484" s="111"/>
      <c r="G484" s="111"/>
      <c r="H484" s="111"/>
      <c r="I484" s="111"/>
      <c r="J484" s="111"/>
      <c r="K484" s="111"/>
      <c r="L484" s="111"/>
    </row>
    <row r="485" spans="2:12">
      <c r="B485" s="110"/>
      <c r="C485" s="110"/>
      <c r="D485" s="111"/>
      <c r="E485" s="111"/>
      <c r="F485" s="111"/>
      <c r="G485" s="111"/>
      <c r="H485" s="111"/>
      <c r="I485" s="111"/>
      <c r="J485" s="111"/>
      <c r="K485" s="111"/>
      <c r="L485" s="111"/>
    </row>
    <row r="486" spans="2:12">
      <c r="B486" s="110"/>
      <c r="C486" s="110"/>
      <c r="D486" s="111"/>
      <c r="E486" s="111"/>
      <c r="F486" s="111"/>
      <c r="G486" s="111"/>
      <c r="H486" s="111"/>
      <c r="I486" s="111"/>
      <c r="J486" s="111"/>
      <c r="K486" s="111"/>
      <c r="L486" s="111"/>
    </row>
    <row r="487" spans="2:12">
      <c r="B487" s="110"/>
      <c r="C487" s="110"/>
      <c r="D487" s="111"/>
      <c r="E487" s="111"/>
      <c r="F487" s="111"/>
      <c r="G487" s="111"/>
      <c r="H487" s="111"/>
      <c r="I487" s="111"/>
      <c r="J487" s="111"/>
      <c r="K487" s="111"/>
      <c r="L487" s="111"/>
    </row>
    <row r="488" spans="2:12">
      <c r="B488" s="110"/>
      <c r="C488" s="110"/>
      <c r="D488" s="111"/>
      <c r="E488" s="111"/>
      <c r="F488" s="111"/>
      <c r="G488" s="111"/>
      <c r="H488" s="111"/>
      <c r="I488" s="111"/>
      <c r="J488" s="111"/>
      <c r="K488" s="111"/>
      <c r="L488" s="111"/>
    </row>
    <row r="489" spans="2:12">
      <c r="B489" s="110"/>
      <c r="C489" s="110"/>
      <c r="D489" s="111"/>
      <c r="E489" s="111"/>
      <c r="F489" s="111"/>
      <c r="G489" s="111"/>
      <c r="H489" s="111"/>
      <c r="I489" s="111"/>
      <c r="J489" s="111"/>
      <c r="K489" s="111"/>
      <c r="L489" s="111"/>
    </row>
    <row r="490" spans="2:12">
      <c r="B490" s="110"/>
      <c r="C490" s="110"/>
      <c r="D490" s="111"/>
      <c r="E490" s="111"/>
      <c r="F490" s="111"/>
      <c r="G490" s="111"/>
      <c r="H490" s="111"/>
      <c r="I490" s="111"/>
      <c r="J490" s="111"/>
      <c r="K490" s="111"/>
      <c r="L490" s="111"/>
    </row>
    <row r="491" spans="2:12">
      <c r="B491" s="110"/>
      <c r="C491" s="110"/>
      <c r="D491" s="111"/>
      <c r="E491" s="111"/>
      <c r="F491" s="111"/>
      <c r="G491" s="111"/>
      <c r="H491" s="111"/>
      <c r="I491" s="111"/>
      <c r="J491" s="111"/>
      <c r="K491" s="111"/>
      <c r="L491" s="111"/>
    </row>
    <row r="492" spans="2:12">
      <c r="B492" s="110"/>
      <c r="C492" s="110"/>
      <c r="D492" s="111"/>
      <c r="E492" s="111"/>
      <c r="F492" s="111"/>
      <c r="G492" s="111"/>
      <c r="H492" s="111"/>
      <c r="I492" s="111"/>
      <c r="J492" s="111"/>
      <c r="K492" s="111"/>
      <c r="L492" s="111"/>
    </row>
    <row r="493" spans="2:12">
      <c r="B493" s="110"/>
      <c r="C493" s="110"/>
      <c r="D493" s="111"/>
      <c r="E493" s="111"/>
      <c r="F493" s="111"/>
      <c r="G493" s="111"/>
      <c r="H493" s="111"/>
      <c r="I493" s="111"/>
      <c r="J493" s="111"/>
      <c r="K493" s="111"/>
      <c r="L493" s="111"/>
    </row>
    <row r="494" spans="2:12">
      <c r="B494" s="110"/>
      <c r="C494" s="110"/>
      <c r="D494" s="111"/>
      <c r="E494" s="111"/>
      <c r="F494" s="111"/>
      <c r="G494" s="111"/>
      <c r="H494" s="111"/>
      <c r="I494" s="111"/>
      <c r="J494" s="111"/>
      <c r="K494" s="111"/>
      <c r="L494" s="111"/>
    </row>
    <row r="495" spans="2:12">
      <c r="B495" s="110"/>
      <c r="C495" s="110"/>
      <c r="D495" s="111"/>
      <c r="E495" s="111"/>
      <c r="F495" s="111"/>
      <c r="G495" s="111"/>
      <c r="H495" s="111"/>
      <c r="I495" s="111"/>
      <c r="J495" s="111"/>
      <c r="K495" s="111"/>
      <c r="L495" s="111"/>
    </row>
    <row r="496" spans="2:12">
      <c r="B496" s="110"/>
      <c r="C496" s="110"/>
      <c r="D496" s="111"/>
      <c r="E496" s="111"/>
      <c r="F496" s="111"/>
      <c r="G496" s="111"/>
      <c r="H496" s="111"/>
      <c r="I496" s="111"/>
      <c r="J496" s="111"/>
      <c r="K496" s="111"/>
      <c r="L496" s="111"/>
    </row>
    <row r="497" spans="2:12">
      <c r="B497" s="110"/>
      <c r="C497" s="110"/>
      <c r="D497" s="111"/>
      <c r="E497" s="111"/>
      <c r="F497" s="111"/>
      <c r="G497" s="111"/>
      <c r="H497" s="111"/>
      <c r="I497" s="111"/>
      <c r="J497" s="111"/>
      <c r="K497" s="111"/>
      <c r="L497" s="111"/>
    </row>
    <row r="498" spans="2:12">
      <c r="B498" s="110"/>
      <c r="C498" s="110"/>
      <c r="D498" s="111"/>
      <c r="E498" s="111"/>
      <c r="F498" s="111"/>
      <c r="G498" s="111"/>
      <c r="H498" s="111"/>
      <c r="I498" s="111"/>
      <c r="J498" s="111"/>
      <c r="K498" s="111"/>
      <c r="L498" s="111"/>
    </row>
    <row r="499" spans="2:12">
      <c r="B499" s="110"/>
      <c r="C499" s="110"/>
      <c r="D499" s="111"/>
      <c r="E499" s="111"/>
      <c r="F499" s="111"/>
      <c r="G499" s="111"/>
      <c r="H499" s="111"/>
      <c r="I499" s="111"/>
      <c r="J499" s="111"/>
      <c r="K499" s="111"/>
      <c r="L499" s="111"/>
    </row>
    <row r="500" spans="2:12">
      <c r="B500" s="110"/>
      <c r="C500" s="110"/>
      <c r="D500" s="111"/>
      <c r="E500" s="111"/>
      <c r="F500" s="111"/>
      <c r="G500" s="111"/>
      <c r="H500" s="111"/>
      <c r="I500" s="111"/>
      <c r="J500" s="111"/>
      <c r="K500" s="111"/>
      <c r="L500" s="111"/>
    </row>
    <row r="501" spans="2:12">
      <c r="B501" s="110"/>
      <c r="C501" s="110"/>
      <c r="D501" s="111"/>
      <c r="E501" s="111"/>
      <c r="F501" s="111"/>
      <c r="G501" s="111"/>
      <c r="H501" s="111"/>
      <c r="I501" s="111"/>
      <c r="J501" s="111"/>
      <c r="K501" s="111"/>
      <c r="L501" s="111"/>
    </row>
    <row r="502" spans="2:12">
      <c r="B502" s="110"/>
      <c r="C502" s="110"/>
      <c r="D502" s="111"/>
      <c r="E502" s="111"/>
      <c r="F502" s="111"/>
      <c r="G502" s="111"/>
      <c r="H502" s="111"/>
      <c r="I502" s="111"/>
      <c r="J502" s="111"/>
      <c r="K502" s="111"/>
      <c r="L502" s="111"/>
    </row>
    <row r="503" spans="2:12">
      <c r="B503" s="110"/>
      <c r="C503" s="110"/>
      <c r="D503" s="111"/>
      <c r="E503" s="111"/>
      <c r="F503" s="111"/>
      <c r="G503" s="111"/>
      <c r="H503" s="111"/>
      <c r="I503" s="111"/>
      <c r="J503" s="111"/>
      <c r="K503" s="111"/>
      <c r="L503" s="111"/>
    </row>
    <row r="504" spans="2:12">
      <c r="B504" s="110"/>
      <c r="C504" s="110"/>
      <c r="D504" s="110"/>
      <c r="E504" s="110"/>
      <c r="F504" s="111"/>
      <c r="G504" s="111"/>
      <c r="H504" s="111"/>
      <c r="I504" s="111"/>
      <c r="J504" s="111"/>
      <c r="K504" s="111"/>
      <c r="L504" s="111"/>
    </row>
    <row r="505" spans="2:12">
      <c r="B505" s="110"/>
      <c r="C505" s="110"/>
      <c r="D505" s="110"/>
      <c r="E505" s="111"/>
      <c r="F505" s="111"/>
      <c r="G505" s="111"/>
      <c r="H505" s="111"/>
      <c r="I505" s="111"/>
      <c r="J505" s="111"/>
      <c r="K505" s="111"/>
      <c r="L505" s="111"/>
    </row>
  </sheetData>
  <sheetProtection sheet="1" objects="1" scenarios="1"/>
  <mergeCells count="1">
    <mergeCell ref="B6:L6"/>
  </mergeCells>
  <phoneticPr fontId="4" type="noConversion"/>
  <dataValidations count="1">
    <dataValidation allowBlank="1" showInputMessage="1" showErrorMessage="1" sqref="E10" xr:uid="{00000000-0002-0000-0100-000000000000}"/>
  </dataValidations>
  <pageMargins left="0" right="0" top="0.5" bottom="0.5" header="0" footer="0.25"/>
  <pageSetup paperSize="9" scale="65" pageOrder="overThenDown" orientation="landscape" r:id="rId1"/>
  <headerFooter alignWithMargins="0">
    <oddFooter>&amp;L&amp;Z&amp;F&amp;C&amp;A&amp;R&amp;D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20">
    <tabColor indexed="43"/>
    <pageSetUpPr fitToPage="1"/>
  </sheetPr>
  <dimension ref="B1:K1156"/>
  <sheetViews>
    <sheetView rightToLeft="1" workbookViewId="0"/>
  </sheetViews>
  <sheetFormatPr defaultColWidth="9.140625" defaultRowHeight="18"/>
  <cols>
    <col min="1" max="1" width="6.28515625" style="1" customWidth="1"/>
    <col min="2" max="2" width="48" style="2" bestFit="1" customWidth="1"/>
    <col min="3" max="3" width="41.7109375" style="2" bestFit="1" customWidth="1"/>
    <col min="4" max="4" width="9.7109375" style="2" bestFit="1" customWidth="1"/>
    <col min="5" max="5" width="12.28515625" style="1" bestFit="1" customWidth="1"/>
    <col min="6" max="6" width="11.28515625" style="1" bestFit="1" customWidth="1"/>
    <col min="7" max="7" width="15.42578125" style="1" bestFit="1" customWidth="1"/>
    <col min="8" max="8" width="7.42578125" style="1" bestFit="1" customWidth="1"/>
    <col min="9" max="9" width="12" style="1" bestFit="1" customWidth="1"/>
    <col min="10" max="10" width="9.140625" style="1" bestFit="1" customWidth="1"/>
    <col min="11" max="11" width="10" style="1" bestFit="1" customWidth="1"/>
    <col min="12" max="16384" width="9.140625" style="1"/>
  </cols>
  <sheetData>
    <row r="1" spans="2:11">
      <c r="B1" s="46" t="s">
        <v>152</v>
      </c>
      <c r="C1" s="46" t="s" vm="1">
        <v>241</v>
      </c>
    </row>
    <row r="2" spans="2:11">
      <c r="B2" s="46" t="s">
        <v>151</v>
      </c>
      <c r="C2" s="46" t="s">
        <v>242</v>
      </c>
    </row>
    <row r="3" spans="2:11">
      <c r="B3" s="46" t="s">
        <v>153</v>
      </c>
      <c r="C3" s="46" t="s">
        <v>243</v>
      </c>
    </row>
    <row r="4" spans="2:11">
      <c r="B4" s="46" t="s">
        <v>154</v>
      </c>
      <c r="C4" s="46" t="s">
        <v>244</v>
      </c>
    </row>
    <row r="6" spans="2:11" ht="26.25" customHeight="1">
      <c r="B6" s="168" t="s">
        <v>181</v>
      </c>
      <c r="C6" s="169"/>
      <c r="D6" s="169"/>
      <c r="E6" s="169"/>
      <c r="F6" s="169"/>
      <c r="G6" s="169"/>
      <c r="H6" s="169"/>
      <c r="I6" s="169"/>
      <c r="J6" s="169"/>
      <c r="K6" s="170"/>
    </row>
    <row r="7" spans="2:11" ht="26.25" customHeight="1">
      <c r="B7" s="168" t="s">
        <v>107</v>
      </c>
      <c r="C7" s="169"/>
      <c r="D7" s="169"/>
      <c r="E7" s="169"/>
      <c r="F7" s="169"/>
      <c r="G7" s="169"/>
      <c r="H7" s="169"/>
      <c r="I7" s="169"/>
      <c r="J7" s="169"/>
      <c r="K7" s="170"/>
    </row>
    <row r="8" spans="2:11" s="3" customFormat="1" ht="63">
      <c r="B8" s="21" t="s">
        <v>122</v>
      </c>
      <c r="C8" s="29" t="s">
        <v>49</v>
      </c>
      <c r="D8" s="29" t="s">
        <v>71</v>
      </c>
      <c r="E8" s="29" t="s">
        <v>109</v>
      </c>
      <c r="F8" s="29" t="s">
        <v>110</v>
      </c>
      <c r="G8" s="29" t="s">
        <v>216</v>
      </c>
      <c r="H8" s="29" t="s">
        <v>215</v>
      </c>
      <c r="I8" s="29" t="s">
        <v>117</v>
      </c>
      <c r="J8" s="29" t="s">
        <v>155</v>
      </c>
      <c r="K8" s="30" t="s">
        <v>157</v>
      </c>
    </row>
    <row r="9" spans="2:11" s="3" customFormat="1" ht="22.5" customHeight="1">
      <c r="B9" s="14"/>
      <c r="C9" s="15"/>
      <c r="D9" s="15"/>
      <c r="E9" s="15"/>
      <c r="F9" s="15" t="s">
        <v>21</v>
      </c>
      <c r="G9" s="15" t="s">
        <v>223</v>
      </c>
      <c r="H9" s="15"/>
      <c r="I9" s="15" t="s">
        <v>219</v>
      </c>
      <c r="J9" s="31" t="s">
        <v>19</v>
      </c>
      <c r="K9" s="16" t="s">
        <v>19</v>
      </c>
    </row>
    <row r="10" spans="2:1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9" t="s">
        <v>8</v>
      </c>
    </row>
    <row r="11" spans="2:11" s="4" customFormat="1" ht="18" customHeight="1">
      <c r="B11" s="90" t="s">
        <v>54</v>
      </c>
      <c r="C11" s="90"/>
      <c r="D11" s="91"/>
      <c r="E11" s="91"/>
      <c r="F11" s="113"/>
      <c r="G11" s="93"/>
      <c r="H11" s="114"/>
      <c r="I11" s="93">
        <v>-674220.1397506675</v>
      </c>
      <c r="J11" s="94">
        <f>IFERROR(I11/$I$11,0)</f>
        <v>1</v>
      </c>
      <c r="K11" s="94">
        <f>I11/'סכום נכסי הקרן'!$C$42</f>
        <v>-5.8498791148369929E-3</v>
      </c>
    </row>
    <row r="12" spans="2:11" ht="19.5" customHeight="1">
      <c r="B12" s="95" t="s">
        <v>36</v>
      </c>
      <c r="C12" s="96"/>
      <c r="D12" s="97"/>
      <c r="E12" s="97"/>
      <c r="F12" s="115"/>
      <c r="G12" s="99"/>
      <c r="H12" s="116"/>
      <c r="I12" s="99">
        <v>-732148.06506131799</v>
      </c>
      <c r="J12" s="100">
        <f t="shared" ref="J12:J75" si="0">IFERROR(I12/$I$11,0)</f>
        <v>1.0859184143209852</v>
      </c>
      <c r="K12" s="100">
        <f>I12/'סכום נכסי הקרן'!$C$42</f>
        <v>-6.3524914523532365E-3</v>
      </c>
    </row>
    <row r="13" spans="2:11">
      <c r="B13" s="101" t="s">
        <v>199</v>
      </c>
      <c r="C13" s="96"/>
      <c r="D13" s="97"/>
      <c r="E13" s="97"/>
      <c r="F13" s="115"/>
      <c r="G13" s="99"/>
      <c r="H13" s="116"/>
      <c r="I13" s="99">
        <v>13503.32264371601</v>
      </c>
      <c r="J13" s="100">
        <f t="shared" si="0"/>
        <v>-2.002806182667527E-2</v>
      </c>
      <c r="K13" s="100">
        <f>I13/'סכום נכסי הקרן'!$C$42</f>
        <v>1.1716174059053169E-4</v>
      </c>
    </row>
    <row r="14" spans="2:11">
      <c r="B14" s="102" t="s">
        <v>2734</v>
      </c>
      <c r="C14" s="103" t="s">
        <v>2735</v>
      </c>
      <c r="D14" s="104" t="s">
        <v>548</v>
      </c>
      <c r="E14" s="104" t="s">
        <v>139</v>
      </c>
      <c r="F14" s="117">
        <v>44952</v>
      </c>
      <c r="G14" s="106">
        <v>38696540.785344012</v>
      </c>
      <c r="H14" s="118">
        <v>-35.132581999999999</v>
      </c>
      <c r="I14" s="106">
        <v>-13595.093916843003</v>
      </c>
      <c r="J14" s="107">
        <f t="shared" si="0"/>
        <v>2.0164176528263585E-2</v>
      </c>
      <c r="K14" s="107">
        <f>I14/'סכום נכסי הקרן'!$C$42</f>
        <v>-1.1795799514057544E-4</v>
      </c>
    </row>
    <row r="15" spans="2:11">
      <c r="B15" s="102" t="s">
        <v>1031</v>
      </c>
      <c r="C15" s="103" t="s">
        <v>2736</v>
      </c>
      <c r="D15" s="104" t="s">
        <v>548</v>
      </c>
      <c r="E15" s="104" t="s">
        <v>139</v>
      </c>
      <c r="F15" s="117">
        <v>44952</v>
      </c>
      <c r="G15" s="106">
        <v>64405673.873739012</v>
      </c>
      <c r="H15" s="118">
        <v>-6.1673660000000003</v>
      </c>
      <c r="I15" s="106">
        <v>-3972.1337970660006</v>
      </c>
      <c r="J15" s="107">
        <f t="shared" si="0"/>
        <v>5.8914493395805859E-3</v>
      </c>
      <c r="K15" s="107">
        <f>I15/'סכום נכסי הקרן'!$C$42</f>
        <v>-3.4464266447732666E-5</v>
      </c>
    </row>
    <row r="16" spans="2:11" s="6" customFormat="1">
      <c r="B16" s="102" t="s">
        <v>1044</v>
      </c>
      <c r="C16" s="103" t="s">
        <v>2737</v>
      </c>
      <c r="D16" s="104" t="s">
        <v>548</v>
      </c>
      <c r="E16" s="104" t="s">
        <v>139</v>
      </c>
      <c r="F16" s="117">
        <v>44882</v>
      </c>
      <c r="G16" s="106">
        <v>17409403.054662004</v>
      </c>
      <c r="H16" s="118">
        <v>1.585175</v>
      </c>
      <c r="I16" s="106">
        <v>275.96954343500005</v>
      </c>
      <c r="J16" s="107">
        <f t="shared" si="0"/>
        <v>-4.0931667146142504E-4</v>
      </c>
      <c r="K16" s="107">
        <f>I16/'סכום נכסי הקרן'!$C$42</f>
        <v>2.3944530477367854E-6</v>
      </c>
    </row>
    <row r="17" spans="2:11" s="6" customFormat="1">
      <c r="B17" s="102" t="s">
        <v>1044</v>
      </c>
      <c r="C17" s="103" t="s">
        <v>2738</v>
      </c>
      <c r="D17" s="104" t="s">
        <v>548</v>
      </c>
      <c r="E17" s="104" t="s">
        <v>139</v>
      </c>
      <c r="F17" s="117">
        <v>44965</v>
      </c>
      <c r="G17" s="106">
        <v>18099193.001688007</v>
      </c>
      <c r="H17" s="118">
        <v>2.1349860000000001</v>
      </c>
      <c r="I17" s="106">
        <v>386.41528878200006</v>
      </c>
      <c r="J17" s="107">
        <f t="shared" si="0"/>
        <v>-5.731292585310487E-4</v>
      </c>
      <c r="K17" s="107">
        <f>I17/'סכום נכסי הקרן'!$C$42</f>
        <v>3.3527368795827927E-6</v>
      </c>
    </row>
    <row r="18" spans="2:11" s="6" customFormat="1">
      <c r="B18" s="102" t="s">
        <v>1159</v>
      </c>
      <c r="C18" s="103" t="s">
        <v>2739</v>
      </c>
      <c r="D18" s="104" t="s">
        <v>548</v>
      </c>
      <c r="E18" s="104" t="s">
        <v>139</v>
      </c>
      <c r="F18" s="117">
        <v>44965</v>
      </c>
      <c r="G18" s="106">
        <v>15478310.920230003</v>
      </c>
      <c r="H18" s="118">
        <v>19.151985</v>
      </c>
      <c r="I18" s="106">
        <v>2964.4037934880016</v>
      </c>
      <c r="J18" s="107">
        <f t="shared" si="0"/>
        <v>-4.3967891475093935E-3</v>
      </c>
      <c r="K18" s="107">
        <f>I18/'סכום נכסי הקרן'!$C$42</f>
        <v>2.5720685006357146E-5</v>
      </c>
    </row>
    <row r="19" spans="2:11">
      <c r="B19" s="102" t="s">
        <v>1159</v>
      </c>
      <c r="C19" s="103" t="s">
        <v>2740</v>
      </c>
      <c r="D19" s="104" t="s">
        <v>548</v>
      </c>
      <c r="E19" s="104" t="s">
        <v>139</v>
      </c>
      <c r="F19" s="117">
        <v>44952</v>
      </c>
      <c r="G19" s="106">
        <v>44563426.208532006</v>
      </c>
      <c r="H19" s="118">
        <v>31.591823000000002</v>
      </c>
      <c r="I19" s="106">
        <v>14078.398716155001</v>
      </c>
      <c r="J19" s="107">
        <f t="shared" si="0"/>
        <v>-2.0881011832962031E-2</v>
      </c>
      <c r="K19" s="107">
        <f>I19/'סכום נכסי הקרן'!$C$42</f>
        <v>1.2215139501830868E-4</v>
      </c>
    </row>
    <row r="20" spans="2:11">
      <c r="B20" s="102" t="s">
        <v>1057</v>
      </c>
      <c r="C20" s="103" t="s">
        <v>2741</v>
      </c>
      <c r="D20" s="104" t="s">
        <v>548</v>
      </c>
      <c r="E20" s="104" t="s">
        <v>139</v>
      </c>
      <c r="F20" s="117">
        <v>45091</v>
      </c>
      <c r="G20" s="106">
        <v>37920462.99163501</v>
      </c>
      <c r="H20" s="118">
        <v>14.614584000000001</v>
      </c>
      <c r="I20" s="106">
        <v>5541.918041631001</v>
      </c>
      <c r="J20" s="107">
        <f t="shared" si="0"/>
        <v>-8.2197456214826974E-3</v>
      </c>
      <c r="K20" s="107">
        <f>I20/'סכום נכסי הקרן'!$C$42</f>
        <v>4.808451824038444E-5</v>
      </c>
    </row>
    <row r="21" spans="2:11">
      <c r="B21" s="102" t="s">
        <v>1076</v>
      </c>
      <c r="C21" s="103" t="s">
        <v>2742</v>
      </c>
      <c r="D21" s="104" t="s">
        <v>548</v>
      </c>
      <c r="E21" s="104" t="s">
        <v>139</v>
      </c>
      <c r="F21" s="117">
        <v>44917</v>
      </c>
      <c r="G21" s="106">
        <v>61305005.768948011</v>
      </c>
      <c r="H21" s="118">
        <v>4.195055</v>
      </c>
      <c r="I21" s="106">
        <v>2571.7784768820006</v>
      </c>
      <c r="J21" s="107">
        <f t="shared" si="0"/>
        <v>-3.8144492062089199E-3</v>
      </c>
      <c r="K21" s="107">
        <f>I21/'סכום נכסי הקרן'!$C$42</f>
        <v>2.2314066746008104E-5</v>
      </c>
    </row>
    <row r="22" spans="2:11">
      <c r="B22" s="102" t="s">
        <v>1076</v>
      </c>
      <c r="C22" s="103" t="s">
        <v>2743</v>
      </c>
      <c r="D22" s="104" t="s">
        <v>548</v>
      </c>
      <c r="E22" s="104" t="s">
        <v>139</v>
      </c>
      <c r="F22" s="117">
        <v>45043</v>
      </c>
      <c r="G22" s="106">
        <v>50523316.977420002</v>
      </c>
      <c r="H22" s="118">
        <v>10.394539999999999</v>
      </c>
      <c r="I22" s="106">
        <v>5251.6664972520011</v>
      </c>
      <c r="J22" s="107">
        <f t="shared" si="0"/>
        <v>-7.7892459563639162E-3</v>
      </c>
      <c r="K22" s="107">
        <f>I22/'סכום נכסי הקרן'!$C$42</f>
        <v>4.556614724046177E-5</v>
      </c>
    </row>
    <row r="23" spans="2:11">
      <c r="B23" s="108"/>
      <c r="C23" s="103"/>
      <c r="D23" s="103"/>
      <c r="E23" s="103"/>
      <c r="F23" s="103"/>
      <c r="G23" s="106"/>
      <c r="H23" s="118"/>
      <c r="I23" s="103"/>
      <c r="J23" s="107"/>
      <c r="K23" s="103"/>
    </row>
    <row r="24" spans="2:11">
      <c r="B24" s="101" t="s">
        <v>2723</v>
      </c>
      <c r="C24" s="96"/>
      <c r="D24" s="97"/>
      <c r="E24" s="97"/>
      <c r="F24" s="115"/>
      <c r="G24" s="99"/>
      <c r="H24" s="116"/>
      <c r="I24" s="99">
        <v>-858143.22792146192</v>
      </c>
      <c r="J24" s="100">
        <f t="shared" si="0"/>
        <v>1.2727938210786922</v>
      </c>
      <c r="K24" s="100">
        <f>I24/'סכום נכסי הקרן'!$C$42</f>
        <v>-7.4456899914218128E-3</v>
      </c>
    </row>
    <row r="25" spans="2:11">
      <c r="B25" s="102" t="s">
        <v>2744</v>
      </c>
      <c r="C25" s="103" t="s">
        <v>2745</v>
      </c>
      <c r="D25" s="104" t="s">
        <v>548</v>
      </c>
      <c r="E25" s="104" t="s">
        <v>138</v>
      </c>
      <c r="F25" s="117">
        <v>44951</v>
      </c>
      <c r="G25" s="106">
        <v>45908608.775750019</v>
      </c>
      <c r="H25" s="118">
        <v>-15.460433999999999</v>
      </c>
      <c r="I25" s="106">
        <v>-7097.6700416040003</v>
      </c>
      <c r="J25" s="107">
        <f t="shared" si="0"/>
        <v>1.0527229347122115E-2</v>
      </c>
      <c r="K25" s="107">
        <f>I25/'סכום נכסי הקרן'!$C$42</f>
        <v>-6.1583019094828728E-5</v>
      </c>
    </row>
    <row r="26" spans="2:11">
      <c r="B26" s="102" t="s">
        <v>2744</v>
      </c>
      <c r="C26" s="103" t="s">
        <v>2746</v>
      </c>
      <c r="D26" s="104" t="s">
        <v>548</v>
      </c>
      <c r="E26" s="104" t="s">
        <v>138</v>
      </c>
      <c r="F26" s="117">
        <v>44951</v>
      </c>
      <c r="G26" s="106">
        <v>19842451.257150002</v>
      </c>
      <c r="H26" s="118">
        <v>-15.460433999999999</v>
      </c>
      <c r="I26" s="106">
        <v>-3067.7290282400008</v>
      </c>
      <c r="J26" s="107">
        <f t="shared" si="0"/>
        <v>4.5500406282352728E-3</v>
      </c>
      <c r="K26" s="107">
        <f>I26/'סכום נכסי הקרן'!$C$42</f>
        <v>-2.6617187642773315E-5</v>
      </c>
    </row>
    <row r="27" spans="2:11">
      <c r="B27" s="102" t="s">
        <v>2747</v>
      </c>
      <c r="C27" s="103" t="s">
        <v>2748</v>
      </c>
      <c r="D27" s="104" t="s">
        <v>548</v>
      </c>
      <c r="E27" s="104" t="s">
        <v>138</v>
      </c>
      <c r="F27" s="117">
        <v>44951</v>
      </c>
      <c r="G27" s="106">
        <v>52466981.458000012</v>
      </c>
      <c r="H27" s="118">
        <v>-15.460433999999999</v>
      </c>
      <c r="I27" s="106">
        <v>-8111.6229069570018</v>
      </c>
      <c r="J27" s="107">
        <f t="shared" si="0"/>
        <v>1.2031119257215827E-2</v>
      </c>
      <c r="K27" s="107">
        <f>I27/'סכום נכסי הקרן'!$C$42</f>
        <v>-7.0380593270900018E-5</v>
      </c>
    </row>
    <row r="28" spans="2:11">
      <c r="B28" s="102" t="s">
        <v>2749</v>
      </c>
      <c r="C28" s="103" t="s">
        <v>2750</v>
      </c>
      <c r="D28" s="104" t="s">
        <v>548</v>
      </c>
      <c r="E28" s="104" t="s">
        <v>138</v>
      </c>
      <c r="F28" s="117">
        <v>44951</v>
      </c>
      <c r="G28" s="106">
        <v>29054686.963160004</v>
      </c>
      <c r="H28" s="118">
        <v>-15.408134</v>
      </c>
      <c r="I28" s="106">
        <v>-4476.7850957110013</v>
      </c>
      <c r="J28" s="107">
        <f t="shared" si="0"/>
        <v>6.6399456672512859E-3</v>
      </c>
      <c r="K28" s="107">
        <f>I28/'סכום נכסי הקרן'!$C$42</f>
        <v>-3.8842879482505681E-5</v>
      </c>
    </row>
    <row r="29" spans="2:11">
      <c r="B29" s="102" t="s">
        <v>2749</v>
      </c>
      <c r="C29" s="103" t="s">
        <v>2751</v>
      </c>
      <c r="D29" s="104" t="s">
        <v>548</v>
      </c>
      <c r="E29" s="104" t="s">
        <v>138</v>
      </c>
      <c r="F29" s="117">
        <v>44951</v>
      </c>
      <c r="G29" s="106">
        <v>98420171.31694001</v>
      </c>
      <c r="H29" s="118">
        <v>-15.408134</v>
      </c>
      <c r="I29" s="106">
        <v>-15164.711865377003</v>
      </c>
      <c r="J29" s="107">
        <f t="shared" si="0"/>
        <v>2.2492226160709238E-2</v>
      </c>
      <c r="K29" s="107">
        <f>I29/'סכום נכסי הקרן'!$C$42</f>
        <v>-1.3157680406372321E-4</v>
      </c>
    </row>
    <row r="30" spans="2:11">
      <c r="B30" s="102" t="s">
        <v>2752</v>
      </c>
      <c r="C30" s="103" t="s">
        <v>2753</v>
      </c>
      <c r="D30" s="104" t="s">
        <v>548</v>
      </c>
      <c r="E30" s="104" t="s">
        <v>138</v>
      </c>
      <c r="F30" s="117">
        <v>44950</v>
      </c>
      <c r="G30" s="106">
        <v>59923003.856940001</v>
      </c>
      <c r="H30" s="118">
        <v>-14.7034</v>
      </c>
      <c r="I30" s="106">
        <v>-8810.7189131340019</v>
      </c>
      <c r="J30" s="107">
        <f t="shared" si="0"/>
        <v>1.3068015020127229E-2</v>
      </c>
      <c r="K30" s="107">
        <f>I30/'סכום נכסי הקרן'!$C$42</f>
        <v>-7.6446308138618401E-5</v>
      </c>
    </row>
    <row r="31" spans="2:11">
      <c r="B31" s="102" t="s">
        <v>2754</v>
      </c>
      <c r="C31" s="103" t="s">
        <v>2755</v>
      </c>
      <c r="D31" s="104" t="s">
        <v>548</v>
      </c>
      <c r="E31" s="104" t="s">
        <v>138</v>
      </c>
      <c r="F31" s="117">
        <v>44950</v>
      </c>
      <c r="G31" s="106">
        <v>79313907.891660035</v>
      </c>
      <c r="H31" s="118">
        <v>-14.572735</v>
      </c>
      <c r="I31" s="106">
        <v>-11558.205421892006</v>
      </c>
      <c r="J31" s="107">
        <f t="shared" si="0"/>
        <v>1.7143073516264779E-2</v>
      </c>
      <c r="K31" s="107">
        <f>I31/'סכום נכסי הקרן'!$C$42</f>
        <v>-1.0028490772691249E-4</v>
      </c>
    </row>
    <row r="32" spans="2:11">
      <c r="B32" s="102" t="s">
        <v>2756</v>
      </c>
      <c r="C32" s="103" t="s">
        <v>2757</v>
      </c>
      <c r="D32" s="104" t="s">
        <v>548</v>
      </c>
      <c r="E32" s="104" t="s">
        <v>138</v>
      </c>
      <c r="F32" s="117">
        <v>44950</v>
      </c>
      <c r="G32" s="106">
        <v>46269220.204200007</v>
      </c>
      <c r="H32" s="118">
        <v>-14.565866</v>
      </c>
      <c r="I32" s="106">
        <v>-6739.5125620380013</v>
      </c>
      <c r="J32" s="107">
        <f t="shared" si="0"/>
        <v>9.9960119324384641E-3</v>
      </c>
      <c r="K32" s="107">
        <f>I32/'סכום נכסי הקרן'!$C$42</f>
        <v>-5.8475461435233141E-5</v>
      </c>
    </row>
    <row r="33" spans="2:11">
      <c r="B33" s="102" t="s">
        <v>2758</v>
      </c>
      <c r="C33" s="103" t="s">
        <v>2759</v>
      </c>
      <c r="D33" s="104" t="s">
        <v>548</v>
      </c>
      <c r="E33" s="104" t="s">
        <v>138</v>
      </c>
      <c r="F33" s="117">
        <v>44952</v>
      </c>
      <c r="G33" s="106">
        <v>62192552.800407007</v>
      </c>
      <c r="H33" s="118">
        <v>-14.445479000000001</v>
      </c>
      <c r="I33" s="106">
        <v>-8984.0120457300018</v>
      </c>
      <c r="J33" s="107">
        <f t="shared" si="0"/>
        <v>1.3325042543303984E-2</v>
      </c>
      <c r="K33" s="107">
        <f>I33/'סכום נכסי הקרן'!$C$42</f>
        <v>-7.794988807838837E-5</v>
      </c>
    </row>
    <row r="34" spans="2:11">
      <c r="B34" s="102" t="s">
        <v>2760</v>
      </c>
      <c r="C34" s="103" t="s">
        <v>2761</v>
      </c>
      <c r="D34" s="104" t="s">
        <v>548</v>
      </c>
      <c r="E34" s="104" t="s">
        <v>138</v>
      </c>
      <c r="F34" s="117">
        <v>44952</v>
      </c>
      <c r="G34" s="106">
        <v>125738468.40350002</v>
      </c>
      <c r="H34" s="118">
        <v>-14.418067000000001</v>
      </c>
      <c r="I34" s="106">
        <v>-18129.056285921008</v>
      </c>
      <c r="J34" s="107">
        <f t="shared" si="0"/>
        <v>2.6888927246559693E-2</v>
      </c>
      <c r="K34" s="107">
        <f>I34/'סכום נכסי הקרן'!$C$42</f>
        <v>-1.572969739200209E-4</v>
      </c>
    </row>
    <row r="35" spans="2:11">
      <c r="B35" s="102" t="s">
        <v>2762</v>
      </c>
      <c r="C35" s="103" t="s">
        <v>2763</v>
      </c>
      <c r="D35" s="104" t="s">
        <v>548</v>
      </c>
      <c r="E35" s="104" t="s">
        <v>138</v>
      </c>
      <c r="F35" s="117">
        <v>44952</v>
      </c>
      <c r="G35" s="106">
        <v>63555743.255207002</v>
      </c>
      <c r="H35" s="118">
        <v>-14.37355</v>
      </c>
      <c r="I35" s="106">
        <v>-9135.216588078003</v>
      </c>
      <c r="J35" s="107">
        <f t="shared" si="0"/>
        <v>1.3549308377907972E-2</v>
      </c>
      <c r="K35" s="107">
        <f>I35/'סכום נכסי הקרן'!$C$42</f>
        <v>-7.9261816100409729E-5</v>
      </c>
    </row>
    <row r="36" spans="2:11">
      <c r="B36" s="102" t="s">
        <v>2764</v>
      </c>
      <c r="C36" s="103" t="s">
        <v>2765</v>
      </c>
      <c r="D36" s="104" t="s">
        <v>548</v>
      </c>
      <c r="E36" s="104" t="s">
        <v>138</v>
      </c>
      <c r="F36" s="117">
        <v>44959</v>
      </c>
      <c r="G36" s="106">
        <v>82886417.946343005</v>
      </c>
      <c r="H36" s="118">
        <v>-13.245649</v>
      </c>
      <c r="I36" s="106">
        <v>-10978.843974322002</v>
      </c>
      <c r="J36" s="107">
        <f t="shared" si="0"/>
        <v>1.6283767462630345E-2</v>
      </c>
      <c r="K36" s="107">
        <f>I36/'סכום נכסי הקרן'!$C$42</f>
        <v>-9.5258071190503418E-5</v>
      </c>
    </row>
    <row r="37" spans="2:11">
      <c r="B37" s="102" t="s">
        <v>2766</v>
      </c>
      <c r="C37" s="103" t="s">
        <v>2767</v>
      </c>
      <c r="D37" s="104" t="s">
        <v>548</v>
      </c>
      <c r="E37" s="104" t="s">
        <v>138</v>
      </c>
      <c r="F37" s="117">
        <v>44959</v>
      </c>
      <c r="G37" s="106">
        <v>66905308.266324997</v>
      </c>
      <c r="H37" s="118">
        <v>-13.141683</v>
      </c>
      <c r="I37" s="106">
        <v>-8792.483604543002</v>
      </c>
      <c r="J37" s="107">
        <f t="shared" si="0"/>
        <v>1.304096849998361E-2</v>
      </c>
      <c r="K37" s="107">
        <f>I37/'סכום נכסי הקרן'!$C$42</f>
        <v>-7.6288089265301218E-5</v>
      </c>
    </row>
    <row r="38" spans="2:11">
      <c r="B38" s="102" t="s">
        <v>2766</v>
      </c>
      <c r="C38" s="103" t="s">
        <v>2768</v>
      </c>
      <c r="D38" s="104" t="s">
        <v>548</v>
      </c>
      <c r="E38" s="104" t="s">
        <v>138</v>
      </c>
      <c r="F38" s="117">
        <v>44959</v>
      </c>
      <c r="G38" s="106">
        <v>53979460.35046801</v>
      </c>
      <c r="H38" s="118">
        <v>-13.141683</v>
      </c>
      <c r="I38" s="106">
        <v>-7093.8096305380022</v>
      </c>
      <c r="J38" s="107">
        <f t="shared" si="0"/>
        <v>1.0521503604388553E-2</v>
      </c>
      <c r="K38" s="107">
        <f>I38/'סכום נכסי הקרן'!$C$42</f>
        <v>-6.1549524191994732E-5</v>
      </c>
    </row>
    <row r="39" spans="2:11">
      <c r="B39" s="102" t="s">
        <v>2769</v>
      </c>
      <c r="C39" s="103" t="s">
        <v>2770</v>
      </c>
      <c r="D39" s="104" t="s">
        <v>548</v>
      </c>
      <c r="E39" s="104" t="s">
        <v>138</v>
      </c>
      <c r="F39" s="117">
        <v>44958</v>
      </c>
      <c r="G39" s="106">
        <v>40662038.331495009</v>
      </c>
      <c r="H39" s="118">
        <v>-12.652526</v>
      </c>
      <c r="I39" s="106">
        <v>-5144.7750884389998</v>
      </c>
      <c r="J39" s="107">
        <f t="shared" si="0"/>
        <v>7.6307051437852075E-3</v>
      </c>
      <c r="K39" s="107">
        <f>I39/'סכום נכסי הקרן'!$C$42</f>
        <v>-4.4638702652108293E-5</v>
      </c>
    </row>
    <row r="40" spans="2:11">
      <c r="B40" s="102" t="s">
        <v>2769</v>
      </c>
      <c r="C40" s="103" t="s">
        <v>2771</v>
      </c>
      <c r="D40" s="104" t="s">
        <v>548</v>
      </c>
      <c r="E40" s="104" t="s">
        <v>138</v>
      </c>
      <c r="F40" s="117">
        <v>44958</v>
      </c>
      <c r="G40" s="106">
        <v>96765915.923460007</v>
      </c>
      <c r="H40" s="118">
        <v>-12.652526</v>
      </c>
      <c r="I40" s="106">
        <v>-12243.332949191003</v>
      </c>
      <c r="J40" s="107">
        <f t="shared" si="0"/>
        <v>1.8159251299907319E-2</v>
      </c>
      <c r="K40" s="107">
        <f>I40/'סכום נכסי הקרן'!$C$42</f>
        <v>-1.0622942492040433E-4</v>
      </c>
    </row>
    <row r="41" spans="2:11">
      <c r="B41" s="102" t="s">
        <v>2772</v>
      </c>
      <c r="C41" s="103" t="s">
        <v>2773</v>
      </c>
      <c r="D41" s="104" t="s">
        <v>548</v>
      </c>
      <c r="E41" s="104" t="s">
        <v>138</v>
      </c>
      <c r="F41" s="117">
        <v>44958</v>
      </c>
      <c r="G41" s="106">
        <v>60505446.102075011</v>
      </c>
      <c r="H41" s="118">
        <v>-12.602724</v>
      </c>
      <c r="I41" s="106">
        <v>-7625.3344408560024</v>
      </c>
      <c r="J41" s="107">
        <f t="shared" si="0"/>
        <v>1.1309858592589532E-2</v>
      </c>
      <c r="K41" s="107">
        <f>I41/'סכום נכסי הקרן'!$C$42</f>
        <v>-6.6161305572549203E-5</v>
      </c>
    </row>
    <row r="42" spans="2:11">
      <c r="B42" s="102" t="s">
        <v>2774</v>
      </c>
      <c r="C42" s="103" t="s">
        <v>2775</v>
      </c>
      <c r="D42" s="104" t="s">
        <v>548</v>
      </c>
      <c r="E42" s="104" t="s">
        <v>138</v>
      </c>
      <c r="F42" s="117">
        <v>44958</v>
      </c>
      <c r="G42" s="106">
        <v>49753321.017471015</v>
      </c>
      <c r="H42" s="118">
        <v>-12.592769000000001</v>
      </c>
      <c r="I42" s="106">
        <v>-6265.3207627140009</v>
      </c>
      <c r="J42" s="107">
        <f t="shared" si="0"/>
        <v>9.2926929845658004E-3</v>
      </c>
      <c r="K42" s="107">
        <f>I42/'סכום נכסי הקרן'!$C$42</f>
        <v>-5.4361130611003712E-5</v>
      </c>
    </row>
    <row r="43" spans="2:11">
      <c r="B43" s="102" t="s">
        <v>2776</v>
      </c>
      <c r="C43" s="103" t="s">
        <v>2777</v>
      </c>
      <c r="D43" s="104" t="s">
        <v>548</v>
      </c>
      <c r="E43" s="104" t="s">
        <v>138</v>
      </c>
      <c r="F43" s="117">
        <v>44963</v>
      </c>
      <c r="G43" s="106">
        <v>60532194.751990005</v>
      </c>
      <c r="H43" s="118">
        <v>-12.527127</v>
      </c>
      <c r="I43" s="106">
        <v>-7582.945035048002</v>
      </c>
      <c r="J43" s="107">
        <f t="shared" si="0"/>
        <v>1.1246986834080989E-2</v>
      </c>
      <c r="K43" s="107">
        <f>I43/'סכום נכסי הקרן'!$C$42</f>
        <v>-6.5793513385537002E-5</v>
      </c>
    </row>
    <row r="44" spans="2:11">
      <c r="B44" s="102" t="s">
        <v>2778</v>
      </c>
      <c r="C44" s="103" t="s">
        <v>2779</v>
      </c>
      <c r="D44" s="104" t="s">
        <v>548</v>
      </c>
      <c r="E44" s="104" t="s">
        <v>138</v>
      </c>
      <c r="F44" s="117">
        <v>44963</v>
      </c>
      <c r="G44" s="106">
        <v>53846022.964599997</v>
      </c>
      <c r="H44" s="118">
        <v>-12.444314</v>
      </c>
      <c r="I44" s="106">
        <v>-6700.7679589690006</v>
      </c>
      <c r="J44" s="107">
        <f t="shared" si="0"/>
        <v>9.9385461274517899E-3</v>
      </c>
      <c r="K44" s="107">
        <f>I44/'סכום נכסי הקרן'!$C$42</f>
        <v>-5.8139293422824294E-5</v>
      </c>
    </row>
    <row r="45" spans="2:11">
      <c r="B45" s="102" t="s">
        <v>2780</v>
      </c>
      <c r="C45" s="103" t="s">
        <v>2781</v>
      </c>
      <c r="D45" s="104" t="s">
        <v>548</v>
      </c>
      <c r="E45" s="104" t="s">
        <v>138</v>
      </c>
      <c r="F45" s="117">
        <v>44963</v>
      </c>
      <c r="G45" s="106">
        <v>83535042.986000016</v>
      </c>
      <c r="H45" s="118">
        <v>-12.345098</v>
      </c>
      <c r="I45" s="106">
        <v>-10312.482947119002</v>
      </c>
      <c r="J45" s="107">
        <f t="shared" si="0"/>
        <v>1.5295424059762808E-2</v>
      </c>
      <c r="K45" s="107">
        <f>I45/'סכום נכסי הקרן'!$C$42</f>
        <v>-8.9476381759781687E-5</v>
      </c>
    </row>
    <row r="46" spans="2:11">
      <c r="B46" s="102" t="s">
        <v>2782</v>
      </c>
      <c r="C46" s="103" t="s">
        <v>2783</v>
      </c>
      <c r="D46" s="104" t="s">
        <v>548</v>
      </c>
      <c r="E46" s="104" t="s">
        <v>138</v>
      </c>
      <c r="F46" s="117">
        <v>44964</v>
      </c>
      <c r="G46" s="106">
        <v>25750821.672665998</v>
      </c>
      <c r="H46" s="118">
        <v>-11.543341</v>
      </c>
      <c r="I46" s="106">
        <v>-2972.5052824630006</v>
      </c>
      <c r="J46" s="107">
        <f t="shared" si="0"/>
        <v>4.4088052361684997E-3</v>
      </c>
      <c r="K46" s="107">
        <f>I46/'סכום נכסי הקרן'!$C$42</f>
        <v>-2.5790977672446082E-5</v>
      </c>
    </row>
    <row r="47" spans="2:11">
      <c r="B47" s="102" t="s">
        <v>2784</v>
      </c>
      <c r="C47" s="103" t="s">
        <v>2785</v>
      </c>
      <c r="D47" s="104" t="s">
        <v>548</v>
      </c>
      <c r="E47" s="104" t="s">
        <v>138</v>
      </c>
      <c r="F47" s="117">
        <v>44964</v>
      </c>
      <c r="G47" s="106">
        <v>11646897.383036001</v>
      </c>
      <c r="H47" s="118">
        <v>-11.540084</v>
      </c>
      <c r="I47" s="106">
        <v>-1344.0617399690004</v>
      </c>
      <c r="J47" s="107">
        <f t="shared" si="0"/>
        <v>1.9935057716698379E-3</v>
      </c>
      <c r="K47" s="107">
        <f>I47/'סכום נכסי הקרן'!$C$42</f>
        <v>-1.1661767778998387E-5</v>
      </c>
    </row>
    <row r="48" spans="2:11">
      <c r="B48" s="102" t="s">
        <v>2786</v>
      </c>
      <c r="C48" s="103" t="s">
        <v>2787</v>
      </c>
      <c r="D48" s="104" t="s">
        <v>548</v>
      </c>
      <c r="E48" s="104" t="s">
        <v>138</v>
      </c>
      <c r="F48" s="117">
        <v>44964</v>
      </c>
      <c r="G48" s="106">
        <v>27147303.865269996</v>
      </c>
      <c r="H48" s="118">
        <v>-11.504263999999999</v>
      </c>
      <c r="I48" s="106">
        <v>-3123.0975151140005</v>
      </c>
      <c r="J48" s="107">
        <f t="shared" si="0"/>
        <v>4.6321628960371156E-3</v>
      </c>
      <c r="K48" s="107">
        <f>I48/'סכום נכסי הקרן'!$C$42</f>
        <v>-2.7097592982050359E-5</v>
      </c>
    </row>
    <row r="49" spans="2:11">
      <c r="B49" s="102" t="s">
        <v>2786</v>
      </c>
      <c r="C49" s="103" t="s">
        <v>2788</v>
      </c>
      <c r="D49" s="104" t="s">
        <v>548</v>
      </c>
      <c r="E49" s="104" t="s">
        <v>138</v>
      </c>
      <c r="F49" s="117">
        <v>44964</v>
      </c>
      <c r="G49" s="106">
        <v>27378186.622806001</v>
      </c>
      <c r="H49" s="118">
        <v>-11.504263999999999</v>
      </c>
      <c r="I49" s="106">
        <v>-3149.6588771580005</v>
      </c>
      <c r="J49" s="107">
        <f t="shared" si="0"/>
        <v>4.6715585777707142E-3</v>
      </c>
      <c r="K49" s="107">
        <f>I49/'סכום נכסי הקרן'!$C$42</f>
        <v>-2.7328052957838506E-5</v>
      </c>
    </row>
    <row r="50" spans="2:11">
      <c r="B50" s="102" t="s">
        <v>2789</v>
      </c>
      <c r="C50" s="103" t="s">
        <v>2790</v>
      </c>
      <c r="D50" s="104" t="s">
        <v>548</v>
      </c>
      <c r="E50" s="104" t="s">
        <v>138</v>
      </c>
      <c r="F50" s="117">
        <v>44964</v>
      </c>
      <c r="G50" s="106">
        <v>47557712.577395</v>
      </c>
      <c r="H50" s="118">
        <v>-11.392704</v>
      </c>
      <c r="I50" s="106">
        <v>-5418.1096525730009</v>
      </c>
      <c r="J50" s="107">
        <f t="shared" si="0"/>
        <v>8.03611362688849E-3</v>
      </c>
      <c r="K50" s="107">
        <f>I50/'סכום נכסי הקרן'!$C$42</f>
        <v>-4.7010293270391931E-5</v>
      </c>
    </row>
    <row r="51" spans="2:11">
      <c r="B51" s="102" t="s">
        <v>2791</v>
      </c>
      <c r="C51" s="103" t="s">
        <v>2792</v>
      </c>
      <c r="D51" s="104" t="s">
        <v>548</v>
      </c>
      <c r="E51" s="104" t="s">
        <v>138</v>
      </c>
      <c r="F51" s="117">
        <v>44956</v>
      </c>
      <c r="G51" s="106">
        <v>61165246.13325002</v>
      </c>
      <c r="H51" s="118">
        <v>-11.39711</v>
      </c>
      <c r="I51" s="106">
        <v>-6971.070096276002</v>
      </c>
      <c r="J51" s="107">
        <f t="shared" si="0"/>
        <v>1.0339456929978338E-2</v>
      </c>
      <c r="K51" s="107">
        <f>I51/'סכום נכסי הקרן'!$C$42</f>
        <v>-6.0484573153436881E-5</v>
      </c>
    </row>
    <row r="52" spans="2:11">
      <c r="B52" s="102" t="s">
        <v>2793</v>
      </c>
      <c r="C52" s="103" t="s">
        <v>2794</v>
      </c>
      <c r="D52" s="104" t="s">
        <v>548</v>
      </c>
      <c r="E52" s="104" t="s">
        <v>138</v>
      </c>
      <c r="F52" s="117">
        <v>44956</v>
      </c>
      <c r="G52" s="106">
        <v>27184553.837000001</v>
      </c>
      <c r="H52" s="118">
        <v>-11.39711</v>
      </c>
      <c r="I52" s="106">
        <v>-3098.2533770049995</v>
      </c>
      <c r="J52" s="107">
        <f t="shared" si="0"/>
        <v>4.5953141924101534E-3</v>
      </c>
      <c r="K52" s="107">
        <f>I52/'סכום נכסי הקרן'!$C$42</f>
        <v>-2.6882032520294178E-5</v>
      </c>
    </row>
    <row r="53" spans="2:11">
      <c r="B53" s="102" t="s">
        <v>2795</v>
      </c>
      <c r="C53" s="103" t="s">
        <v>2796</v>
      </c>
      <c r="D53" s="104" t="s">
        <v>548</v>
      </c>
      <c r="E53" s="104" t="s">
        <v>138</v>
      </c>
      <c r="F53" s="117">
        <v>44957</v>
      </c>
      <c r="G53" s="106">
        <v>210803137.88819999</v>
      </c>
      <c r="H53" s="118">
        <v>-11.327669999999999</v>
      </c>
      <c r="I53" s="106">
        <v>-23879.084335872998</v>
      </c>
      <c r="J53" s="107">
        <f t="shared" si="0"/>
        <v>3.5417340610299317E-2</v>
      </c>
      <c r="K53" s="107">
        <f>I53/'סכום נכסי הקרן'!$C$42</f>
        <v>-2.0718716113925806E-4</v>
      </c>
    </row>
    <row r="54" spans="2:11">
      <c r="B54" s="102" t="s">
        <v>2797</v>
      </c>
      <c r="C54" s="103" t="s">
        <v>2798</v>
      </c>
      <c r="D54" s="104" t="s">
        <v>548</v>
      </c>
      <c r="E54" s="104" t="s">
        <v>138</v>
      </c>
      <c r="F54" s="117">
        <v>44964</v>
      </c>
      <c r="G54" s="106">
        <v>13265258.978400001</v>
      </c>
      <c r="H54" s="118">
        <v>-11.292088</v>
      </c>
      <c r="I54" s="106">
        <v>-1497.9246548070003</v>
      </c>
      <c r="J54" s="107">
        <f t="shared" si="0"/>
        <v>2.2217144912950034E-3</v>
      </c>
      <c r="K54" s="107">
        <f>I54/'סכום נכסי הקרן'!$C$42</f>
        <v>-1.2996761201757333E-5</v>
      </c>
    </row>
    <row r="55" spans="2:11">
      <c r="B55" s="102" t="s">
        <v>2799</v>
      </c>
      <c r="C55" s="103" t="s">
        <v>2800</v>
      </c>
      <c r="D55" s="104" t="s">
        <v>548</v>
      </c>
      <c r="E55" s="104" t="s">
        <v>138</v>
      </c>
      <c r="F55" s="117">
        <v>44956</v>
      </c>
      <c r="G55" s="106">
        <v>62588274.308595002</v>
      </c>
      <c r="H55" s="118">
        <v>-11.283555</v>
      </c>
      <c r="I55" s="106">
        <v>-7062.1822828210006</v>
      </c>
      <c r="J55" s="107">
        <f t="shared" si="0"/>
        <v>1.047459407758519E-2</v>
      </c>
      <c r="K55" s="107">
        <f>I55/'סכום נכסי הקרן'!$C$42</f>
        <v>-6.1275109130860854E-5</v>
      </c>
    </row>
    <row r="56" spans="2:11">
      <c r="B56" s="102" t="s">
        <v>2801</v>
      </c>
      <c r="C56" s="103" t="s">
        <v>2802</v>
      </c>
      <c r="D56" s="104" t="s">
        <v>548</v>
      </c>
      <c r="E56" s="104" t="s">
        <v>138</v>
      </c>
      <c r="F56" s="117">
        <v>44956</v>
      </c>
      <c r="G56" s="106">
        <v>48983554.314433008</v>
      </c>
      <c r="H56" s="118">
        <v>-11.280314000000001</v>
      </c>
      <c r="I56" s="106">
        <v>-5525.4986699820001</v>
      </c>
      <c r="J56" s="107">
        <f t="shared" si="0"/>
        <v>8.1953924900928909E-3</v>
      </c>
      <c r="K56" s="107">
        <f>I56/'סכום נכסי הקרן'!$C$42</f>
        <v>-4.7942055365686343E-5</v>
      </c>
    </row>
    <row r="57" spans="2:11">
      <c r="B57" s="102" t="s">
        <v>2803</v>
      </c>
      <c r="C57" s="103" t="s">
        <v>2804</v>
      </c>
      <c r="D57" s="104" t="s">
        <v>548</v>
      </c>
      <c r="E57" s="104" t="s">
        <v>138</v>
      </c>
      <c r="F57" s="117">
        <v>44973</v>
      </c>
      <c r="G57" s="106">
        <v>46692150.000000007</v>
      </c>
      <c r="H57" s="118">
        <v>-9.7877259999999993</v>
      </c>
      <c r="I57" s="106">
        <v>-4570.0995700000012</v>
      </c>
      <c r="J57" s="107">
        <f t="shared" si="0"/>
        <v>6.7783492372240082E-3</v>
      </c>
      <c r="K57" s="107">
        <f>I57/'סכום נכסי הקרן'!$C$42</f>
        <v>-3.9652523635907983E-5</v>
      </c>
    </row>
    <row r="58" spans="2:11">
      <c r="B58" s="102" t="s">
        <v>2805</v>
      </c>
      <c r="C58" s="103" t="s">
        <v>2806</v>
      </c>
      <c r="D58" s="104" t="s">
        <v>548</v>
      </c>
      <c r="E58" s="104" t="s">
        <v>138</v>
      </c>
      <c r="F58" s="117">
        <v>44972</v>
      </c>
      <c r="G58" s="106">
        <v>69170027.292250007</v>
      </c>
      <c r="H58" s="118">
        <v>-9.4003630000000005</v>
      </c>
      <c r="I58" s="106">
        <v>-6502.233547064001</v>
      </c>
      <c r="J58" s="107">
        <f t="shared" si="0"/>
        <v>9.6440808627707032E-3</v>
      </c>
      <c r="K58" s="107">
        <f>I58/'סכום נכסי הקרן'!$C$42</f>
        <v>-5.6416707220921457E-5</v>
      </c>
    </row>
    <row r="59" spans="2:11">
      <c r="B59" s="102" t="s">
        <v>2805</v>
      </c>
      <c r="C59" s="103" t="s">
        <v>2807</v>
      </c>
      <c r="D59" s="104" t="s">
        <v>548</v>
      </c>
      <c r="E59" s="104" t="s">
        <v>138</v>
      </c>
      <c r="F59" s="117">
        <v>44972</v>
      </c>
      <c r="G59" s="106">
        <v>55806644.381640002</v>
      </c>
      <c r="H59" s="118">
        <v>-9.4003630000000005</v>
      </c>
      <c r="I59" s="106">
        <v>-5246.0270647870011</v>
      </c>
      <c r="J59" s="107">
        <f t="shared" si="0"/>
        <v>7.7808815778286121E-3</v>
      </c>
      <c r="K59" s="107">
        <f>I59/'סכום נכסי הקרן'!$C$42</f>
        <v>-4.5517216637159503E-5</v>
      </c>
    </row>
    <row r="60" spans="2:11">
      <c r="B60" s="102" t="s">
        <v>2808</v>
      </c>
      <c r="C60" s="103" t="s">
        <v>2809</v>
      </c>
      <c r="D60" s="104" t="s">
        <v>548</v>
      </c>
      <c r="E60" s="104" t="s">
        <v>138</v>
      </c>
      <c r="F60" s="117">
        <v>44972</v>
      </c>
      <c r="G60" s="106">
        <v>13836383.116219999</v>
      </c>
      <c r="H60" s="118">
        <v>-9.3815629999999999</v>
      </c>
      <c r="I60" s="106">
        <v>-1298.069051642</v>
      </c>
      <c r="J60" s="107">
        <f t="shared" si="0"/>
        <v>1.9252896422258126E-3</v>
      </c>
      <c r="K60" s="107">
        <f>I60/'סכום נכסי הקרן'!$C$42</f>
        <v>-1.1262711668068767E-5</v>
      </c>
    </row>
    <row r="61" spans="2:11">
      <c r="B61" s="102" t="s">
        <v>2810</v>
      </c>
      <c r="C61" s="103" t="s">
        <v>2811</v>
      </c>
      <c r="D61" s="104" t="s">
        <v>548</v>
      </c>
      <c r="E61" s="104" t="s">
        <v>138</v>
      </c>
      <c r="F61" s="117">
        <v>44973</v>
      </c>
      <c r="G61" s="106">
        <v>69387979.254500031</v>
      </c>
      <c r="H61" s="118">
        <v>-9.0248799999999996</v>
      </c>
      <c r="I61" s="106">
        <v>-6262.1819096970021</v>
      </c>
      <c r="J61" s="107">
        <f t="shared" si="0"/>
        <v>9.2880374531867458E-3</v>
      </c>
      <c r="K61" s="107">
        <f>I61/'סכום נכסי הקרן'!$C$42</f>
        <v>-5.433389631522092E-5</v>
      </c>
    </row>
    <row r="62" spans="2:11">
      <c r="B62" s="102" t="s">
        <v>2810</v>
      </c>
      <c r="C62" s="103" t="s">
        <v>2812</v>
      </c>
      <c r="D62" s="104" t="s">
        <v>548</v>
      </c>
      <c r="E62" s="104" t="s">
        <v>138</v>
      </c>
      <c r="F62" s="117">
        <v>44973</v>
      </c>
      <c r="G62" s="106">
        <v>1751000.0000000002</v>
      </c>
      <c r="H62" s="118">
        <v>-9.0248799999999996</v>
      </c>
      <c r="I62" s="106">
        <v>-158.02565000000001</v>
      </c>
      <c r="J62" s="107">
        <f t="shared" si="0"/>
        <v>2.3438286797312119E-4</v>
      </c>
      <c r="K62" s="107">
        <f>I62/'סכום נכסי הקרן'!$C$42</f>
        <v>-1.3711114442315577E-6</v>
      </c>
    </row>
    <row r="63" spans="2:11">
      <c r="B63" s="102" t="s">
        <v>2813</v>
      </c>
      <c r="C63" s="103" t="s">
        <v>2814</v>
      </c>
      <c r="D63" s="104" t="s">
        <v>548</v>
      </c>
      <c r="E63" s="104" t="s">
        <v>138</v>
      </c>
      <c r="F63" s="117">
        <v>44973</v>
      </c>
      <c r="G63" s="106">
        <v>172101843.85539302</v>
      </c>
      <c r="H63" s="118">
        <v>-9.0124289999999991</v>
      </c>
      <c r="I63" s="106">
        <v>-15510.555831816002</v>
      </c>
      <c r="J63" s="107">
        <f t="shared" si="0"/>
        <v>2.300518023319793E-2</v>
      </c>
      <c r="K63" s="107">
        <f>I63/'סכום נכסי הקרן'!$C$42</f>
        <v>-1.3457752337924539E-4</v>
      </c>
    </row>
    <row r="64" spans="2:11">
      <c r="B64" s="102" t="s">
        <v>2815</v>
      </c>
      <c r="C64" s="103" t="s">
        <v>2816</v>
      </c>
      <c r="D64" s="104" t="s">
        <v>548</v>
      </c>
      <c r="E64" s="104" t="s">
        <v>138</v>
      </c>
      <c r="F64" s="117">
        <v>44977</v>
      </c>
      <c r="G64" s="106">
        <v>121117767.92091201</v>
      </c>
      <c r="H64" s="118">
        <v>-8.6751989999999992</v>
      </c>
      <c r="I64" s="106">
        <v>-10507.206837500004</v>
      </c>
      <c r="J64" s="107">
        <f t="shared" si="0"/>
        <v>1.5584237577634006E-2</v>
      </c>
      <c r="K64" s="107">
        <f>I64/'סכום נכסי הקרן'!$C$42</f>
        <v>-9.1165905926059022E-5</v>
      </c>
    </row>
    <row r="65" spans="2:11">
      <c r="B65" s="102" t="s">
        <v>2817</v>
      </c>
      <c r="C65" s="103" t="s">
        <v>2818</v>
      </c>
      <c r="D65" s="104" t="s">
        <v>548</v>
      </c>
      <c r="E65" s="104" t="s">
        <v>138</v>
      </c>
      <c r="F65" s="117">
        <v>44977</v>
      </c>
      <c r="G65" s="106">
        <v>132020920.17285503</v>
      </c>
      <c r="H65" s="118">
        <v>-8.63809</v>
      </c>
      <c r="I65" s="106">
        <v>-11404.086020943003</v>
      </c>
      <c r="J65" s="107">
        <f t="shared" si="0"/>
        <v>1.6914484377699445E-2</v>
      </c>
      <c r="K65" s="107">
        <f>I65/'סכום נכסי הקרן'!$C$42</f>
        <v>-9.8947688899340581E-5</v>
      </c>
    </row>
    <row r="66" spans="2:11">
      <c r="B66" s="102" t="s">
        <v>2819</v>
      </c>
      <c r="C66" s="103" t="s">
        <v>2820</v>
      </c>
      <c r="D66" s="104" t="s">
        <v>548</v>
      </c>
      <c r="E66" s="104" t="s">
        <v>138</v>
      </c>
      <c r="F66" s="117">
        <v>45013</v>
      </c>
      <c r="G66" s="106">
        <v>69685186.475750029</v>
      </c>
      <c r="H66" s="118">
        <v>-8.4818820000000006</v>
      </c>
      <c r="I66" s="106">
        <v>-5910.6154876800001</v>
      </c>
      <c r="J66" s="107">
        <f t="shared" si="0"/>
        <v>8.7665958626892953E-3</v>
      </c>
      <c r="K66" s="107">
        <f>I66/'סכום נכסי הקרן'!$C$42</f>
        <v>-5.1283526045362493E-5</v>
      </c>
    </row>
    <row r="67" spans="2:11">
      <c r="B67" s="102" t="s">
        <v>2819</v>
      </c>
      <c r="C67" s="103" t="s">
        <v>2821</v>
      </c>
      <c r="D67" s="104" t="s">
        <v>548</v>
      </c>
      <c r="E67" s="104" t="s">
        <v>138</v>
      </c>
      <c r="F67" s="117">
        <v>45013</v>
      </c>
      <c r="G67" s="106">
        <v>21083353.798005003</v>
      </c>
      <c r="H67" s="118">
        <v>-8.4818820000000006</v>
      </c>
      <c r="I67" s="106">
        <v>-1788.2652510959999</v>
      </c>
      <c r="J67" s="107">
        <f t="shared" si="0"/>
        <v>2.6523462377693375E-3</v>
      </c>
      <c r="K67" s="107">
        <f>I67/'סכום נכסי הקרן'!$C$42</f>
        <v>-1.551590486164332E-5</v>
      </c>
    </row>
    <row r="68" spans="2:11">
      <c r="B68" s="102" t="s">
        <v>2822</v>
      </c>
      <c r="C68" s="103" t="s">
        <v>2823</v>
      </c>
      <c r="D68" s="104" t="s">
        <v>548</v>
      </c>
      <c r="E68" s="104" t="s">
        <v>138</v>
      </c>
      <c r="F68" s="117">
        <v>45013</v>
      </c>
      <c r="G68" s="106">
        <v>23713173.492800009</v>
      </c>
      <c r="H68" s="118">
        <v>-8.3894260000000003</v>
      </c>
      <c r="I68" s="106">
        <v>-1989.3991747670004</v>
      </c>
      <c r="J68" s="107">
        <f t="shared" si="0"/>
        <v>2.9506670855348489E-3</v>
      </c>
      <c r="K68" s="107">
        <f>I68/'סכום נכסי הקרן'!$C$42</f>
        <v>-1.726104575850725E-5</v>
      </c>
    </row>
    <row r="69" spans="2:11">
      <c r="B69" s="102" t="s">
        <v>2824</v>
      </c>
      <c r="C69" s="103" t="s">
        <v>2825</v>
      </c>
      <c r="D69" s="104" t="s">
        <v>548</v>
      </c>
      <c r="E69" s="104" t="s">
        <v>138</v>
      </c>
      <c r="F69" s="117">
        <v>45013</v>
      </c>
      <c r="G69" s="106">
        <v>27929553.271600004</v>
      </c>
      <c r="H69" s="118">
        <v>-8.2663960000000003</v>
      </c>
      <c r="I69" s="106">
        <v>-2308.7675137720007</v>
      </c>
      <c r="J69" s="107">
        <f t="shared" si="0"/>
        <v>3.4243526374424281E-3</v>
      </c>
      <c r="K69" s="107">
        <f>I69/'סכום נכסי הקרן'!$C$42</f>
        <v>-2.0032048975611433E-5</v>
      </c>
    </row>
    <row r="70" spans="2:11">
      <c r="B70" s="102" t="s">
        <v>2826</v>
      </c>
      <c r="C70" s="103" t="s">
        <v>2827</v>
      </c>
      <c r="D70" s="104" t="s">
        <v>548</v>
      </c>
      <c r="E70" s="104" t="s">
        <v>138</v>
      </c>
      <c r="F70" s="117">
        <v>45014</v>
      </c>
      <c r="G70" s="106">
        <v>23753593.674889997</v>
      </c>
      <c r="H70" s="118">
        <v>-8.1790500000000002</v>
      </c>
      <c r="I70" s="106">
        <v>-1942.8182832570001</v>
      </c>
      <c r="J70" s="107">
        <f t="shared" si="0"/>
        <v>2.8815785360186232E-3</v>
      </c>
      <c r="K70" s="107">
        <f>I70/'סכום נכסי הקרן'!$C$42</f>
        <v>-1.68568860956179E-5</v>
      </c>
    </row>
    <row r="71" spans="2:11">
      <c r="B71" s="102" t="s">
        <v>2826</v>
      </c>
      <c r="C71" s="103" t="s">
        <v>2828</v>
      </c>
      <c r="D71" s="104" t="s">
        <v>548</v>
      </c>
      <c r="E71" s="104" t="s">
        <v>138</v>
      </c>
      <c r="F71" s="117">
        <v>45014</v>
      </c>
      <c r="G71" s="106">
        <v>35228843.470650002</v>
      </c>
      <c r="H71" s="118">
        <v>-8.1790500000000002</v>
      </c>
      <c r="I71" s="106">
        <v>-2881.3846919109997</v>
      </c>
      <c r="J71" s="107">
        <f t="shared" si="0"/>
        <v>4.2736556237797357E-3</v>
      </c>
      <c r="K71" s="107">
        <f>I71/'סכום נכסי הקרן'!$C$42</f>
        <v>-2.5000368777554736E-5</v>
      </c>
    </row>
    <row r="72" spans="2:11">
      <c r="B72" s="102" t="s">
        <v>2829</v>
      </c>
      <c r="C72" s="103" t="s">
        <v>2830</v>
      </c>
      <c r="D72" s="104" t="s">
        <v>548</v>
      </c>
      <c r="E72" s="104" t="s">
        <v>138</v>
      </c>
      <c r="F72" s="117">
        <v>45012</v>
      </c>
      <c r="G72" s="106">
        <v>97850524.142875046</v>
      </c>
      <c r="H72" s="118">
        <v>-8.1382340000000006</v>
      </c>
      <c r="I72" s="106">
        <v>-7963.304504306001</v>
      </c>
      <c r="J72" s="107">
        <f t="shared" si="0"/>
        <v>1.1811134130835814E-2</v>
      </c>
      <c r="K72" s="107">
        <f>I72/'סכום נכסי הקרן'!$C$42</f>
        <v>-6.9093706874514798E-5</v>
      </c>
    </row>
    <row r="73" spans="2:11">
      <c r="B73" s="102" t="s">
        <v>2831</v>
      </c>
      <c r="C73" s="103" t="s">
        <v>2832</v>
      </c>
      <c r="D73" s="104" t="s">
        <v>548</v>
      </c>
      <c r="E73" s="104" t="s">
        <v>138</v>
      </c>
      <c r="F73" s="117">
        <v>45014</v>
      </c>
      <c r="G73" s="106">
        <v>118835335.34460001</v>
      </c>
      <c r="H73" s="118">
        <v>-8.1177240000000008</v>
      </c>
      <c r="I73" s="106">
        <v>-9646.7244461290011</v>
      </c>
      <c r="J73" s="107">
        <f t="shared" si="0"/>
        <v>1.4307974320815223E-2</v>
      </c>
      <c r="K73" s="107">
        <f>I73/'סכום נכסי הקרן'!$C$42</f>
        <v>-8.3699920154960974E-5</v>
      </c>
    </row>
    <row r="74" spans="2:11">
      <c r="B74" s="102" t="s">
        <v>2833</v>
      </c>
      <c r="C74" s="103" t="s">
        <v>2834</v>
      </c>
      <c r="D74" s="104" t="s">
        <v>548</v>
      </c>
      <c r="E74" s="104" t="s">
        <v>138</v>
      </c>
      <c r="F74" s="117">
        <v>45012</v>
      </c>
      <c r="G74" s="106">
        <v>1059000.0000000002</v>
      </c>
      <c r="H74" s="118">
        <v>-8.0616489999999992</v>
      </c>
      <c r="I74" s="106">
        <v>-85.372860000000017</v>
      </c>
      <c r="J74" s="107">
        <f t="shared" si="0"/>
        <v>1.2662460666270167E-4</v>
      </c>
      <c r="K74" s="107">
        <f>I74/'סכום נכסי הקרן'!$C$42</f>
        <v>-7.4073864194058757E-7</v>
      </c>
    </row>
    <row r="75" spans="2:11">
      <c r="B75" s="102" t="s">
        <v>2833</v>
      </c>
      <c r="C75" s="103" t="s">
        <v>2835</v>
      </c>
      <c r="D75" s="104" t="s">
        <v>548</v>
      </c>
      <c r="E75" s="104" t="s">
        <v>138</v>
      </c>
      <c r="F75" s="117">
        <v>45012</v>
      </c>
      <c r="G75" s="106">
        <v>41965659.640500009</v>
      </c>
      <c r="H75" s="118">
        <v>-8.0616489999999992</v>
      </c>
      <c r="I75" s="106">
        <v>-3383.1240654339999</v>
      </c>
      <c r="J75" s="107">
        <f t="shared" si="0"/>
        <v>5.0178329984107402E-3</v>
      </c>
      <c r="K75" s="107">
        <f>I75/'סכום נכסי הקרן'!$C$42</f>
        <v>-2.9353716459142869E-5</v>
      </c>
    </row>
    <row r="76" spans="2:11">
      <c r="B76" s="102" t="s">
        <v>2836</v>
      </c>
      <c r="C76" s="103" t="s">
        <v>2837</v>
      </c>
      <c r="D76" s="104" t="s">
        <v>548</v>
      </c>
      <c r="E76" s="104" t="s">
        <v>138</v>
      </c>
      <c r="F76" s="117">
        <v>45090</v>
      </c>
      <c r="G76" s="106">
        <v>119138486.71027502</v>
      </c>
      <c r="H76" s="118">
        <v>-7.7926339999999996</v>
      </c>
      <c r="I76" s="106">
        <v>-9284.0263020030015</v>
      </c>
      <c r="J76" s="107">
        <f t="shared" ref="J76:J139" si="1">IFERROR(I76/$I$11,0)</f>
        <v>1.3770022214756615E-2</v>
      </c>
      <c r="K76" s="107">
        <f>I76/'סכום נכסי הקרן'!$C$42</f>
        <v>-8.0552965364946155E-5</v>
      </c>
    </row>
    <row r="77" spans="2:11">
      <c r="B77" s="102" t="s">
        <v>2838</v>
      </c>
      <c r="C77" s="103" t="s">
        <v>2839</v>
      </c>
      <c r="D77" s="104" t="s">
        <v>548</v>
      </c>
      <c r="E77" s="104" t="s">
        <v>138</v>
      </c>
      <c r="F77" s="117">
        <v>45090</v>
      </c>
      <c r="G77" s="106">
        <v>49126372.291150004</v>
      </c>
      <c r="H77" s="118">
        <v>-7.6404709999999998</v>
      </c>
      <c r="I77" s="106">
        <v>-3753.4860068590001</v>
      </c>
      <c r="J77" s="107">
        <f t="shared" si="1"/>
        <v>5.567152010984234E-3</v>
      </c>
      <c r="K77" s="107">
        <f>I77/'סכום נכסי הקרן'!$C$42</f>
        <v>-3.2567166278179439E-5</v>
      </c>
    </row>
    <row r="78" spans="2:11">
      <c r="B78" s="102" t="s">
        <v>2840</v>
      </c>
      <c r="C78" s="103" t="s">
        <v>2841</v>
      </c>
      <c r="D78" s="104" t="s">
        <v>548</v>
      </c>
      <c r="E78" s="104" t="s">
        <v>138</v>
      </c>
      <c r="F78" s="117">
        <v>45090</v>
      </c>
      <c r="G78" s="106">
        <v>7403266.8246060014</v>
      </c>
      <c r="H78" s="118">
        <v>-7.4887360000000003</v>
      </c>
      <c r="I78" s="106">
        <v>-554.41111020200003</v>
      </c>
      <c r="J78" s="107">
        <f t="shared" si="1"/>
        <v>8.2229983578809452E-4</v>
      </c>
      <c r="K78" s="107">
        <f>I78/'סכום נכסי הקרן'!$C$42</f>
        <v>-4.810354635510663E-6</v>
      </c>
    </row>
    <row r="79" spans="2:11">
      <c r="B79" s="102" t="s">
        <v>2840</v>
      </c>
      <c r="C79" s="103" t="s">
        <v>2842</v>
      </c>
      <c r="D79" s="104" t="s">
        <v>548</v>
      </c>
      <c r="E79" s="104" t="s">
        <v>138</v>
      </c>
      <c r="F79" s="117">
        <v>45090</v>
      </c>
      <c r="G79" s="106">
        <v>28350926.327940002</v>
      </c>
      <c r="H79" s="118">
        <v>-7.4887360000000003</v>
      </c>
      <c r="I79" s="106">
        <v>-2123.1260348840001</v>
      </c>
      <c r="J79" s="107">
        <f t="shared" si="1"/>
        <v>3.1490101076914593E-3</v>
      </c>
      <c r="K79" s="107">
        <f>I79/'סכום נכסי הקרן'!$C$42</f>
        <v>-1.8421328461394855E-5</v>
      </c>
    </row>
    <row r="80" spans="2:11">
      <c r="B80" s="102" t="s">
        <v>2843</v>
      </c>
      <c r="C80" s="103" t="s">
        <v>2844</v>
      </c>
      <c r="D80" s="104" t="s">
        <v>548</v>
      </c>
      <c r="E80" s="104" t="s">
        <v>138</v>
      </c>
      <c r="F80" s="117">
        <v>45019</v>
      </c>
      <c r="G80" s="106">
        <v>119744789.441625</v>
      </c>
      <c r="H80" s="118">
        <v>-7.2914320000000004</v>
      </c>
      <c r="I80" s="106">
        <v>-8731.1096396859994</v>
      </c>
      <c r="J80" s="107">
        <f t="shared" si="1"/>
        <v>1.294993893673191E-2</v>
      </c>
      <c r="K80" s="107">
        <f>I80/'סכום נכסי הקרן'!$C$42</f>
        <v>-7.5755577324402378E-5</v>
      </c>
    </row>
    <row r="81" spans="2:11">
      <c r="B81" s="102" t="s">
        <v>2843</v>
      </c>
      <c r="C81" s="103" t="s">
        <v>2845</v>
      </c>
      <c r="D81" s="104" t="s">
        <v>548</v>
      </c>
      <c r="E81" s="104" t="s">
        <v>138</v>
      </c>
      <c r="F81" s="117">
        <v>45019</v>
      </c>
      <c r="G81" s="106">
        <v>49726022.108175017</v>
      </c>
      <c r="H81" s="118">
        <v>-7.2914320000000004</v>
      </c>
      <c r="I81" s="106">
        <v>-3625.7389820150001</v>
      </c>
      <c r="J81" s="107">
        <f t="shared" si="1"/>
        <v>5.3776782511359422E-3</v>
      </c>
      <c r="K81" s="107">
        <f>I81/'סכום נכסי הקרן'!$C$42</f>
        <v>-3.1458767687633274E-5</v>
      </c>
    </row>
    <row r="82" spans="2:11">
      <c r="B82" s="102" t="s">
        <v>2846</v>
      </c>
      <c r="C82" s="103" t="s">
        <v>2847</v>
      </c>
      <c r="D82" s="104" t="s">
        <v>548</v>
      </c>
      <c r="E82" s="104" t="s">
        <v>138</v>
      </c>
      <c r="F82" s="117">
        <v>45019</v>
      </c>
      <c r="G82" s="106">
        <v>21321942.788952004</v>
      </c>
      <c r="H82" s="118">
        <v>-7.2371350000000003</v>
      </c>
      <c r="I82" s="106">
        <v>-1543.0976782750001</v>
      </c>
      <c r="J82" s="107">
        <f t="shared" si="1"/>
        <v>2.2887148978457559E-3</v>
      </c>
      <c r="K82" s="107">
        <f>I82/'סכום נכסי הקרן'!$C$42</f>
        <v>-1.3388705480724167E-5</v>
      </c>
    </row>
    <row r="83" spans="2:11">
      <c r="B83" s="102" t="s">
        <v>2846</v>
      </c>
      <c r="C83" s="103" t="s">
        <v>2848</v>
      </c>
      <c r="D83" s="104" t="s">
        <v>548</v>
      </c>
      <c r="E83" s="104" t="s">
        <v>138</v>
      </c>
      <c r="F83" s="117">
        <v>45019</v>
      </c>
      <c r="G83" s="106">
        <v>6873816.0160800014</v>
      </c>
      <c r="H83" s="118">
        <v>-7.2371350000000003</v>
      </c>
      <c r="I83" s="106">
        <v>-497.46731056800002</v>
      </c>
      <c r="J83" s="107">
        <f t="shared" si="1"/>
        <v>7.3784107183740878E-4</v>
      </c>
      <c r="K83" s="107">
        <f>I83/'סכום נכסי הקרן'!$C$42</f>
        <v>-4.3162810762105987E-6</v>
      </c>
    </row>
    <row r="84" spans="2:11">
      <c r="B84" s="102" t="s">
        <v>2846</v>
      </c>
      <c r="C84" s="103" t="s">
        <v>2849</v>
      </c>
      <c r="D84" s="104" t="s">
        <v>548</v>
      </c>
      <c r="E84" s="104" t="s">
        <v>138</v>
      </c>
      <c r="F84" s="117">
        <v>45019</v>
      </c>
      <c r="G84" s="106">
        <v>28189510.521119997</v>
      </c>
      <c r="H84" s="118">
        <v>-7.2371350000000003</v>
      </c>
      <c r="I84" s="106">
        <v>-2040.1127921299999</v>
      </c>
      <c r="J84" s="107">
        <f t="shared" si="1"/>
        <v>3.0258852737393032E-3</v>
      </c>
      <c r="K84" s="107">
        <f>I84/'סכום נכסי הקרן'!$C$42</f>
        <v>-1.7701063066740366E-5</v>
      </c>
    </row>
    <row r="85" spans="2:11">
      <c r="B85" s="102" t="s">
        <v>2850</v>
      </c>
      <c r="C85" s="103" t="s">
        <v>2851</v>
      </c>
      <c r="D85" s="104" t="s">
        <v>548</v>
      </c>
      <c r="E85" s="104" t="s">
        <v>138</v>
      </c>
      <c r="F85" s="117">
        <v>45091</v>
      </c>
      <c r="G85" s="106">
        <v>76784891.136732027</v>
      </c>
      <c r="H85" s="118">
        <v>-7.3895689999999998</v>
      </c>
      <c r="I85" s="106">
        <v>-5674.0723398440005</v>
      </c>
      <c r="J85" s="107">
        <f t="shared" si="1"/>
        <v>8.4157562275465718E-3</v>
      </c>
      <c r="K85" s="107">
        <f>I85/'סכום נכסי הקרן'!$C$42</f>
        <v>-4.923115659108405E-5</v>
      </c>
    </row>
    <row r="86" spans="2:11">
      <c r="B86" s="102" t="s">
        <v>2852</v>
      </c>
      <c r="C86" s="103" t="s">
        <v>2853</v>
      </c>
      <c r="D86" s="104" t="s">
        <v>548</v>
      </c>
      <c r="E86" s="104" t="s">
        <v>138</v>
      </c>
      <c r="F86" s="117">
        <v>45019</v>
      </c>
      <c r="G86" s="106">
        <v>14099510.576100001</v>
      </c>
      <c r="H86" s="118">
        <v>-7.2009670000000003</v>
      </c>
      <c r="I86" s="106">
        <v>-1015.3010805230002</v>
      </c>
      <c r="J86" s="107">
        <f t="shared" si="1"/>
        <v>1.5058895762124036E-3</v>
      </c>
      <c r="K86" s="107">
        <f>I86/'סכום נכסי הקרן'!$C$42</f>
        <v>-8.8092719811356688E-6</v>
      </c>
    </row>
    <row r="87" spans="2:11">
      <c r="B87" s="102" t="s">
        <v>2854</v>
      </c>
      <c r="C87" s="103" t="s">
        <v>2855</v>
      </c>
      <c r="D87" s="104" t="s">
        <v>548</v>
      </c>
      <c r="E87" s="104" t="s">
        <v>138</v>
      </c>
      <c r="F87" s="117">
        <v>45091</v>
      </c>
      <c r="G87" s="106">
        <v>64023377.470200017</v>
      </c>
      <c r="H87" s="118">
        <v>-7.3292380000000001</v>
      </c>
      <c r="I87" s="106">
        <v>-4692.4254242830002</v>
      </c>
      <c r="J87" s="107">
        <f t="shared" si="1"/>
        <v>6.9597823435210643E-3</v>
      </c>
      <c r="K87" s="107">
        <f>I87/'סכום נכסי הקרן'!$C$42</f>
        <v>-4.0713885375175133E-5</v>
      </c>
    </row>
    <row r="88" spans="2:11">
      <c r="B88" s="102" t="s">
        <v>2856</v>
      </c>
      <c r="C88" s="103" t="s">
        <v>2857</v>
      </c>
      <c r="D88" s="104" t="s">
        <v>548</v>
      </c>
      <c r="E88" s="104" t="s">
        <v>138</v>
      </c>
      <c r="F88" s="117">
        <v>45131</v>
      </c>
      <c r="G88" s="106">
        <v>50786769.967200004</v>
      </c>
      <c r="H88" s="118">
        <v>-6.7494379999999996</v>
      </c>
      <c r="I88" s="106">
        <v>-3427.8216538500001</v>
      </c>
      <c r="J88" s="107">
        <f t="shared" si="1"/>
        <v>5.0841282420273567E-3</v>
      </c>
      <c r="K88" s="107">
        <f>I88/'סכום נכסי הקרן'!$C$42</f>
        <v>-2.9741535620188751E-5</v>
      </c>
    </row>
    <row r="89" spans="2:11">
      <c r="B89" s="102" t="s">
        <v>2858</v>
      </c>
      <c r="C89" s="103" t="s">
        <v>2859</v>
      </c>
      <c r="D89" s="104" t="s">
        <v>548</v>
      </c>
      <c r="E89" s="104" t="s">
        <v>138</v>
      </c>
      <c r="F89" s="117">
        <v>44993</v>
      </c>
      <c r="G89" s="106">
        <v>39529669.999876998</v>
      </c>
      <c r="H89" s="118">
        <v>-7.1036210000000004</v>
      </c>
      <c r="I89" s="106">
        <v>-2808.0379199690005</v>
      </c>
      <c r="J89" s="107">
        <f t="shared" si="1"/>
        <v>4.1648680518612769E-3</v>
      </c>
      <c r="K89" s="107">
        <f>I89/'סכום נכסי הקרן'!$C$42</f>
        <v>-2.4363974632635117E-5</v>
      </c>
    </row>
    <row r="90" spans="2:11">
      <c r="B90" s="102" t="s">
        <v>2860</v>
      </c>
      <c r="C90" s="103" t="s">
        <v>2861</v>
      </c>
      <c r="D90" s="104" t="s">
        <v>548</v>
      </c>
      <c r="E90" s="104" t="s">
        <v>138</v>
      </c>
      <c r="F90" s="117">
        <v>45131</v>
      </c>
      <c r="G90" s="106">
        <v>50918828.408468008</v>
      </c>
      <c r="H90" s="118">
        <v>-6.6296299999999997</v>
      </c>
      <c r="I90" s="106">
        <v>-3375.7297360210009</v>
      </c>
      <c r="J90" s="107">
        <f t="shared" si="1"/>
        <v>5.0068657653409392E-3</v>
      </c>
      <c r="K90" s="107">
        <f>I90/'סכום נכסי הקרן'!$C$42</f>
        <v>-2.9289559471460296E-5</v>
      </c>
    </row>
    <row r="91" spans="2:11">
      <c r="B91" s="102" t="s">
        <v>2862</v>
      </c>
      <c r="C91" s="103" t="s">
        <v>2863</v>
      </c>
      <c r="D91" s="104" t="s">
        <v>548</v>
      </c>
      <c r="E91" s="104" t="s">
        <v>138</v>
      </c>
      <c r="F91" s="117">
        <v>44993</v>
      </c>
      <c r="G91" s="106">
        <v>49453696.510820016</v>
      </c>
      <c r="H91" s="118">
        <v>-7.0135069999999997</v>
      </c>
      <c r="I91" s="106">
        <v>-3468.438388985001</v>
      </c>
      <c r="J91" s="107">
        <f t="shared" si="1"/>
        <v>5.1443707840997744E-3</v>
      </c>
      <c r="K91" s="107">
        <f>I91/'סכום נכסי הקרן'!$C$42</f>
        <v>-3.0093947208882874E-5</v>
      </c>
    </row>
    <row r="92" spans="2:11">
      <c r="B92" s="102" t="s">
        <v>2864</v>
      </c>
      <c r="C92" s="103" t="s">
        <v>2865</v>
      </c>
      <c r="D92" s="104" t="s">
        <v>548</v>
      </c>
      <c r="E92" s="104" t="s">
        <v>138</v>
      </c>
      <c r="F92" s="117">
        <v>44993</v>
      </c>
      <c r="G92" s="106">
        <v>13230750.752246</v>
      </c>
      <c r="H92" s="118">
        <v>-7.0105060000000003</v>
      </c>
      <c r="I92" s="106">
        <v>-927.54252916700011</v>
      </c>
      <c r="J92" s="107">
        <f t="shared" si="1"/>
        <v>1.3757265238472608E-3</v>
      </c>
      <c r="K92" s="107">
        <f>I92/'סכום נכסי הקרן'!$C$42</f>
        <v>-8.047833859581386E-6</v>
      </c>
    </row>
    <row r="93" spans="2:11">
      <c r="B93" s="102" t="s">
        <v>2864</v>
      </c>
      <c r="C93" s="103" t="s">
        <v>2866</v>
      </c>
      <c r="D93" s="104" t="s">
        <v>548</v>
      </c>
      <c r="E93" s="104" t="s">
        <v>138</v>
      </c>
      <c r="F93" s="117">
        <v>44993</v>
      </c>
      <c r="G93" s="106">
        <v>116567292.03609103</v>
      </c>
      <c r="H93" s="118">
        <v>-7.0105060000000003</v>
      </c>
      <c r="I93" s="106">
        <v>-8171.9565950250017</v>
      </c>
      <c r="J93" s="107">
        <f t="shared" si="1"/>
        <v>1.2120605887043159E-2</v>
      </c>
      <c r="K93" s="107">
        <f>I93/'סכום נכסי הקרן'!$C$42</f>
        <v>-7.090407923778407E-5</v>
      </c>
    </row>
    <row r="94" spans="2:11">
      <c r="B94" s="102" t="s">
        <v>2867</v>
      </c>
      <c r="C94" s="103" t="s">
        <v>2868</v>
      </c>
      <c r="D94" s="104" t="s">
        <v>548</v>
      </c>
      <c r="E94" s="104" t="s">
        <v>138</v>
      </c>
      <c r="F94" s="117">
        <v>44986</v>
      </c>
      <c r="G94" s="106">
        <v>11165011.340534</v>
      </c>
      <c r="H94" s="118">
        <v>-7.0262739999999999</v>
      </c>
      <c r="I94" s="106">
        <v>-784.48434092599996</v>
      </c>
      <c r="J94" s="107">
        <f t="shared" si="1"/>
        <v>1.1635433216458191E-3</v>
      </c>
      <c r="K94" s="107">
        <f>I94/'סכום נכסי הקרן'!$C$42</f>
        <v>-6.8065877765039379E-6</v>
      </c>
    </row>
    <row r="95" spans="2:11">
      <c r="B95" s="102" t="s">
        <v>2867</v>
      </c>
      <c r="C95" s="103" t="s">
        <v>2869</v>
      </c>
      <c r="D95" s="104" t="s">
        <v>548</v>
      </c>
      <c r="E95" s="104" t="s">
        <v>138</v>
      </c>
      <c r="F95" s="117">
        <v>44986</v>
      </c>
      <c r="G95" s="106">
        <v>72073226.684678003</v>
      </c>
      <c r="H95" s="118">
        <v>-7.0262739999999999</v>
      </c>
      <c r="I95" s="106">
        <v>-5064.0627232360011</v>
      </c>
      <c r="J95" s="107">
        <f t="shared" si="1"/>
        <v>7.5109929601164622E-3</v>
      </c>
      <c r="K95" s="107">
        <f>I95/'סכום נכסי הקרן'!$C$42</f>
        <v>-4.3938400849072975E-5</v>
      </c>
    </row>
    <row r="96" spans="2:11">
      <c r="B96" s="102" t="s">
        <v>2870</v>
      </c>
      <c r="C96" s="103" t="s">
        <v>2871</v>
      </c>
      <c r="D96" s="104" t="s">
        <v>548</v>
      </c>
      <c r="E96" s="104" t="s">
        <v>138</v>
      </c>
      <c r="F96" s="117">
        <v>44986</v>
      </c>
      <c r="G96" s="106">
        <v>65025452.778103009</v>
      </c>
      <c r="H96" s="118">
        <v>-6.9962720000000003</v>
      </c>
      <c r="I96" s="106">
        <v>-4549.3572760930019</v>
      </c>
      <c r="J96" s="107">
        <f t="shared" si="1"/>
        <v>6.7475843687721847E-3</v>
      </c>
      <c r="K96" s="107">
        <f>I96/'סכום נכסי הקרן'!$C$42</f>
        <v>-3.9472552874480956E-5</v>
      </c>
    </row>
    <row r="97" spans="2:11">
      <c r="B97" s="102" t="s">
        <v>2872</v>
      </c>
      <c r="C97" s="103" t="s">
        <v>2873</v>
      </c>
      <c r="D97" s="104" t="s">
        <v>548</v>
      </c>
      <c r="E97" s="104" t="s">
        <v>138</v>
      </c>
      <c r="F97" s="117">
        <v>44993</v>
      </c>
      <c r="G97" s="106">
        <v>84882382.389000013</v>
      </c>
      <c r="H97" s="118">
        <v>-6.8816129999999998</v>
      </c>
      <c r="I97" s="106">
        <v>-5841.2774392390011</v>
      </c>
      <c r="J97" s="107">
        <f t="shared" si="1"/>
        <v>8.6637540097795895E-3</v>
      </c>
      <c r="K97" s="107">
        <f>I97/'סכום נכסי הקרן'!$C$42</f>
        <v>-5.068191363789487E-5</v>
      </c>
    </row>
    <row r="98" spans="2:11">
      <c r="B98" s="102" t="s">
        <v>2872</v>
      </c>
      <c r="C98" s="103" t="s">
        <v>2874</v>
      </c>
      <c r="D98" s="104" t="s">
        <v>548</v>
      </c>
      <c r="E98" s="104" t="s">
        <v>138</v>
      </c>
      <c r="F98" s="117">
        <v>44993</v>
      </c>
      <c r="G98" s="106">
        <v>14267381.870700004</v>
      </c>
      <c r="H98" s="118">
        <v>-6.8816129999999998</v>
      </c>
      <c r="I98" s="106">
        <v>-981.82606911600021</v>
      </c>
      <c r="J98" s="107">
        <f t="shared" si="1"/>
        <v>1.4562396036984122E-3</v>
      </c>
      <c r="K98" s="107">
        <f>I98/'סכום נכסי הקרן'!$C$42</f>
        <v>-8.5188256438738403E-6</v>
      </c>
    </row>
    <row r="99" spans="2:11">
      <c r="B99" s="102" t="s">
        <v>2875</v>
      </c>
      <c r="C99" s="103" t="s">
        <v>2876</v>
      </c>
      <c r="D99" s="104" t="s">
        <v>548</v>
      </c>
      <c r="E99" s="104" t="s">
        <v>138</v>
      </c>
      <c r="F99" s="117">
        <v>44980</v>
      </c>
      <c r="G99" s="106">
        <v>64233791.379306994</v>
      </c>
      <c r="H99" s="118">
        <v>-6.8717079999999999</v>
      </c>
      <c r="I99" s="106">
        <v>-4413.9586773810015</v>
      </c>
      <c r="J99" s="107">
        <f t="shared" si="1"/>
        <v>6.546761832141831E-3</v>
      </c>
      <c r="K99" s="107">
        <f>I99/'סכום נכסי הקרן'!$C$42</f>
        <v>-3.8297765311658463E-5</v>
      </c>
    </row>
    <row r="100" spans="2:11">
      <c r="B100" s="102" t="s">
        <v>2875</v>
      </c>
      <c r="C100" s="103" t="s">
        <v>2877</v>
      </c>
      <c r="D100" s="104" t="s">
        <v>548</v>
      </c>
      <c r="E100" s="104" t="s">
        <v>138</v>
      </c>
      <c r="F100" s="117">
        <v>44980</v>
      </c>
      <c r="G100" s="106">
        <v>56615201.714060001</v>
      </c>
      <c r="H100" s="118">
        <v>-6.8717079999999999</v>
      </c>
      <c r="I100" s="106">
        <v>-3890.4314304250011</v>
      </c>
      <c r="J100" s="107">
        <f t="shared" si="1"/>
        <v>5.7702687906411648E-3</v>
      </c>
      <c r="K100" s="107">
        <f>I100/'סכום נכסי הקרן'!$C$42</f>
        <v>-3.3755374885367457E-5</v>
      </c>
    </row>
    <row r="101" spans="2:11">
      <c r="B101" s="102" t="s">
        <v>2878</v>
      </c>
      <c r="C101" s="103" t="s">
        <v>2879</v>
      </c>
      <c r="D101" s="104" t="s">
        <v>548</v>
      </c>
      <c r="E101" s="104" t="s">
        <v>138</v>
      </c>
      <c r="F101" s="117">
        <v>44998</v>
      </c>
      <c r="G101" s="106">
        <v>42464967.772200018</v>
      </c>
      <c r="H101" s="118">
        <v>-6.6408940000000003</v>
      </c>
      <c r="I101" s="106">
        <v>-2820.0534888010002</v>
      </c>
      <c r="J101" s="107">
        <f t="shared" si="1"/>
        <v>4.1826894845411779E-3</v>
      </c>
      <c r="K101" s="107">
        <f>I101/'סכום נכסי הקרן'!$C$42</f>
        <v>-2.4468227859465742E-5</v>
      </c>
    </row>
    <row r="102" spans="2:11">
      <c r="B102" s="102" t="s">
        <v>2880</v>
      </c>
      <c r="C102" s="103" t="s">
        <v>2881</v>
      </c>
      <c r="D102" s="104" t="s">
        <v>548</v>
      </c>
      <c r="E102" s="104" t="s">
        <v>138</v>
      </c>
      <c r="F102" s="117">
        <v>45126</v>
      </c>
      <c r="G102" s="106">
        <v>104210236.05255602</v>
      </c>
      <c r="H102" s="118">
        <v>-6.7910469999999998</v>
      </c>
      <c r="I102" s="106">
        <v>-7076.9661429830021</v>
      </c>
      <c r="J102" s="107">
        <f t="shared" si="1"/>
        <v>1.0496521426369919E-2</v>
      </c>
      <c r="K102" s="107">
        <f>I102/'סכום נכסי הקרן'!$C$42</f>
        <v>-6.1403381470560389E-5</v>
      </c>
    </row>
    <row r="103" spans="2:11">
      <c r="B103" s="102" t="s">
        <v>2882</v>
      </c>
      <c r="C103" s="103" t="s">
        <v>2883</v>
      </c>
      <c r="D103" s="104" t="s">
        <v>548</v>
      </c>
      <c r="E103" s="104" t="s">
        <v>138</v>
      </c>
      <c r="F103" s="117">
        <v>45092</v>
      </c>
      <c r="G103" s="106">
        <v>85892036.740920022</v>
      </c>
      <c r="H103" s="118">
        <v>-6.6657080000000004</v>
      </c>
      <c r="I103" s="106">
        <v>-5725.3119433370011</v>
      </c>
      <c r="J103" s="107">
        <f t="shared" si="1"/>
        <v>8.4917545557957851E-3</v>
      </c>
      <c r="K103" s="107">
        <f>I103/'סכום נכסי הקרן'!$C$42</f>
        <v>-4.9675737624271641E-5</v>
      </c>
    </row>
    <row r="104" spans="2:11">
      <c r="B104" s="102" t="s">
        <v>2884</v>
      </c>
      <c r="C104" s="103" t="s">
        <v>2885</v>
      </c>
      <c r="D104" s="104" t="s">
        <v>548</v>
      </c>
      <c r="E104" s="104" t="s">
        <v>138</v>
      </c>
      <c r="F104" s="117">
        <v>44998</v>
      </c>
      <c r="G104" s="106">
        <v>71095930.085949987</v>
      </c>
      <c r="H104" s="118">
        <v>-6.1594319999999998</v>
      </c>
      <c r="I104" s="106">
        <v>-4379.1053490530012</v>
      </c>
      <c r="J104" s="107">
        <f t="shared" si="1"/>
        <v>6.495067546739901E-3</v>
      </c>
      <c r="K104" s="107">
        <f>I104/'סכום נכסי הקרן'!$C$42</f>
        <v>-3.7995359991129291E-5</v>
      </c>
    </row>
    <row r="105" spans="2:11">
      <c r="B105" s="102" t="s">
        <v>2884</v>
      </c>
      <c r="C105" s="103" t="s">
        <v>2886</v>
      </c>
      <c r="D105" s="104" t="s">
        <v>548</v>
      </c>
      <c r="E105" s="104" t="s">
        <v>138</v>
      </c>
      <c r="F105" s="117">
        <v>44998</v>
      </c>
      <c r="G105" s="106">
        <v>71700587.714910015</v>
      </c>
      <c r="H105" s="118">
        <v>-6.1594319999999998</v>
      </c>
      <c r="I105" s="106">
        <v>-4416.3488235260002</v>
      </c>
      <c r="J105" s="107">
        <f t="shared" si="1"/>
        <v>6.5503068851654363E-3</v>
      </c>
      <c r="K105" s="107">
        <f>I105/'סכום נכסי הקרן'!$C$42</f>
        <v>-3.8318503443302239E-5</v>
      </c>
    </row>
    <row r="106" spans="2:11">
      <c r="B106" s="102" t="s">
        <v>2887</v>
      </c>
      <c r="C106" s="103" t="s">
        <v>2888</v>
      </c>
      <c r="D106" s="104" t="s">
        <v>548</v>
      </c>
      <c r="E106" s="104" t="s">
        <v>138</v>
      </c>
      <c r="F106" s="117">
        <v>44998</v>
      </c>
      <c r="G106" s="106">
        <v>1436000.0000000002</v>
      </c>
      <c r="H106" s="118">
        <v>-6.3625930000000004</v>
      </c>
      <c r="I106" s="106">
        <v>-91.366840000000025</v>
      </c>
      <c r="J106" s="107">
        <f t="shared" si="1"/>
        <v>1.3551484836063824E-4</v>
      </c>
      <c r="K106" s="107">
        <f>I106/'סכום נכסי הקרן'!$C$42</f>
        <v>-7.9274548117519963E-7</v>
      </c>
    </row>
    <row r="107" spans="2:11">
      <c r="B107" s="102" t="s">
        <v>2889</v>
      </c>
      <c r="C107" s="103" t="s">
        <v>2890</v>
      </c>
      <c r="D107" s="104" t="s">
        <v>548</v>
      </c>
      <c r="E107" s="104" t="s">
        <v>138</v>
      </c>
      <c r="F107" s="117">
        <v>44987</v>
      </c>
      <c r="G107" s="106">
        <v>50285527.279575013</v>
      </c>
      <c r="H107" s="118">
        <v>-6.2355119999999999</v>
      </c>
      <c r="I107" s="106">
        <v>-3135.5602380480009</v>
      </c>
      <c r="J107" s="107">
        <f t="shared" si="1"/>
        <v>4.6506475454850078E-3</v>
      </c>
      <c r="K107" s="107">
        <f>I107/'סכום נכסי הקרן'!$C$42</f>
        <v>-2.720572594680067E-5</v>
      </c>
    </row>
    <row r="108" spans="2:11">
      <c r="B108" s="102" t="s">
        <v>2891</v>
      </c>
      <c r="C108" s="103" t="s">
        <v>2892</v>
      </c>
      <c r="D108" s="104" t="s">
        <v>548</v>
      </c>
      <c r="E108" s="104" t="s">
        <v>138</v>
      </c>
      <c r="F108" s="117">
        <v>45097</v>
      </c>
      <c r="G108" s="106">
        <v>42750286.704599999</v>
      </c>
      <c r="H108" s="118">
        <v>-6.216475</v>
      </c>
      <c r="I108" s="106">
        <v>-2657.5609210839998</v>
      </c>
      <c r="J108" s="107">
        <f t="shared" si="1"/>
        <v>3.9416813061484476E-3</v>
      </c>
      <c r="K108" s="107">
        <f>I108/'סכום נכסי הקרן'!$C$42</f>
        <v>-2.3058359150181199E-5</v>
      </c>
    </row>
    <row r="109" spans="2:11">
      <c r="B109" s="102" t="s">
        <v>2893</v>
      </c>
      <c r="C109" s="103" t="s">
        <v>2894</v>
      </c>
      <c r="D109" s="104" t="s">
        <v>548</v>
      </c>
      <c r="E109" s="104" t="s">
        <v>138</v>
      </c>
      <c r="F109" s="117">
        <v>44987</v>
      </c>
      <c r="G109" s="106">
        <v>62805037.441960022</v>
      </c>
      <c r="H109" s="118">
        <v>-5.957471</v>
      </c>
      <c r="I109" s="106">
        <v>-3741.591797641001</v>
      </c>
      <c r="J109" s="107">
        <f t="shared" si="1"/>
        <v>5.5495105782877897E-3</v>
      </c>
      <c r="K109" s="107">
        <f>I109/'סכום נכסי הקרן'!$C$42</f>
        <v>-3.2463966029492698E-5</v>
      </c>
    </row>
    <row r="110" spans="2:11">
      <c r="B110" s="102" t="s">
        <v>2895</v>
      </c>
      <c r="C110" s="103" t="s">
        <v>2896</v>
      </c>
      <c r="D110" s="104" t="s">
        <v>548</v>
      </c>
      <c r="E110" s="104" t="s">
        <v>138</v>
      </c>
      <c r="F110" s="117">
        <v>44987</v>
      </c>
      <c r="G110" s="106">
        <v>85643232.875400007</v>
      </c>
      <c r="H110" s="118">
        <v>-5.957471</v>
      </c>
      <c r="I110" s="106">
        <v>-5102.1706331440009</v>
      </c>
      <c r="J110" s="107">
        <f t="shared" si="1"/>
        <v>7.5675144249337141E-3</v>
      </c>
      <c r="K110" s="107">
        <f>I110/'סכום נכסי הקרן'!$C$42</f>
        <v>-4.4269044585647409E-5</v>
      </c>
    </row>
    <row r="111" spans="2:11">
      <c r="B111" s="102" t="s">
        <v>2897</v>
      </c>
      <c r="C111" s="103" t="s">
        <v>2898</v>
      </c>
      <c r="D111" s="104" t="s">
        <v>548</v>
      </c>
      <c r="E111" s="104" t="s">
        <v>138</v>
      </c>
      <c r="F111" s="117">
        <v>44987</v>
      </c>
      <c r="G111" s="106">
        <v>1392620.2826100003</v>
      </c>
      <c r="H111" s="118">
        <v>-5.9331389999999997</v>
      </c>
      <c r="I111" s="106">
        <v>-82.626097815000037</v>
      </c>
      <c r="J111" s="107">
        <f t="shared" si="1"/>
        <v>1.2255062248000466E-4</v>
      </c>
      <c r="K111" s="107">
        <f>I111/'סכום נכסי הקרן'!$C$42</f>
        <v>-7.1690632695605206E-7</v>
      </c>
    </row>
    <row r="112" spans="2:11">
      <c r="B112" s="102" t="s">
        <v>2899</v>
      </c>
      <c r="C112" s="103" t="s">
        <v>2900</v>
      </c>
      <c r="D112" s="104" t="s">
        <v>548</v>
      </c>
      <c r="E112" s="104" t="s">
        <v>138</v>
      </c>
      <c r="F112" s="117">
        <v>44987</v>
      </c>
      <c r="G112" s="106">
        <v>71389174.544249997</v>
      </c>
      <c r="H112" s="118">
        <v>-5.9280629999999999</v>
      </c>
      <c r="I112" s="106">
        <v>-4231.995046205001</v>
      </c>
      <c r="J112" s="107">
        <f t="shared" si="1"/>
        <v>6.276874268054392E-3</v>
      </c>
      <c r="K112" s="107">
        <f>I112/'סכום נכסי הקרן'!$C$42</f>
        <v>-3.6718955687149125E-5</v>
      </c>
    </row>
    <row r="113" spans="2:11">
      <c r="B113" s="102" t="s">
        <v>2901</v>
      </c>
      <c r="C113" s="103" t="s">
        <v>2902</v>
      </c>
      <c r="D113" s="104" t="s">
        <v>548</v>
      </c>
      <c r="E113" s="104" t="s">
        <v>138</v>
      </c>
      <c r="F113" s="117">
        <v>44987</v>
      </c>
      <c r="G113" s="106">
        <v>97116224.168240011</v>
      </c>
      <c r="H113" s="118">
        <v>-5.8986710000000002</v>
      </c>
      <c r="I113" s="106">
        <v>-5728.5664747770015</v>
      </c>
      <c r="J113" s="107">
        <f t="shared" si="1"/>
        <v>8.4965816608437057E-3</v>
      </c>
      <c r="K113" s="107">
        <f>I113/'סכום נכסי הקרן'!$C$42</f>
        <v>-4.97039756052766E-5</v>
      </c>
    </row>
    <row r="114" spans="2:11">
      <c r="B114" s="102" t="s">
        <v>2903</v>
      </c>
      <c r="C114" s="103" t="s">
        <v>2904</v>
      </c>
      <c r="D114" s="104" t="s">
        <v>548</v>
      </c>
      <c r="E114" s="104" t="s">
        <v>138</v>
      </c>
      <c r="F114" s="117">
        <v>45033</v>
      </c>
      <c r="G114" s="106">
        <v>71410969.740474999</v>
      </c>
      <c r="H114" s="118">
        <v>-5.8957329999999999</v>
      </c>
      <c r="I114" s="106">
        <v>-4210.1998499800002</v>
      </c>
      <c r="J114" s="107">
        <f t="shared" si="1"/>
        <v>6.244547740055598E-3</v>
      </c>
      <c r="K114" s="107">
        <f>I114/'סכום נכסי הקרן'!$C$42</f>
        <v>-3.6529849406153787E-5</v>
      </c>
    </row>
    <row r="115" spans="2:11">
      <c r="B115" s="102" t="s">
        <v>2905</v>
      </c>
      <c r="C115" s="103" t="s">
        <v>2906</v>
      </c>
      <c r="D115" s="104" t="s">
        <v>548</v>
      </c>
      <c r="E115" s="104" t="s">
        <v>138</v>
      </c>
      <c r="F115" s="117">
        <v>45034</v>
      </c>
      <c r="G115" s="106">
        <v>57150967.264900014</v>
      </c>
      <c r="H115" s="118">
        <v>-5.7633029999999996</v>
      </c>
      <c r="I115" s="106">
        <v>-3293.7835747280001</v>
      </c>
      <c r="J115" s="107">
        <f t="shared" si="1"/>
        <v>4.8853236213710106E-3</v>
      </c>
      <c r="K115" s="107">
        <f>I115/'סכום נכסי הקרן'!$C$42</f>
        <v>-2.8578552621878102E-5</v>
      </c>
    </row>
    <row r="116" spans="2:11">
      <c r="B116" s="102" t="s">
        <v>2907</v>
      </c>
      <c r="C116" s="103" t="s">
        <v>2908</v>
      </c>
      <c r="D116" s="104" t="s">
        <v>548</v>
      </c>
      <c r="E116" s="104" t="s">
        <v>138</v>
      </c>
      <c r="F116" s="117">
        <v>45033</v>
      </c>
      <c r="G116" s="106">
        <v>57184254.473680019</v>
      </c>
      <c r="H116" s="118">
        <v>-5.7929950000000003</v>
      </c>
      <c r="I116" s="106">
        <v>-3312.6811986820007</v>
      </c>
      <c r="J116" s="107">
        <f t="shared" si="1"/>
        <v>4.913352484408222E-3</v>
      </c>
      <c r="K116" s="107">
        <f>I116/'סכום נכסי הקרן'!$C$42</f>
        <v>-2.8742518082372108E-5</v>
      </c>
    </row>
    <row r="117" spans="2:11">
      <c r="B117" s="102" t="s">
        <v>2909</v>
      </c>
      <c r="C117" s="103" t="s">
        <v>2910</v>
      </c>
      <c r="D117" s="104" t="s">
        <v>548</v>
      </c>
      <c r="E117" s="104" t="s">
        <v>138</v>
      </c>
      <c r="F117" s="117">
        <v>45034</v>
      </c>
      <c r="G117" s="106">
        <v>55540646.231696993</v>
      </c>
      <c r="H117" s="118">
        <v>-5.6900190000000004</v>
      </c>
      <c r="I117" s="106">
        <v>-3160.2735456510009</v>
      </c>
      <c r="J117" s="107">
        <f t="shared" si="1"/>
        <v>4.687302201948013E-3</v>
      </c>
      <c r="K117" s="107">
        <f>I117/'סכום נכסי הקרן'!$C$42</f>
        <v>-2.7420151256105129E-5</v>
      </c>
    </row>
    <row r="118" spans="2:11">
      <c r="B118" s="102" t="s">
        <v>2911</v>
      </c>
      <c r="C118" s="103" t="s">
        <v>2912</v>
      </c>
      <c r="D118" s="104" t="s">
        <v>548</v>
      </c>
      <c r="E118" s="104" t="s">
        <v>138</v>
      </c>
      <c r="F118" s="117">
        <v>45034</v>
      </c>
      <c r="G118" s="106">
        <v>71498150.525375023</v>
      </c>
      <c r="H118" s="118">
        <v>-5.6753749999999998</v>
      </c>
      <c r="I118" s="106">
        <v>-4057.7880241609996</v>
      </c>
      <c r="J118" s="107">
        <f t="shared" si="1"/>
        <v>6.0184912685367206E-3</v>
      </c>
      <c r="K118" s="107">
        <f>I118/'סכום נכסי הקרן'!$C$42</f>
        <v>-3.5207446374641755E-5</v>
      </c>
    </row>
    <row r="119" spans="2:11">
      <c r="B119" s="102" t="s">
        <v>2911</v>
      </c>
      <c r="C119" s="103" t="s">
        <v>2913</v>
      </c>
      <c r="D119" s="104" t="s">
        <v>548</v>
      </c>
      <c r="E119" s="104" t="s">
        <v>138</v>
      </c>
      <c r="F119" s="117">
        <v>45034</v>
      </c>
      <c r="G119" s="106">
        <v>86527474.757010028</v>
      </c>
      <c r="H119" s="118">
        <v>-5.6753749999999998</v>
      </c>
      <c r="I119" s="106">
        <v>-4910.7585056369999</v>
      </c>
      <c r="J119" s="107">
        <f t="shared" si="1"/>
        <v>7.2836128974922663E-3</v>
      </c>
      <c r="K119" s="107">
        <f>I119/'סכום נכסי הקרן'!$C$42</f>
        <v>-4.2608254969597359E-5</v>
      </c>
    </row>
    <row r="120" spans="2:11">
      <c r="B120" s="102" t="s">
        <v>2914</v>
      </c>
      <c r="C120" s="103" t="s">
        <v>2915</v>
      </c>
      <c r="D120" s="104" t="s">
        <v>548</v>
      </c>
      <c r="E120" s="104" t="s">
        <v>138</v>
      </c>
      <c r="F120" s="117">
        <v>45034</v>
      </c>
      <c r="G120" s="106">
        <v>64348335.472840004</v>
      </c>
      <c r="H120" s="118">
        <v>-5.6753749999999998</v>
      </c>
      <c r="I120" s="106">
        <v>-3652.0092217440006</v>
      </c>
      <c r="J120" s="107">
        <f t="shared" si="1"/>
        <v>5.4166421416817143E-3</v>
      </c>
      <c r="K120" s="107">
        <f>I120/'סכום נכסי הקרן'!$C$42</f>
        <v>-3.1686701737169778E-5</v>
      </c>
    </row>
    <row r="121" spans="2:11">
      <c r="B121" s="102" t="s">
        <v>2916</v>
      </c>
      <c r="C121" s="103" t="s">
        <v>2917</v>
      </c>
      <c r="D121" s="104" t="s">
        <v>548</v>
      </c>
      <c r="E121" s="104" t="s">
        <v>138</v>
      </c>
      <c r="F121" s="117">
        <v>45034</v>
      </c>
      <c r="G121" s="106">
        <v>57209616.156560004</v>
      </c>
      <c r="H121" s="118">
        <v>-5.7156900000000004</v>
      </c>
      <c r="I121" s="106">
        <v>-3269.92457156</v>
      </c>
      <c r="J121" s="107">
        <f t="shared" si="1"/>
        <v>4.8499360650502768E-3</v>
      </c>
      <c r="K121" s="107">
        <f>I121/'סכום נכסי הקרן'!$C$42</f>
        <v>-2.8371539695232318E-5</v>
      </c>
    </row>
    <row r="122" spans="2:11">
      <c r="B122" s="102" t="s">
        <v>2918</v>
      </c>
      <c r="C122" s="103" t="s">
        <v>2919</v>
      </c>
      <c r="D122" s="104" t="s">
        <v>548</v>
      </c>
      <c r="E122" s="104" t="s">
        <v>138</v>
      </c>
      <c r="F122" s="117">
        <v>45007</v>
      </c>
      <c r="G122" s="106">
        <v>82995314.672210023</v>
      </c>
      <c r="H122" s="118">
        <v>-5.4958879999999999</v>
      </c>
      <c r="I122" s="106">
        <v>-4561.3291792410018</v>
      </c>
      <c r="J122" s="107">
        <f t="shared" si="1"/>
        <v>6.7653410367240312E-3</v>
      </c>
      <c r="K122" s="107">
        <f>I122/'סכום נכסי הקרן'!$C$42</f>
        <v>-3.9576427235481553E-5</v>
      </c>
    </row>
    <row r="123" spans="2:11">
      <c r="B123" s="102" t="s">
        <v>2920</v>
      </c>
      <c r="C123" s="103" t="s">
        <v>2921</v>
      </c>
      <c r="D123" s="104" t="s">
        <v>548</v>
      </c>
      <c r="E123" s="104" t="s">
        <v>138</v>
      </c>
      <c r="F123" s="117">
        <v>45007</v>
      </c>
      <c r="G123" s="106">
        <v>107351248.31550001</v>
      </c>
      <c r="H123" s="118">
        <v>-5.4666810000000003</v>
      </c>
      <c r="I123" s="106">
        <v>-5868.5497682729983</v>
      </c>
      <c r="J123" s="107">
        <f t="shared" si="1"/>
        <v>8.7042041942610015E-3</v>
      </c>
      <c r="K123" s="107">
        <f>I123/'סכום נכסי הקרן'!$C$42</f>
        <v>-5.0918542327283982E-5</v>
      </c>
    </row>
    <row r="124" spans="2:11">
      <c r="B124" s="102" t="s">
        <v>2922</v>
      </c>
      <c r="C124" s="103" t="s">
        <v>2923</v>
      </c>
      <c r="D124" s="104" t="s">
        <v>548</v>
      </c>
      <c r="E124" s="104" t="s">
        <v>138</v>
      </c>
      <c r="F124" s="117">
        <v>45034</v>
      </c>
      <c r="G124" s="106">
        <v>71571461.639949992</v>
      </c>
      <c r="H124" s="118">
        <v>-5.6278920000000001</v>
      </c>
      <c r="I124" s="106">
        <v>-4027.9642701970015</v>
      </c>
      <c r="J124" s="107">
        <f t="shared" si="1"/>
        <v>5.9742568231298723E-3</v>
      </c>
      <c r="K124" s="107">
        <f>I124/'סכום נכסי הקרן'!$C$42</f>
        <v>-3.4948680216299843E-5</v>
      </c>
    </row>
    <row r="125" spans="2:11">
      <c r="B125" s="102" t="s">
        <v>2924</v>
      </c>
      <c r="C125" s="103" t="s">
        <v>2925</v>
      </c>
      <c r="D125" s="104" t="s">
        <v>548</v>
      </c>
      <c r="E125" s="104" t="s">
        <v>138</v>
      </c>
      <c r="F125" s="117">
        <v>44985</v>
      </c>
      <c r="G125" s="106">
        <v>42946443.470624998</v>
      </c>
      <c r="H125" s="118">
        <v>-5.659624</v>
      </c>
      <c r="I125" s="106">
        <v>-2430.6070197090016</v>
      </c>
      <c r="J125" s="107">
        <f t="shared" si="1"/>
        <v>3.6050643942612888E-3</v>
      </c>
      <c r="K125" s="107">
        <f>I125/'סכום נכסי הקרן'!$C$42</f>
        <v>-2.1089190907631586E-5</v>
      </c>
    </row>
    <row r="126" spans="2:11">
      <c r="B126" s="102" t="s">
        <v>2926</v>
      </c>
      <c r="C126" s="103" t="s">
        <v>2927</v>
      </c>
      <c r="D126" s="104" t="s">
        <v>548</v>
      </c>
      <c r="E126" s="104" t="s">
        <v>138</v>
      </c>
      <c r="F126" s="117">
        <v>44985</v>
      </c>
      <c r="G126" s="106">
        <v>21658258.549957003</v>
      </c>
      <c r="H126" s="118">
        <v>-5.6478609999999998</v>
      </c>
      <c r="I126" s="106">
        <v>-1223.2283719580003</v>
      </c>
      <c r="J126" s="107">
        <f t="shared" si="1"/>
        <v>1.8142863136814051E-3</v>
      </c>
      <c r="K126" s="107">
        <f>I126/'סכום נכסי הקרן'!$C$42</f>
        <v>-1.0613355614739448E-5</v>
      </c>
    </row>
    <row r="127" spans="2:11">
      <c r="B127" s="102" t="s">
        <v>2928</v>
      </c>
      <c r="C127" s="103" t="s">
        <v>2929</v>
      </c>
      <c r="D127" s="104" t="s">
        <v>548</v>
      </c>
      <c r="E127" s="104" t="s">
        <v>138</v>
      </c>
      <c r="F127" s="117">
        <v>44985</v>
      </c>
      <c r="G127" s="106">
        <v>42952387.615050003</v>
      </c>
      <c r="H127" s="118">
        <v>-5.6450009999999997</v>
      </c>
      <c r="I127" s="106">
        <v>-2424.6628752840011</v>
      </c>
      <c r="J127" s="107">
        <f t="shared" si="1"/>
        <v>3.5962480684434356E-3</v>
      </c>
      <c r="K127" s="107">
        <f>I127/'סכום נכסי הקרן'!$C$42</f>
        <v>-2.1037616467360129E-5</v>
      </c>
    </row>
    <row r="128" spans="2:11">
      <c r="B128" s="102" t="s">
        <v>2930</v>
      </c>
      <c r="C128" s="103" t="s">
        <v>2931</v>
      </c>
      <c r="D128" s="104" t="s">
        <v>548</v>
      </c>
      <c r="E128" s="104" t="s">
        <v>138</v>
      </c>
      <c r="F128" s="117">
        <v>44985</v>
      </c>
      <c r="G128" s="106">
        <v>163291353.73339701</v>
      </c>
      <c r="H128" s="118">
        <v>-5.5982380000000003</v>
      </c>
      <c r="I128" s="106">
        <v>-9141.4381298720018</v>
      </c>
      <c r="J128" s="107">
        <f t="shared" si="1"/>
        <v>1.3558536138141151E-2</v>
      </c>
      <c r="K128" s="107">
        <f>I128/'סכום נכסי הקרן'!$C$42</f>
        <v>-7.931579738227453E-5</v>
      </c>
    </row>
    <row r="129" spans="2:11">
      <c r="B129" s="102" t="s">
        <v>2930</v>
      </c>
      <c r="C129" s="103" t="s">
        <v>2932</v>
      </c>
      <c r="D129" s="104" t="s">
        <v>548</v>
      </c>
      <c r="E129" s="104" t="s">
        <v>138</v>
      </c>
      <c r="F129" s="117">
        <v>44985</v>
      </c>
      <c r="G129" s="106">
        <v>1444562.4232440002</v>
      </c>
      <c r="H129" s="118">
        <v>-5.5982380000000003</v>
      </c>
      <c r="I129" s="106">
        <v>-80.870038216000012</v>
      </c>
      <c r="J129" s="107">
        <f t="shared" si="1"/>
        <v>1.1994604350725338E-4</v>
      </c>
      <c r="K129" s="107">
        <f>I129/'סכום נכסי הקרן'!$C$42</f>
        <v>-7.0166985482041071E-7</v>
      </c>
    </row>
    <row r="130" spans="2:11">
      <c r="B130" s="102" t="s">
        <v>2933</v>
      </c>
      <c r="C130" s="103" t="s">
        <v>2934</v>
      </c>
      <c r="D130" s="104" t="s">
        <v>548</v>
      </c>
      <c r="E130" s="104" t="s">
        <v>138</v>
      </c>
      <c r="F130" s="117">
        <v>44991</v>
      </c>
      <c r="G130" s="106">
        <v>57787292.688395999</v>
      </c>
      <c r="H130" s="118">
        <v>-5.5591160000000004</v>
      </c>
      <c r="I130" s="106">
        <v>-3212.4628850420004</v>
      </c>
      <c r="J130" s="107">
        <f t="shared" si="1"/>
        <v>4.7647091738167256E-3</v>
      </c>
      <c r="K130" s="107">
        <f>I130/'סכום נכסי הקרן'!$C$42</f>
        <v>-2.7872972684182687E-5</v>
      </c>
    </row>
    <row r="131" spans="2:11">
      <c r="B131" s="102" t="s">
        <v>2935</v>
      </c>
      <c r="C131" s="103" t="s">
        <v>2936</v>
      </c>
      <c r="D131" s="104" t="s">
        <v>548</v>
      </c>
      <c r="E131" s="104" t="s">
        <v>138</v>
      </c>
      <c r="F131" s="117">
        <v>45035</v>
      </c>
      <c r="G131" s="106">
        <v>190527661.25452495</v>
      </c>
      <c r="H131" s="118">
        <v>-5.4803040000000003</v>
      </c>
      <c r="I131" s="106">
        <v>-10441.495588969003</v>
      </c>
      <c r="J131" s="107">
        <f t="shared" si="1"/>
        <v>1.548677497653861E-2</v>
      </c>
      <c r="K131" s="107">
        <f>I131/'סכום נכסי הקרן'!$C$42</f>
        <v>-9.0595761491433382E-5</v>
      </c>
    </row>
    <row r="132" spans="2:11">
      <c r="B132" s="102" t="s">
        <v>2937</v>
      </c>
      <c r="C132" s="103" t="s">
        <v>2938</v>
      </c>
      <c r="D132" s="104" t="s">
        <v>548</v>
      </c>
      <c r="E132" s="104" t="s">
        <v>138</v>
      </c>
      <c r="F132" s="117">
        <v>45035</v>
      </c>
      <c r="G132" s="106">
        <v>4532333.1273600012</v>
      </c>
      <c r="H132" s="118">
        <v>-5.4511339999999997</v>
      </c>
      <c r="I132" s="106">
        <v>-247.06354528000003</v>
      </c>
      <c r="J132" s="107">
        <f t="shared" si="1"/>
        <v>3.6644343696313537E-4</v>
      </c>
      <c r="K132" s="107">
        <f>I132/'סכום נכסי הקרן'!$C$42</f>
        <v>-2.1436498086597315E-6</v>
      </c>
    </row>
    <row r="133" spans="2:11">
      <c r="B133" s="102" t="s">
        <v>2937</v>
      </c>
      <c r="C133" s="103" t="s">
        <v>2939</v>
      </c>
      <c r="D133" s="104" t="s">
        <v>548</v>
      </c>
      <c r="E133" s="104" t="s">
        <v>138</v>
      </c>
      <c r="F133" s="117">
        <v>45035</v>
      </c>
      <c r="G133" s="106">
        <v>5590580.0076800017</v>
      </c>
      <c r="H133" s="118">
        <v>-5.4511339999999997</v>
      </c>
      <c r="I133" s="106">
        <v>-304.74999918600008</v>
      </c>
      <c r="J133" s="107">
        <f t="shared" si="1"/>
        <v>4.520037020826748E-4</v>
      </c>
      <c r="K133" s="107">
        <f>I133/'סכום נכסי הקרן'!$C$42</f>
        <v>-2.6441670166424413E-6</v>
      </c>
    </row>
    <row r="134" spans="2:11">
      <c r="B134" s="102" t="s">
        <v>2940</v>
      </c>
      <c r="C134" s="103" t="s">
        <v>2941</v>
      </c>
      <c r="D134" s="104" t="s">
        <v>548</v>
      </c>
      <c r="E134" s="104" t="s">
        <v>138</v>
      </c>
      <c r="F134" s="117">
        <v>45007</v>
      </c>
      <c r="G134" s="106">
        <v>57333254.360600017</v>
      </c>
      <c r="H134" s="118">
        <v>-5.4826600000000001</v>
      </c>
      <c r="I134" s="106">
        <v>-3143.3872101460006</v>
      </c>
      <c r="J134" s="107">
        <f t="shared" si="1"/>
        <v>4.6622564720603761E-3</v>
      </c>
      <c r="K134" s="107">
        <f>I134/'סכום נכסי הקרן'!$C$42</f>
        <v>-2.7273636763919592E-5</v>
      </c>
    </row>
    <row r="135" spans="2:11">
      <c r="B135" s="102" t="s">
        <v>2940</v>
      </c>
      <c r="C135" s="103" t="s">
        <v>2942</v>
      </c>
      <c r="D135" s="104" t="s">
        <v>548</v>
      </c>
      <c r="E135" s="104" t="s">
        <v>138</v>
      </c>
      <c r="F135" s="117">
        <v>45007</v>
      </c>
      <c r="G135" s="106">
        <v>2796063.0375800002</v>
      </c>
      <c r="H135" s="118">
        <v>-5.4826600000000001</v>
      </c>
      <c r="I135" s="106">
        <v>-153.29862030699999</v>
      </c>
      <c r="J135" s="107">
        <f t="shared" si="1"/>
        <v>2.2737176074819E-4</v>
      </c>
      <c r="K135" s="107">
        <f>I135/'סכום נכסי הקרן'!$C$42</f>
        <v>-1.3300973145045502E-6</v>
      </c>
    </row>
    <row r="136" spans="2:11">
      <c r="B136" s="102" t="s">
        <v>2943</v>
      </c>
      <c r="C136" s="103" t="s">
        <v>2944</v>
      </c>
      <c r="D136" s="104" t="s">
        <v>548</v>
      </c>
      <c r="E136" s="104" t="s">
        <v>138</v>
      </c>
      <c r="F136" s="117">
        <v>45036</v>
      </c>
      <c r="G136" s="106">
        <v>114666508.72120003</v>
      </c>
      <c r="H136" s="118">
        <v>-5.4152399999999998</v>
      </c>
      <c r="I136" s="106">
        <v>-6209.4667166180016</v>
      </c>
      <c r="J136" s="107">
        <f t="shared" si="1"/>
        <v>9.2098505377106003E-3</v>
      </c>
      <c r="K136" s="107">
        <f>I136/'סכום נכסי הקרן'!$C$42</f>
        <v>-5.3876512311323488E-5</v>
      </c>
    </row>
    <row r="137" spans="2:11">
      <c r="B137" s="102" t="s">
        <v>2945</v>
      </c>
      <c r="C137" s="103" t="s">
        <v>2946</v>
      </c>
      <c r="D137" s="104" t="s">
        <v>548</v>
      </c>
      <c r="E137" s="104" t="s">
        <v>138</v>
      </c>
      <c r="F137" s="117">
        <v>45036</v>
      </c>
      <c r="G137" s="106">
        <v>57380807.516000003</v>
      </c>
      <c r="H137" s="118">
        <v>-5.3278790000000003</v>
      </c>
      <c r="I137" s="106">
        <v>-3057.1802029110008</v>
      </c>
      <c r="J137" s="107">
        <f t="shared" si="1"/>
        <v>4.5343946623154462E-3</v>
      </c>
      <c r="K137" s="107">
        <f>I137/'סכום נכסי הקרן'!$C$42</f>
        <v>-2.6525660633507464E-5</v>
      </c>
    </row>
    <row r="138" spans="2:11">
      <c r="B138" s="102" t="s">
        <v>2947</v>
      </c>
      <c r="C138" s="103" t="s">
        <v>2948</v>
      </c>
      <c r="D138" s="104" t="s">
        <v>548</v>
      </c>
      <c r="E138" s="104" t="s">
        <v>138</v>
      </c>
      <c r="F138" s="117">
        <v>45036</v>
      </c>
      <c r="G138" s="106">
        <v>71726009.395000026</v>
      </c>
      <c r="H138" s="118">
        <v>-5.3278790000000003</v>
      </c>
      <c r="I138" s="106">
        <v>-3821.4752536370011</v>
      </c>
      <c r="J138" s="107">
        <f t="shared" si="1"/>
        <v>5.6679933278917117E-3</v>
      </c>
      <c r="K138" s="107">
        <f>I138/'סכום נכסי הקרן'!$C$42</f>
        <v>-3.3157075791869147E-5</v>
      </c>
    </row>
    <row r="139" spans="2:11">
      <c r="B139" s="102" t="s">
        <v>2949</v>
      </c>
      <c r="C139" s="103" t="s">
        <v>2950</v>
      </c>
      <c r="D139" s="104" t="s">
        <v>548</v>
      </c>
      <c r="E139" s="104" t="s">
        <v>138</v>
      </c>
      <c r="F139" s="117">
        <v>45036</v>
      </c>
      <c r="G139" s="106">
        <v>57380807.516000003</v>
      </c>
      <c r="H139" s="118">
        <v>-5.3278790000000003</v>
      </c>
      <c r="I139" s="106">
        <v>-3057.1802029110008</v>
      </c>
      <c r="J139" s="107">
        <f t="shared" si="1"/>
        <v>4.5343946623154462E-3</v>
      </c>
      <c r="K139" s="107">
        <f>I139/'סכום נכסי הקרן'!$C$42</f>
        <v>-2.6525660633507464E-5</v>
      </c>
    </row>
    <row r="140" spans="2:11">
      <c r="B140" s="102" t="s">
        <v>2951</v>
      </c>
      <c r="C140" s="103" t="s">
        <v>2952</v>
      </c>
      <c r="D140" s="104" t="s">
        <v>548</v>
      </c>
      <c r="E140" s="104" t="s">
        <v>138</v>
      </c>
      <c r="F140" s="117">
        <v>44984</v>
      </c>
      <c r="G140" s="106">
        <v>43095047.081250019</v>
      </c>
      <c r="H140" s="118">
        <v>-5.29528</v>
      </c>
      <c r="I140" s="106">
        <v>-2282.0034090840009</v>
      </c>
      <c r="J140" s="107">
        <f t="shared" ref="J140:J203" si="2">IFERROR(I140/$I$11,0)</f>
        <v>3.3846562488149727E-3</v>
      </c>
      <c r="K140" s="107">
        <f>I140/'סכום נכסי הקרן'!$C$42</f>
        <v>-1.9799829900845227E-5</v>
      </c>
    </row>
    <row r="141" spans="2:11">
      <c r="B141" s="102" t="s">
        <v>2953</v>
      </c>
      <c r="C141" s="103" t="s">
        <v>2954</v>
      </c>
      <c r="D141" s="104" t="s">
        <v>548</v>
      </c>
      <c r="E141" s="104" t="s">
        <v>138</v>
      </c>
      <c r="F141" s="117">
        <v>45061</v>
      </c>
      <c r="G141" s="106">
        <v>57539318.034000017</v>
      </c>
      <c r="H141" s="118">
        <v>-5.0310050000000004</v>
      </c>
      <c r="I141" s="106">
        <v>-2894.8057374150012</v>
      </c>
      <c r="J141" s="107">
        <f t="shared" si="2"/>
        <v>4.2935616525568718E-3</v>
      </c>
      <c r="K141" s="107">
        <f>I141/'סכום נכסי הקרן'!$C$42</f>
        <v>-2.5116816639557448E-5</v>
      </c>
    </row>
    <row r="142" spans="2:11">
      <c r="B142" s="102" t="s">
        <v>2955</v>
      </c>
      <c r="C142" s="103" t="s">
        <v>2956</v>
      </c>
      <c r="D142" s="104" t="s">
        <v>548</v>
      </c>
      <c r="E142" s="104" t="s">
        <v>138</v>
      </c>
      <c r="F142" s="117">
        <v>45061</v>
      </c>
      <c r="G142" s="106">
        <v>86308977.050999999</v>
      </c>
      <c r="H142" s="118">
        <v>-5.0310050000000004</v>
      </c>
      <c r="I142" s="106">
        <v>-4342.2086061240016</v>
      </c>
      <c r="J142" s="107">
        <f t="shared" si="2"/>
        <v>6.4403424788375329E-3</v>
      </c>
      <c r="K142" s="107">
        <f>I142/'סכום נכסי הקרן'!$C$42</f>
        <v>-3.7675224959349184E-5</v>
      </c>
    </row>
    <row r="143" spans="2:11">
      <c r="B143" s="102" t="s">
        <v>2957</v>
      </c>
      <c r="C143" s="103" t="s">
        <v>2958</v>
      </c>
      <c r="D143" s="104" t="s">
        <v>548</v>
      </c>
      <c r="E143" s="104" t="s">
        <v>138</v>
      </c>
      <c r="F143" s="117">
        <v>45062</v>
      </c>
      <c r="G143" s="106">
        <v>15611580.000000002</v>
      </c>
      <c r="H143" s="118">
        <v>-4.9733619999999998</v>
      </c>
      <c r="I143" s="106">
        <v>-776.42032999999992</v>
      </c>
      <c r="J143" s="107">
        <f t="shared" si="2"/>
        <v>1.1515828202449232E-3</v>
      </c>
      <c r="K143" s="107">
        <f>I143/'סכום נכסי הקרן'!$C$42</f>
        <v>-6.7366202891558585E-6</v>
      </c>
    </row>
    <row r="144" spans="2:11">
      <c r="B144" s="102" t="s">
        <v>2959</v>
      </c>
      <c r="C144" s="103" t="s">
        <v>2960</v>
      </c>
      <c r="D144" s="104" t="s">
        <v>548</v>
      </c>
      <c r="E144" s="104" t="s">
        <v>138</v>
      </c>
      <c r="F144" s="117">
        <v>45061</v>
      </c>
      <c r="G144" s="106">
        <v>115132529.64412004</v>
      </c>
      <c r="H144" s="118">
        <v>-4.98184</v>
      </c>
      <c r="I144" s="106">
        <v>-5735.7178987119996</v>
      </c>
      <c r="J144" s="107">
        <f t="shared" si="2"/>
        <v>8.5071886177015103E-3</v>
      </c>
      <c r="K144" s="107">
        <f>I144/'סכום נכסי הקרן'!$C$42</f>
        <v>-4.9766025020671046E-5</v>
      </c>
    </row>
    <row r="145" spans="2:11">
      <c r="B145" s="102" t="s">
        <v>2961</v>
      </c>
      <c r="C145" s="103" t="s">
        <v>2962</v>
      </c>
      <c r="D145" s="104" t="s">
        <v>548</v>
      </c>
      <c r="E145" s="104" t="s">
        <v>138</v>
      </c>
      <c r="F145" s="117">
        <v>45005</v>
      </c>
      <c r="G145" s="106">
        <v>64856559.821175009</v>
      </c>
      <c r="H145" s="118">
        <v>-4.907635</v>
      </c>
      <c r="I145" s="106">
        <v>-3182.9234979580006</v>
      </c>
      <c r="J145" s="107">
        <f t="shared" si="2"/>
        <v>4.7208964999696885E-3</v>
      </c>
      <c r="K145" s="107">
        <f>I145/'סכום נכסי הקרן'!$C$42</f>
        <v>-2.761667383847974E-5</v>
      </c>
    </row>
    <row r="146" spans="2:11">
      <c r="B146" s="102" t="s">
        <v>2963</v>
      </c>
      <c r="C146" s="103" t="s">
        <v>2964</v>
      </c>
      <c r="D146" s="104" t="s">
        <v>548</v>
      </c>
      <c r="E146" s="104" t="s">
        <v>138</v>
      </c>
      <c r="F146" s="117">
        <v>45105</v>
      </c>
      <c r="G146" s="106">
        <v>65568.60000000002</v>
      </c>
      <c r="H146" s="118">
        <v>-4.638058</v>
      </c>
      <c r="I146" s="106">
        <v>-3.0411100000000006</v>
      </c>
      <c r="J146" s="107">
        <f t="shared" si="2"/>
        <v>4.5105594162829808E-6</v>
      </c>
      <c r="K146" s="107">
        <f>I146/'סכום נכסי הקרן'!$C$42</f>
        <v>-2.6386227325545147E-8</v>
      </c>
    </row>
    <row r="147" spans="2:11">
      <c r="B147" s="102" t="s">
        <v>2965</v>
      </c>
      <c r="C147" s="103" t="s">
        <v>2966</v>
      </c>
      <c r="D147" s="104" t="s">
        <v>548</v>
      </c>
      <c r="E147" s="104" t="s">
        <v>138</v>
      </c>
      <c r="F147" s="117">
        <v>45106</v>
      </c>
      <c r="G147" s="106">
        <v>137371159.04322499</v>
      </c>
      <c r="H147" s="118">
        <v>-4.4373550000000002</v>
      </c>
      <c r="I147" s="106">
        <v>-6095.6465985839986</v>
      </c>
      <c r="J147" s="107">
        <f t="shared" si="2"/>
        <v>9.0410330976440755E-3</v>
      </c>
      <c r="K147" s="107">
        <f>I147/'סכום נכסי הקרן'!$C$42</f>
        <v>-5.2888950694458073E-5</v>
      </c>
    </row>
    <row r="148" spans="2:11">
      <c r="B148" s="102" t="s">
        <v>2967</v>
      </c>
      <c r="C148" s="103" t="s">
        <v>2968</v>
      </c>
      <c r="D148" s="104" t="s">
        <v>548</v>
      </c>
      <c r="E148" s="104" t="s">
        <v>138</v>
      </c>
      <c r="F148" s="117">
        <v>45138</v>
      </c>
      <c r="G148" s="106">
        <v>108560881.70599003</v>
      </c>
      <c r="H148" s="118">
        <v>-4.0221640000000001</v>
      </c>
      <c r="I148" s="106">
        <v>-4366.4971648730016</v>
      </c>
      <c r="J148" s="107">
        <f t="shared" si="2"/>
        <v>6.4763671498863414E-3</v>
      </c>
      <c r="K148" s="107">
        <f>I148/'סכום נכסי הקרן'!$C$42</f>
        <v>-3.7885964930136493E-5</v>
      </c>
    </row>
    <row r="149" spans="2:11">
      <c r="B149" s="102" t="s">
        <v>2969</v>
      </c>
      <c r="C149" s="103" t="s">
        <v>2970</v>
      </c>
      <c r="D149" s="104" t="s">
        <v>548</v>
      </c>
      <c r="E149" s="104" t="s">
        <v>138</v>
      </c>
      <c r="F149" s="117">
        <v>45132</v>
      </c>
      <c r="G149" s="106">
        <v>45410798.509097993</v>
      </c>
      <c r="H149" s="118">
        <v>-3.6737929999999999</v>
      </c>
      <c r="I149" s="106">
        <v>-1668.2986300550001</v>
      </c>
      <c r="J149" s="107">
        <f t="shared" si="2"/>
        <v>2.4744123346299792E-3</v>
      </c>
      <c r="K149" s="107">
        <f>I149/'סכום נכסי הקרן'!$C$42</f>
        <v>-1.447501303784696E-5</v>
      </c>
    </row>
    <row r="150" spans="2:11">
      <c r="B150" s="102" t="s">
        <v>2971</v>
      </c>
      <c r="C150" s="103" t="s">
        <v>2972</v>
      </c>
      <c r="D150" s="104" t="s">
        <v>548</v>
      </c>
      <c r="E150" s="104" t="s">
        <v>138</v>
      </c>
      <c r="F150" s="117">
        <v>45132</v>
      </c>
      <c r="G150" s="106">
        <v>44061032.247750007</v>
      </c>
      <c r="H150" s="118">
        <v>-3.402971</v>
      </c>
      <c r="I150" s="106">
        <v>-1499.3843385240002</v>
      </c>
      <c r="J150" s="107">
        <f t="shared" si="2"/>
        <v>2.2238794870151546E-3</v>
      </c>
      <c r="K150" s="107">
        <f>I150/'סכום נכסי הקרן'!$C$42</f>
        <v>-1.3009426165004357E-5</v>
      </c>
    </row>
    <row r="151" spans="2:11">
      <c r="B151" s="102" t="s">
        <v>2973</v>
      </c>
      <c r="C151" s="103" t="s">
        <v>2974</v>
      </c>
      <c r="D151" s="104" t="s">
        <v>548</v>
      </c>
      <c r="E151" s="104" t="s">
        <v>138</v>
      </c>
      <c r="F151" s="117">
        <v>45132</v>
      </c>
      <c r="G151" s="106">
        <v>106103595.23413402</v>
      </c>
      <c r="H151" s="118">
        <v>-3.3804669999999999</v>
      </c>
      <c r="I151" s="106">
        <v>-3586.7968494000002</v>
      </c>
      <c r="J151" s="107">
        <f t="shared" si="2"/>
        <v>5.3199194712967622E-3</v>
      </c>
      <c r="K151" s="107">
        <f>I151/'סכום נכסי הקרן'!$C$42</f>
        <v>-3.1120885807753584E-5</v>
      </c>
    </row>
    <row r="152" spans="2:11">
      <c r="B152" s="102" t="s">
        <v>2975</v>
      </c>
      <c r="C152" s="103" t="s">
        <v>2976</v>
      </c>
      <c r="D152" s="104" t="s">
        <v>548</v>
      </c>
      <c r="E152" s="104" t="s">
        <v>138</v>
      </c>
      <c r="F152" s="117">
        <v>45132</v>
      </c>
      <c r="G152" s="106">
        <v>58270051.521980003</v>
      </c>
      <c r="H152" s="118">
        <v>-3.3720300000000001</v>
      </c>
      <c r="I152" s="106">
        <v>-1964.8837002870005</v>
      </c>
      <c r="J152" s="107">
        <f t="shared" si="2"/>
        <v>2.9143058541882651E-3</v>
      </c>
      <c r="K152" s="107">
        <f>I152/'סכום נכסי הקרן'!$C$42</f>
        <v>-1.7048336950663114E-5</v>
      </c>
    </row>
    <row r="153" spans="2:11">
      <c r="B153" s="102" t="s">
        <v>2977</v>
      </c>
      <c r="C153" s="103" t="s">
        <v>2978</v>
      </c>
      <c r="D153" s="104" t="s">
        <v>548</v>
      </c>
      <c r="E153" s="104" t="s">
        <v>138</v>
      </c>
      <c r="F153" s="117">
        <v>45132</v>
      </c>
      <c r="G153" s="106">
        <v>43750091.796885006</v>
      </c>
      <c r="H153" s="118">
        <v>-3.2596720000000001</v>
      </c>
      <c r="I153" s="106">
        <v>-1426.1096198150003</v>
      </c>
      <c r="J153" s="107">
        <f t="shared" si="2"/>
        <v>2.115198784098007E-3</v>
      </c>
      <c r="K153" s="107">
        <f>I153/'סכום נכסי הקרן'!$C$42</f>
        <v>-1.2373657190823533E-5</v>
      </c>
    </row>
    <row r="154" spans="2:11">
      <c r="B154" s="102" t="s">
        <v>2979</v>
      </c>
      <c r="C154" s="103" t="s">
        <v>2980</v>
      </c>
      <c r="D154" s="104" t="s">
        <v>548</v>
      </c>
      <c r="E154" s="104" t="s">
        <v>138</v>
      </c>
      <c r="F154" s="117">
        <v>45110</v>
      </c>
      <c r="G154" s="106">
        <v>29276892.674600001</v>
      </c>
      <c r="H154" s="118">
        <v>-3.2179000000000002</v>
      </c>
      <c r="I154" s="106">
        <v>-942.10118485700002</v>
      </c>
      <c r="J154" s="107">
        <f t="shared" si="2"/>
        <v>1.397319850465157E-3</v>
      </c>
      <c r="K154" s="107">
        <f>I154/'סכום נכסי הקרן'!$C$42</f>
        <v>-8.1741522099832716E-6</v>
      </c>
    </row>
    <row r="155" spans="2:11">
      <c r="B155" s="102" t="s">
        <v>2981</v>
      </c>
      <c r="C155" s="103" t="s">
        <v>2982</v>
      </c>
      <c r="D155" s="104" t="s">
        <v>548</v>
      </c>
      <c r="E155" s="104" t="s">
        <v>138</v>
      </c>
      <c r="F155" s="117">
        <v>45110</v>
      </c>
      <c r="G155" s="106">
        <v>103989240.22871998</v>
      </c>
      <c r="H155" s="118">
        <v>-3.109283</v>
      </c>
      <c r="I155" s="106">
        <v>-3233.319777264001</v>
      </c>
      <c r="J155" s="107">
        <f t="shared" si="2"/>
        <v>4.7956440139265361E-3</v>
      </c>
      <c r="K155" s="107">
        <f>I155/'סכום נכסי הקרן'!$C$42</f>
        <v>-2.8053937759261886E-5</v>
      </c>
    </row>
    <row r="156" spans="2:11">
      <c r="B156" s="102" t="s">
        <v>2983</v>
      </c>
      <c r="C156" s="103" t="s">
        <v>2984</v>
      </c>
      <c r="D156" s="104" t="s">
        <v>548</v>
      </c>
      <c r="E156" s="104" t="s">
        <v>138</v>
      </c>
      <c r="F156" s="117">
        <v>45110</v>
      </c>
      <c r="G156" s="106">
        <v>36935334.243420005</v>
      </c>
      <c r="H156" s="118">
        <v>-3.1397219999999999</v>
      </c>
      <c r="I156" s="106">
        <v>-1159.6667141430003</v>
      </c>
      <c r="J156" s="107">
        <f t="shared" si="2"/>
        <v>1.7200119749787586E-3</v>
      </c>
      <c r="K156" s="107">
        <f>I156/'סכום נכסי הקרן'!$C$42</f>
        <v>-1.0061862129697768E-5</v>
      </c>
    </row>
    <row r="157" spans="2:11">
      <c r="B157" s="102" t="s">
        <v>2985</v>
      </c>
      <c r="C157" s="103" t="s">
        <v>2986</v>
      </c>
      <c r="D157" s="104" t="s">
        <v>548</v>
      </c>
      <c r="E157" s="104" t="s">
        <v>138</v>
      </c>
      <c r="F157" s="117">
        <v>45152</v>
      </c>
      <c r="G157" s="106">
        <v>148044861.04905003</v>
      </c>
      <c r="H157" s="118">
        <v>-2.1598039999999998</v>
      </c>
      <c r="I157" s="106">
        <v>-3197.4781318600003</v>
      </c>
      <c r="J157" s="107">
        <f t="shared" si="2"/>
        <v>4.7424838614913752E-3</v>
      </c>
      <c r="K157" s="107">
        <f>I157/'סכום נכסי הקרן'!$C$42</f>
        <v>-2.7742957293789889E-5</v>
      </c>
    </row>
    <row r="158" spans="2:11">
      <c r="B158" s="102" t="s">
        <v>2987</v>
      </c>
      <c r="C158" s="103" t="s">
        <v>2988</v>
      </c>
      <c r="D158" s="104" t="s">
        <v>548</v>
      </c>
      <c r="E158" s="104" t="s">
        <v>138</v>
      </c>
      <c r="F158" s="117">
        <v>45160</v>
      </c>
      <c r="G158" s="106">
        <v>51886436.68582502</v>
      </c>
      <c r="H158" s="118">
        <v>-1.5459579999999999</v>
      </c>
      <c r="I158" s="106">
        <v>-802.14267447700036</v>
      </c>
      <c r="J158" s="107">
        <f t="shared" si="2"/>
        <v>1.1897340752437917E-3</v>
      </c>
      <c r="K158" s="107">
        <f>I158/'סכום נכסי הקרן'!$C$42</f>
        <v>-6.9598005189785596E-6</v>
      </c>
    </row>
    <row r="159" spans="2:11">
      <c r="B159" s="102" t="s">
        <v>2989</v>
      </c>
      <c r="C159" s="103" t="s">
        <v>2990</v>
      </c>
      <c r="D159" s="104" t="s">
        <v>548</v>
      </c>
      <c r="E159" s="104" t="s">
        <v>138</v>
      </c>
      <c r="F159" s="117">
        <v>45155</v>
      </c>
      <c r="G159" s="106">
        <v>89012373.935490012</v>
      </c>
      <c r="H159" s="118">
        <v>-1.4936449999999999</v>
      </c>
      <c r="I159" s="106">
        <v>-1329.5291611970001</v>
      </c>
      <c r="J159" s="107">
        <f t="shared" si="2"/>
        <v>1.9719511222086477E-3</v>
      </c>
      <c r="K159" s="107">
        <f>I159/'סכום נכסי הקרן'!$C$42</f>
        <v>-1.1535675685287739E-5</v>
      </c>
    </row>
    <row r="160" spans="2:11">
      <c r="B160" s="102" t="s">
        <v>2991</v>
      </c>
      <c r="C160" s="103" t="s">
        <v>2992</v>
      </c>
      <c r="D160" s="104" t="s">
        <v>548</v>
      </c>
      <c r="E160" s="104" t="s">
        <v>138</v>
      </c>
      <c r="F160" s="117">
        <v>45155</v>
      </c>
      <c r="G160" s="106">
        <v>89019506.908800006</v>
      </c>
      <c r="H160" s="118">
        <v>-1.4855130000000001</v>
      </c>
      <c r="I160" s="106">
        <v>-1322.3961878870005</v>
      </c>
      <c r="J160" s="107">
        <f t="shared" si="2"/>
        <v>1.9613715312272254E-3</v>
      </c>
      <c r="K160" s="107">
        <f>I160/'סכום נכסי הקרן'!$C$42</f>
        <v>-1.1473786356961997E-5</v>
      </c>
    </row>
    <row r="161" spans="2:11">
      <c r="B161" s="102" t="s">
        <v>2993</v>
      </c>
      <c r="C161" s="103" t="s">
        <v>2994</v>
      </c>
      <c r="D161" s="104" t="s">
        <v>548</v>
      </c>
      <c r="E161" s="104" t="s">
        <v>138</v>
      </c>
      <c r="F161" s="117">
        <v>45160</v>
      </c>
      <c r="G161" s="106">
        <v>74182922.42400001</v>
      </c>
      <c r="H161" s="118">
        <v>-1.464591</v>
      </c>
      <c r="I161" s="106">
        <v>-1086.4766621480003</v>
      </c>
      <c r="J161" s="107">
        <f t="shared" si="2"/>
        <v>1.6114568493159947E-3</v>
      </c>
      <c r="K161" s="107">
        <f>I161/'סכום נכסי הקרן'!$C$42</f>
        <v>-9.4268277672746595E-6</v>
      </c>
    </row>
    <row r="162" spans="2:11">
      <c r="B162" s="102" t="s">
        <v>2995</v>
      </c>
      <c r="C162" s="103" t="s">
        <v>2996</v>
      </c>
      <c r="D162" s="104" t="s">
        <v>548</v>
      </c>
      <c r="E162" s="104" t="s">
        <v>138</v>
      </c>
      <c r="F162" s="117">
        <v>45160</v>
      </c>
      <c r="G162" s="106">
        <v>74182922.42400001</v>
      </c>
      <c r="H162" s="118">
        <v>-1.464591</v>
      </c>
      <c r="I162" s="106">
        <v>-1086.4766621480003</v>
      </c>
      <c r="J162" s="107">
        <f t="shared" si="2"/>
        <v>1.6114568493159947E-3</v>
      </c>
      <c r="K162" s="107">
        <f>I162/'סכום נכסי הקרן'!$C$42</f>
        <v>-9.4268277672746595E-6</v>
      </c>
    </row>
    <row r="163" spans="2:11">
      <c r="B163" s="102" t="s">
        <v>2997</v>
      </c>
      <c r="C163" s="103" t="s">
        <v>2998</v>
      </c>
      <c r="D163" s="104" t="s">
        <v>548</v>
      </c>
      <c r="E163" s="104" t="s">
        <v>138</v>
      </c>
      <c r="F163" s="117">
        <v>45168</v>
      </c>
      <c r="G163" s="106">
        <v>104050266.77814996</v>
      </c>
      <c r="H163" s="118">
        <v>-1.2752410000000001</v>
      </c>
      <c r="I163" s="106">
        <v>-1326.8919424560002</v>
      </c>
      <c r="J163" s="107">
        <f t="shared" si="2"/>
        <v>1.9680396123240942E-3</v>
      </c>
      <c r="K163" s="107">
        <f>I163/'סכום נכסי הקרן'!$C$42</f>
        <v>-1.1512793825306608E-5</v>
      </c>
    </row>
    <row r="164" spans="2:11">
      <c r="B164" s="102" t="s">
        <v>2999</v>
      </c>
      <c r="C164" s="103" t="s">
        <v>3000</v>
      </c>
      <c r="D164" s="104" t="s">
        <v>548</v>
      </c>
      <c r="E164" s="104" t="s">
        <v>138</v>
      </c>
      <c r="F164" s="117">
        <v>45160</v>
      </c>
      <c r="G164" s="106">
        <v>56433.000000000007</v>
      </c>
      <c r="H164" s="118">
        <v>-1.314408</v>
      </c>
      <c r="I164" s="106">
        <v>-0.74176000000000009</v>
      </c>
      <c r="J164" s="107">
        <f t="shared" si="2"/>
        <v>1.1001747890152161E-6</v>
      </c>
      <c r="K164" s="107">
        <f>I164/'סכום נכסי הקרן'!$C$42</f>
        <v>-6.4358895209303066E-9</v>
      </c>
    </row>
    <row r="165" spans="2:11">
      <c r="B165" s="102" t="s">
        <v>3001</v>
      </c>
      <c r="C165" s="103" t="s">
        <v>3002</v>
      </c>
      <c r="D165" s="104" t="s">
        <v>548</v>
      </c>
      <c r="E165" s="104" t="s">
        <v>138</v>
      </c>
      <c r="F165" s="117">
        <v>45174</v>
      </c>
      <c r="G165" s="106">
        <v>115859533.36765502</v>
      </c>
      <c r="H165" s="118">
        <v>-0.79428299999999996</v>
      </c>
      <c r="I165" s="106">
        <v>-920.25242509300028</v>
      </c>
      <c r="J165" s="107">
        <f t="shared" si="2"/>
        <v>1.3649138772883849E-3</v>
      </c>
      <c r="K165" s="107">
        <f>I165/'סכום נכסי הקרן'!$C$42</f>
        <v>-7.9845811843005045E-6</v>
      </c>
    </row>
    <row r="166" spans="2:11">
      <c r="B166" s="102" t="s">
        <v>3001</v>
      </c>
      <c r="C166" s="103" t="s">
        <v>3003</v>
      </c>
      <c r="D166" s="104" t="s">
        <v>548</v>
      </c>
      <c r="E166" s="104" t="s">
        <v>138</v>
      </c>
      <c r="F166" s="117">
        <v>45174</v>
      </c>
      <c r="G166" s="106">
        <v>14919802.506750003</v>
      </c>
      <c r="H166" s="118">
        <v>-0.79428299999999996</v>
      </c>
      <c r="I166" s="106">
        <v>-118.50543532900001</v>
      </c>
      <c r="J166" s="107">
        <f t="shared" si="2"/>
        <v>1.7576667966759989E-4</v>
      </c>
      <c r="K166" s="107">
        <f>I166/'סכום נכסי הקרן'!$C$42</f>
        <v>-1.0282138284717365E-6</v>
      </c>
    </row>
    <row r="167" spans="2:11">
      <c r="B167" s="102" t="s">
        <v>3004</v>
      </c>
      <c r="C167" s="103" t="s">
        <v>3005</v>
      </c>
      <c r="D167" s="104" t="s">
        <v>548</v>
      </c>
      <c r="E167" s="104" t="s">
        <v>138</v>
      </c>
      <c r="F167" s="117">
        <v>45169</v>
      </c>
      <c r="G167" s="106">
        <v>44770106.980215013</v>
      </c>
      <c r="H167" s="118">
        <v>-0.801952</v>
      </c>
      <c r="I167" s="106">
        <v>-359.03464507400003</v>
      </c>
      <c r="J167" s="107">
        <f t="shared" si="2"/>
        <v>5.3251842225711941E-4</v>
      </c>
      <c r="K167" s="107">
        <f>I167/'סכום נכסי הקרן'!$C$42</f>
        <v>-3.1151683966278695E-6</v>
      </c>
    </row>
    <row r="168" spans="2:11">
      <c r="B168" s="102" t="s">
        <v>3006</v>
      </c>
      <c r="C168" s="103" t="s">
        <v>3007</v>
      </c>
      <c r="D168" s="104" t="s">
        <v>548</v>
      </c>
      <c r="E168" s="104" t="s">
        <v>138</v>
      </c>
      <c r="F168" s="117">
        <v>45174</v>
      </c>
      <c r="G168" s="106">
        <v>37339133.896375008</v>
      </c>
      <c r="H168" s="118">
        <v>-0.68731100000000001</v>
      </c>
      <c r="I168" s="106">
        <v>-256.63595882300001</v>
      </c>
      <c r="J168" s="107">
        <f t="shared" si="2"/>
        <v>3.8064119371739063E-4</v>
      </c>
      <c r="K168" s="107">
        <f>I168/'סכום נכסי הקרן'!$C$42</f>
        <v>-2.2267049693739853E-6</v>
      </c>
    </row>
    <row r="169" spans="2:11">
      <c r="B169" s="102" t="s">
        <v>3006</v>
      </c>
      <c r="C169" s="103" t="s">
        <v>3008</v>
      </c>
      <c r="D169" s="104" t="s">
        <v>548</v>
      </c>
      <c r="E169" s="104" t="s">
        <v>138</v>
      </c>
      <c r="F169" s="117">
        <v>45174</v>
      </c>
      <c r="G169" s="106">
        <v>13111038.747269999</v>
      </c>
      <c r="H169" s="118">
        <v>-0.68731100000000001</v>
      </c>
      <c r="I169" s="106">
        <v>-90.113605995</v>
      </c>
      <c r="J169" s="107">
        <f t="shared" si="2"/>
        <v>1.3365605783939471E-4</v>
      </c>
      <c r="K169" s="107">
        <f>I169/'סכום נכסי הקרן'!$C$42</f>
        <v>-7.8187178132612018E-7</v>
      </c>
    </row>
    <row r="170" spans="2:11">
      <c r="B170" s="102" t="s">
        <v>3006</v>
      </c>
      <c r="C170" s="103" t="s">
        <v>3009</v>
      </c>
      <c r="D170" s="104" t="s">
        <v>548</v>
      </c>
      <c r="E170" s="104" t="s">
        <v>138</v>
      </c>
      <c r="F170" s="117">
        <v>45174</v>
      </c>
      <c r="G170" s="106">
        <v>1506267.8507190002</v>
      </c>
      <c r="H170" s="118">
        <v>-0.68731100000000001</v>
      </c>
      <c r="I170" s="106">
        <v>-10.352743991000002</v>
      </c>
      <c r="J170" s="107">
        <f t="shared" si="2"/>
        <v>1.5355139042314186E-5</v>
      </c>
      <c r="K170" s="107">
        <f>I170/'סכום נכסי הקרן'!$C$42</f>
        <v>-8.982570718905186E-8</v>
      </c>
    </row>
    <row r="171" spans="2:11">
      <c r="B171" s="102" t="s">
        <v>3010</v>
      </c>
      <c r="C171" s="103" t="s">
        <v>3011</v>
      </c>
      <c r="D171" s="104" t="s">
        <v>548</v>
      </c>
      <c r="E171" s="104" t="s">
        <v>138</v>
      </c>
      <c r="F171" s="117">
        <v>45159</v>
      </c>
      <c r="G171" s="106">
        <v>13113473.803555002</v>
      </c>
      <c r="H171" s="118">
        <v>-0.79363300000000003</v>
      </c>
      <c r="I171" s="106">
        <v>-104.07291398900003</v>
      </c>
      <c r="J171" s="107">
        <f t="shared" si="2"/>
        <v>1.5436043489814336E-4</v>
      </c>
      <c r="K171" s="107">
        <f>I171/'סכום נכסי הקרן'!$C$42</f>
        <v>-9.0298988426780409E-7</v>
      </c>
    </row>
    <row r="172" spans="2:11">
      <c r="B172" s="102" t="s">
        <v>3012</v>
      </c>
      <c r="C172" s="103" t="s">
        <v>3013</v>
      </c>
      <c r="D172" s="104" t="s">
        <v>548</v>
      </c>
      <c r="E172" s="104" t="s">
        <v>138</v>
      </c>
      <c r="F172" s="117">
        <v>45181</v>
      </c>
      <c r="G172" s="106">
        <v>60266699.890800007</v>
      </c>
      <c r="H172" s="118">
        <v>-0.62833700000000003</v>
      </c>
      <c r="I172" s="106">
        <v>-378.67789576200005</v>
      </c>
      <c r="J172" s="107">
        <f t="shared" si="2"/>
        <v>5.6165319520422286E-4</v>
      </c>
      <c r="K172" s="107">
        <f>I172/'סכום נכסי הקרן'!$C$42</f>
        <v>-3.2856032964066474E-6</v>
      </c>
    </row>
    <row r="173" spans="2:11">
      <c r="B173" s="102" t="s">
        <v>3012</v>
      </c>
      <c r="C173" s="103" t="s">
        <v>3014</v>
      </c>
      <c r="D173" s="104" t="s">
        <v>548</v>
      </c>
      <c r="E173" s="104" t="s">
        <v>138</v>
      </c>
      <c r="F173" s="117">
        <v>45181</v>
      </c>
      <c r="G173" s="106">
        <v>32867155.907299999</v>
      </c>
      <c r="H173" s="118">
        <v>-0.62833700000000003</v>
      </c>
      <c r="I173" s="106">
        <v>-206.51645869600003</v>
      </c>
      <c r="J173" s="107">
        <f t="shared" si="2"/>
        <v>3.063041972794993E-4</v>
      </c>
      <c r="K173" s="107">
        <f>I173/'סכום נכסי הקרן'!$C$42</f>
        <v>-1.7918425264522527E-6</v>
      </c>
    </row>
    <row r="174" spans="2:11">
      <c r="B174" s="102" t="s">
        <v>3015</v>
      </c>
      <c r="C174" s="103" t="s">
        <v>3016</v>
      </c>
      <c r="D174" s="104" t="s">
        <v>548</v>
      </c>
      <c r="E174" s="104" t="s">
        <v>138</v>
      </c>
      <c r="F174" s="117">
        <v>45181</v>
      </c>
      <c r="G174" s="106">
        <v>44824793.108925015</v>
      </c>
      <c r="H174" s="118">
        <v>-0.61499300000000001</v>
      </c>
      <c r="I174" s="106">
        <v>-275.6692083420001</v>
      </c>
      <c r="J174" s="107">
        <f t="shared" si="2"/>
        <v>4.0887121592651473E-4</v>
      </c>
      <c r="K174" s="107">
        <f>I174/'סכום נכסי הקרן'!$C$42</f>
        <v>-2.391847186706525E-6</v>
      </c>
    </row>
    <row r="175" spans="2:11">
      <c r="B175" s="102" t="s">
        <v>3015</v>
      </c>
      <c r="C175" s="103" t="s">
        <v>3017</v>
      </c>
      <c r="D175" s="104" t="s">
        <v>548</v>
      </c>
      <c r="E175" s="104" t="s">
        <v>138</v>
      </c>
      <c r="F175" s="117">
        <v>45181</v>
      </c>
      <c r="G175" s="106">
        <v>1311625.6725030004</v>
      </c>
      <c r="H175" s="118">
        <v>-0.61499300000000001</v>
      </c>
      <c r="I175" s="106">
        <v>-8.0664022240000026</v>
      </c>
      <c r="J175" s="107">
        <f t="shared" si="2"/>
        <v>1.1964048162345059E-5</v>
      </c>
      <c r="K175" s="107">
        <f>I175/'סכום נכסי הקרן'!$C$42</f>
        <v>-6.9988235473806259E-8</v>
      </c>
    </row>
    <row r="176" spans="2:11">
      <c r="B176" s="102" t="s">
        <v>3018</v>
      </c>
      <c r="C176" s="103" t="s">
        <v>3019</v>
      </c>
      <c r="D176" s="104" t="s">
        <v>548</v>
      </c>
      <c r="E176" s="104" t="s">
        <v>138</v>
      </c>
      <c r="F176" s="117">
        <v>45159</v>
      </c>
      <c r="G176" s="106">
        <v>59798092.915500015</v>
      </c>
      <c r="H176" s="118">
        <v>-0.71882299999999999</v>
      </c>
      <c r="I176" s="106">
        <v>-429.84248229100001</v>
      </c>
      <c r="J176" s="107">
        <f t="shared" si="2"/>
        <v>6.3754025866085741E-4</v>
      </c>
      <c r="K176" s="107">
        <f>I176/'סכום נכסי הקרן'!$C$42</f>
        <v>-3.7295334440079238E-6</v>
      </c>
    </row>
    <row r="177" spans="2:11">
      <c r="B177" s="102" t="s">
        <v>3020</v>
      </c>
      <c r="C177" s="103" t="s">
        <v>3021</v>
      </c>
      <c r="D177" s="104" t="s">
        <v>548</v>
      </c>
      <c r="E177" s="104" t="s">
        <v>138</v>
      </c>
      <c r="F177" s="117">
        <v>45167</v>
      </c>
      <c r="G177" s="106">
        <v>52333040.070289999</v>
      </c>
      <c r="H177" s="118">
        <v>-0.67937800000000004</v>
      </c>
      <c r="I177" s="106">
        <v>-355.53929001200009</v>
      </c>
      <c r="J177" s="107">
        <f t="shared" si="2"/>
        <v>5.2733412879579897E-4</v>
      </c>
      <c r="K177" s="107">
        <f>I177/'סכום נכסי הקרן'!$C$42</f>
        <v>-3.0848409065833055E-6</v>
      </c>
    </row>
    <row r="178" spans="2:11">
      <c r="B178" s="102" t="s">
        <v>3022</v>
      </c>
      <c r="C178" s="103" t="s">
        <v>3023</v>
      </c>
      <c r="D178" s="104" t="s">
        <v>548</v>
      </c>
      <c r="E178" s="104" t="s">
        <v>138</v>
      </c>
      <c r="F178" s="117">
        <v>45189</v>
      </c>
      <c r="G178" s="106">
        <v>221063241.569617</v>
      </c>
      <c r="H178" s="118">
        <v>-0.49394500000000002</v>
      </c>
      <c r="I178" s="106">
        <v>-1091.930327475</v>
      </c>
      <c r="J178" s="107">
        <f t="shared" si="2"/>
        <v>1.6195456989445693E-3</v>
      </c>
      <c r="K178" s="107">
        <f>I178/'סכום נכסי הקרן'!$C$42</f>
        <v>-9.4741465597799162E-6</v>
      </c>
    </row>
    <row r="179" spans="2:11">
      <c r="B179" s="102" t="s">
        <v>3024</v>
      </c>
      <c r="C179" s="103" t="s">
        <v>3025</v>
      </c>
      <c r="D179" s="104" t="s">
        <v>548</v>
      </c>
      <c r="E179" s="104" t="s">
        <v>138</v>
      </c>
      <c r="F179" s="117">
        <v>45174</v>
      </c>
      <c r="G179" s="106">
        <v>31423125.088320006</v>
      </c>
      <c r="H179" s="118">
        <v>-0.50065499999999996</v>
      </c>
      <c r="I179" s="106">
        <v>-157.32159004500002</v>
      </c>
      <c r="J179" s="107">
        <f t="shared" si="2"/>
        <v>2.3333860970569482E-4</v>
      </c>
      <c r="K179" s="107">
        <f>I179/'סכום נכסי הקרן'!$C$42</f>
        <v>-1.3650026596024444E-6</v>
      </c>
    </row>
    <row r="180" spans="2:11">
      <c r="B180" s="102" t="s">
        <v>3026</v>
      </c>
      <c r="C180" s="103" t="s">
        <v>3027</v>
      </c>
      <c r="D180" s="104" t="s">
        <v>548</v>
      </c>
      <c r="E180" s="104" t="s">
        <v>138</v>
      </c>
      <c r="F180" s="117">
        <v>45167</v>
      </c>
      <c r="G180" s="106">
        <v>67907941.945920005</v>
      </c>
      <c r="H180" s="118">
        <v>-0.60472199999999998</v>
      </c>
      <c r="I180" s="106">
        <v>-410.6542157770001</v>
      </c>
      <c r="J180" s="107">
        <f t="shared" si="2"/>
        <v>6.0908031600608015E-4</v>
      </c>
      <c r="K180" s="107">
        <f>I180/'סכום נכסי הקרן'!$C$42</f>
        <v>-3.5630462198622838E-6</v>
      </c>
    </row>
    <row r="181" spans="2:11">
      <c r="B181" s="102" t="s">
        <v>3028</v>
      </c>
      <c r="C181" s="103" t="s">
        <v>3029</v>
      </c>
      <c r="D181" s="104" t="s">
        <v>548</v>
      </c>
      <c r="E181" s="104" t="s">
        <v>138</v>
      </c>
      <c r="F181" s="117">
        <v>45189</v>
      </c>
      <c r="G181" s="106">
        <v>90558309.870396018</v>
      </c>
      <c r="H181" s="118">
        <v>-0.41411599999999998</v>
      </c>
      <c r="I181" s="106">
        <v>-375.01633406200006</v>
      </c>
      <c r="J181" s="107">
        <f t="shared" si="2"/>
        <v>5.5622238487370668E-4</v>
      </c>
      <c r="K181" s="107">
        <f>I181/'סכום נכסי הקרן'!$C$42</f>
        <v>-3.2538337124775199E-6</v>
      </c>
    </row>
    <row r="182" spans="2:11">
      <c r="B182" s="102" t="s">
        <v>3030</v>
      </c>
      <c r="C182" s="103" t="s">
        <v>3031</v>
      </c>
      <c r="D182" s="104" t="s">
        <v>548</v>
      </c>
      <c r="E182" s="104" t="s">
        <v>138</v>
      </c>
      <c r="F182" s="117">
        <v>45189</v>
      </c>
      <c r="G182" s="106">
        <v>4154260.0000000005</v>
      </c>
      <c r="H182" s="118">
        <v>-0.41411599999999998</v>
      </c>
      <c r="I182" s="106">
        <v>-17.20345</v>
      </c>
      <c r="J182" s="107">
        <f t="shared" si="2"/>
        <v>2.5516072549185471E-5</v>
      </c>
      <c r="K182" s="107">
        <f>I182/'סכום נכסי הקרן'!$C$42</f>
        <v>-1.4926593989814559E-7</v>
      </c>
    </row>
    <row r="183" spans="2:11">
      <c r="B183" s="102" t="s">
        <v>3030</v>
      </c>
      <c r="C183" s="103" t="s">
        <v>3032</v>
      </c>
      <c r="D183" s="104" t="s">
        <v>548</v>
      </c>
      <c r="E183" s="104" t="s">
        <v>138</v>
      </c>
      <c r="F183" s="117">
        <v>45189</v>
      </c>
      <c r="G183" s="106">
        <v>52380196.949394986</v>
      </c>
      <c r="H183" s="118">
        <v>-0.41411599999999998</v>
      </c>
      <c r="I183" s="106">
        <v>-216.91470904800002</v>
      </c>
      <c r="J183" s="107">
        <f t="shared" si="2"/>
        <v>3.2172683113295455E-4</v>
      </c>
      <c r="K183" s="107">
        <f>I183/'סכום נכסי הקרן'!$C$42</f>
        <v>-1.8820630701273588E-6</v>
      </c>
    </row>
    <row r="184" spans="2:11">
      <c r="B184" s="102" t="s">
        <v>3033</v>
      </c>
      <c r="C184" s="103" t="s">
        <v>3034</v>
      </c>
      <c r="D184" s="104" t="s">
        <v>548</v>
      </c>
      <c r="E184" s="104" t="s">
        <v>138</v>
      </c>
      <c r="F184" s="117">
        <v>45190</v>
      </c>
      <c r="G184" s="106">
        <v>59869422.648600027</v>
      </c>
      <c r="H184" s="118">
        <v>-0.37950800000000001</v>
      </c>
      <c r="I184" s="106">
        <v>-227.20897650000003</v>
      </c>
      <c r="J184" s="107">
        <f t="shared" si="2"/>
        <v>3.369952380598181E-4</v>
      </c>
      <c r="K184" s="107">
        <f>I184/'סכום נכסי הקרן'!$C$42</f>
        <v>-1.9713814049256505E-6</v>
      </c>
    </row>
    <row r="185" spans="2:11">
      <c r="B185" s="102" t="s">
        <v>3035</v>
      </c>
      <c r="C185" s="103" t="s">
        <v>3036</v>
      </c>
      <c r="D185" s="104" t="s">
        <v>548</v>
      </c>
      <c r="E185" s="104" t="s">
        <v>138</v>
      </c>
      <c r="F185" s="117">
        <v>45188</v>
      </c>
      <c r="G185" s="106">
        <v>74896219.755000025</v>
      </c>
      <c r="H185" s="118">
        <v>-0.32858700000000002</v>
      </c>
      <c r="I185" s="106">
        <v>-246.09946748400012</v>
      </c>
      <c r="J185" s="107">
        <f t="shared" si="2"/>
        <v>3.6501352151095613E-4</v>
      </c>
      <c r="K185" s="107">
        <f>I185/'סכום נכסי הקרן'!$C$42</f>
        <v>-2.1352849761200456E-6</v>
      </c>
    </row>
    <row r="186" spans="2:11">
      <c r="B186" s="102" t="s">
        <v>3037</v>
      </c>
      <c r="C186" s="103" t="s">
        <v>3038</v>
      </c>
      <c r="D186" s="104" t="s">
        <v>548</v>
      </c>
      <c r="E186" s="104" t="s">
        <v>138</v>
      </c>
      <c r="F186" s="117">
        <v>45188</v>
      </c>
      <c r="G186" s="106">
        <v>149792439.51000005</v>
      </c>
      <c r="H186" s="118">
        <v>-0.32858700000000002</v>
      </c>
      <c r="I186" s="106">
        <v>-492.19893496900005</v>
      </c>
      <c r="J186" s="107">
        <f t="shared" si="2"/>
        <v>7.3002704302339513E-4</v>
      </c>
      <c r="K186" s="107">
        <f>I186/'סכום נכסי הקרן'!$C$42</f>
        <v>-4.2705699522487656E-6</v>
      </c>
    </row>
    <row r="187" spans="2:11">
      <c r="B187" s="102" t="s">
        <v>3039</v>
      </c>
      <c r="C187" s="103" t="s">
        <v>3040</v>
      </c>
      <c r="D187" s="104" t="s">
        <v>548</v>
      </c>
      <c r="E187" s="104" t="s">
        <v>138</v>
      </c>
      <c r="F187" s="117">
        <v>45190</v>
      </c>
      <c r="G187" s="106">
        <v>104854707.65700002</v>
      </c>
      <c r="H187" s="118">
        <v>-0.29984100000000002</v>
      </c>
      <c r="I187" s="106">
        <v>-314.39768692900014</v>
      </c>
      <c r="J187" s="107">
        <f t="shared" si="2"/>
        <v>4.6631310516067817E-4</v>
      </c>
      <c r="K187" s="107">
        <f>I187/'סכום נכסי הקרן'!$C$42</f>
        <v>-2.7278752948542375E-6</v>
      </c>
    </row>
    <row r="188" spans="2:11">
      <c r="B188" s="102" t="s">
        <v>3041</v>
      </c>
      <c r="C188" s="103" t="s">
        <v>3042</v>
      </c>
      <c r="D188" s="104" t="s">
        <v>548</v>
      </c>
      <c r="E188" s="104" t="s">
        <v>138</v>
      </c>
      <c r="F188" s="117">
        <v>45182</v>
      </c>
      <c r="G188" s="106">
        <v>74955661.199250028</v>
      </c>
      <c r="H188" s="118">
        <v>-0.27774799999999999</v>
      </c>
      <c r="I188" s="106">
        <v>-208.18771433999999</v>
      </c>
      <c r="J188" s="107">
        <f t="shared" si="2"/>
        <v>3.0878299544268972E-4</v>
      </c>
      <c r="K188" s="107">
        <f>I188/'סכום נכסי הקרן'!$C$42</f>
        <v>-1.8063431960569968E-6</v>
      </c>
    </row>
    <row r="189" spans="2:11">
      <c r="B189" s="102" t="s">
        <v>3043</v>
      </c>
      <c r="C189" s="103" t="s">
        <v>3044</v>
      </c>
      <c r="D189" s="104" t="s">
        <v>548</v>
      </c>
      <c r="E189" s="104" t="s">
        <v>138</v>
      </c>
      <c r="F189" s="117">
        <v>45182</v>
      </c>
      <c r="G189" s="106">
        <v>44993606.810594998</v>
      </c>
      <c r="H189" s="118">
        <v>-0.232705</v>
      </c>
      <c r="I189" s="106">
        <v>-104.70253755800002</v>
      </c>
      <c r="J189" s="107">
        <f t="shared" si="2"/>
        <v>1.5529428948343182E-4</v>
      </c>
      <c r="K189" s="107">
        <f>I189/'סכום נכסי הקרן'!$C$42</f>
        <v>-9.0845282070257785E-7</v>
      </c>
    </row>
    <row r="190" spans="2:11">
      <c r="B190" s="102" t="s">
        <v>3045</v>
      </c>
      <c r="C190" s="103" t="s">
        <v>3046</v>
      </c>
      <c r="D190" s="104" t="s">
        <v>548</v>
      </c>
      <c r="E190" s="104" t="s">
        <v>138</v>
      </c>
      <c r="F190" s="117">
        <v>45182</v>
      </c>
      <c r="G190" s="106">
        <v>59996231.063000023</v>
      </c>
      <c r="H190" s="118">
        <v>-0.22476099999999999</v>
      </c>
      <c r="I190" s="106">
        <v>-134.84806787200003</v>
      </c>
      <c r="J190" s="107">
        <f t="shared" si="2"/>
        <v>2.0000599199227129E-4</v>
      </c>
      <c r="K190" s="107">
        <f>I190/'סכום נכסי הקרן'!$C$42</f>
        <v>-1.1700108753978425E-6</v>
      </c>
    </row>
    <row r="191" spans="2:11">
      <c r="B191" s="102" t="s">
        <v>3047</v>
      </c>
      <c r="C191" s="103" t="s">
        <v>3048</v>
      </c>
      <c r="D191" s="104" t="s">
        <v>548</v>
      </c>
      <c r="E191" s="104" t="s">
        <v>138</v>
      </c>
      <c r="F191" s="117">
        <v>45173</v>
      </c>
      <c r="G191" s="106">
        <v>142528695.02265003</v>
      </c>
      <c r="H191" s="118">
        <v>-0.26227800000000001</v>
      </c>
      <c r="I191" s="106">
        <v>-373.82159595099995</v>
      </c>
      <c r="J191" s="107">
        <f t="shared" si="2"/>
        <v>5.5445035517515454E-4</v>
      </c>
      <c r="K191" s="107">
        <f>I191/'סכום נכסי הקרן'!$C$42</f>
        <v>-3.2434675529530895E-6</v>
      </c>
    </row>
    <row r="192" spans="2:11">
      <c r="B192" s="102" t="s">
        <v>3049</v>
      </c>
      <c r="C192" s="103" t="s">
        <v>3050</v>
      </c>
      <c r="D192" s="104" t="s">
        <v>548</v>
      </c>
      <c r="E192" s="104" t="s">
        <v>138</v>
      </c>
      <c r="F192" s="117">
        <v>45173</v>
      </c>
      <c r="G192" s="106">
        <v>127525674.49395004</v>
      </c>
      <c r="H192" s="118">
        <v>-0.26227800000000001</v>
      </c>
      <c r="I192" s="106">
        <v>-334.47195427200006</v>
      </c>
      <c r="J192" s="107">
        <f t="shared" si="2"/>
        <v>4.9608715989363759E-4</v>
      </c>
      <c r="K192" s="107">
        <f>I192/'סכום נכסי הקרן'!$C$42</f>
        <v>-2.9020499158005904E-6</v>
      </c>
    </row>
    <row r="193" spans="2:11">
      <c r="B193" s="102" t="s">
        <v>3051</v>
      </c>
      <c r="C193" s="103" t="s">
        <v>3052</v>
      </c>
      <c r="D193" s="104" t="s">
        <v>548</v>
      </c>
      <c r="E193" s="104" t="s">
        <v>138</v>
      </c>
      <c r="F193" s="117">
        <v>45173</v>
      </c>
      <c r="G193" s="106">
        <v>60546452.476500012</v>
      </c>
      <c r="H193" s="118">
        <v>-0.22256999999999999</v>
      </c>
      <c r="I193" s="106">
        <v>-134.75841912000004</v>
      </c>
      <c r="J193" s="107">
        <f t="shared" si="2"/>
        <v>1.9987302540359426E-4</v>
      </c>
      <c r="K193" s="107">
        <f>I193/'סכום נכסי הקרן'!$C$42</f>
        <v>-1.1692330369277697E-6</v>
      </c>
    </row>
    <row r="194" spans="2:11">
      <c r="B194" s="102" t="s">
        <v>3051</v>
      </c>
      <c r="C194" s="103" t="s">
        <v>3053</v>
      </c>
      <c r="D194" s="104" t="s">
        <v>548</v>
      </c>
      <c r="E194" s="104" t="s">
        <v>138</v>
      </c>
      <c r="F194" s="117">
        <v>45173</v>
      </c>
      <c r="G194" s="106">
        <v>45026894.019374996</v>
      </c>
      <c r="H194" s="118">
        <v>-0.22256999999999999</v>
      </c>
      <c r="I194" s="106">
        <v>-100.21649176200005</v>
      </c>
      <c r="J194" s="107">
        <f t="shared" si="2"/>
        <v>1.4864060839099374E-4</v>
      </c>
      <c r="K194" s="107">
        <f>I194/'סכום נכסי הקרן'!$C$42</f>
        <v>-8.6952959064313854E-7</v>
      </c>
    </row>
    <row r="195" spans="2:11">
      <c r="B195" s="102" t="s">
        <v>3054</v>
      </c>
      <c r="C195" s="103" t="s">
        <v>3055</v>
      </c>
      <c r="D195" s="104" t="s">
        <v>548</v>
      </c>
      <c r="E195" s="104" t="s">
        <v>138</v>
      </c>
      <c r="F195" s="117">
        <v>45195</v>
      </c>
      <c r="G195" s="106">
        <v>123990414.41099703</v>
      </c>
      <c r="H195" s="118">
        <v>-8.3234000000000002E-2</v>
      </c>
      <c r="I195" s="106">
        <v>-103.20205322000002</v>
      </c>
      <c r="J195" s="107">
        <f t="shared" si="2"/>
        <v>1.5306877848259628E-4</v>
      </c>
      <c r="K195" s="107">
        <f>I195/'סכום נכסי הקרן'!$C$42</f>
        <v>-8.9543385037894995E-7</v>
      </c>
    </row>
    <row r="196" spans="2:11">
      <c r="B196" s="102" t="s">
        <v>3056</v>
      </c>
      <c r="C196" s="103" t="s">
        <v>3057</v>
      </c>
      <c r="D196" s="104" t="s">
        <v>548</v>
      </c>
      <c r="E196" s="104" t="s">
        <v>138</v>
      </c>
      <c r="F196" s="117">
        <v>45173</v>
      </c>
      <c r="G196" s="106">
        <v>75054730.273000002</v>
      </c>
      <c r="H196" s="118">
        <v>-0.209341</v>
      </c>
      <c r="I196" s="106">
        <v>-157.12057889600001</v>
      </c>
      <c r="J196" s="107">
        <f t="shared" si="2"/>
        <v>2.3304047095671834E-4</v>
      </c>
      <c r="K196" s="107">
        <f>I196/'סכום נכסי הקרן'!$C$42</f>
        <v>-1.3632585839614833E-6</v>
      </c>
    </row>
    <row r="197" spans="2:11">
      <c r="B197" s="102" t="s">
        <v>3058</v>
      </c>
      <c r="C197" s="103" t="s">
        <v>3059</v>
      </c>
      <c r="D197" s="104" t="s">
        <v>548</v>
      </c>
      <c r="E197" s="104" t="s">
        <v>138</v>
      </c>
      <c r="F197" s="117">
        <v>45195</v>
      </c>
      <c r="G197" s="106">
        <v>82595075.614260018</v>
      </c>
      <c r="H197" s="118">
        <v>-4.0978000000000001E-2</v>
      </c>
      <c r="I197" s="106">
        <v>-33.845760219000006</v>
      </c>
      <c r="J197" s="107">
        <f t="shared" si="2"/>
        <v>5.0199865331101592E-5</v>
      </c>
      <c r="K197" s="107">
        <f>I197/'סכום נכסי הקרן'!$C$42</f>
        <v>-2.9366314376804084E-7</v>
      </c>
    </row>
    <row r="198" spans="2:11">
      <c r="B198" s="102" t="s">
        <v>3058</v>
      </c>
      <c r="C198" s="103" t="s">
        <v>3060</v>
      </c>
      <c r="D198" s="104" t="s">
        <v>548</v>
      </c>
      <c r="E198" s="104" t="s">
        <v>138</v>
      </c>
      <c r="F198" s="117">
        <v>45195</v>
      </c>
      <c r="G198" s="106">
        <v>30290011.393392</v>
      </c>
      <c r="H198" s="118">
        <v>-4.0978000000000001E-2</v>
      </c>
      <c r="I198" s="106">
        <v>-12.412222583000002</v>
      </c>
      <c r="J198" s="107">
        <f t="shared" si="2"/>
        <v>1.8409747575309971E-5</v>
      </c>
      <c r="K198" s="107">
        <f>I198/'סכום נכסי הקרן'!$C$42</f>
        <v>-1.0769479785022677E-7</v>
      </c>
    </row>
    <row r="199" spans="2:11">
      <c r="B199" s="102" t="s">
        <v>3061</v>
      </c>
      <c r="C199" s="103" t="s">
        <v>3062</v>
      </c>
      <c r="D199" s="104" t="s">
        <v>548</v>
      </c>
      <c r="E199" s="104" t="s">
        <v>138</v>
      </c>
      <c r="F199" s="117">
        <v>45187</v>
      </c>
      <c r="G199" s="106">
        <v>30037743.160999995</v>
      </c>
      <c r="H199" s="118">
        <v>-6.8645999999999999E-2</v>
      </c>
      <c r="I199" s="106">
        <v>-20.619840734</v>
      </c>
      <c r="J199" s="107">
        <f t="shared" si="2"/>
        <v>3.058324650703166E-5</v>
      </c>
      <c r="K199" s="107">
        <f>I199/'סכום נכסי הקרן'!$C$42</f>
        <v>-1.7890829500539591E-7</v>
      </c>
    </row>
    <row r="200" spans="2:11">
      <c r="B200" s="102" t="s">
        <v>3063</v>
      </c>
      <c r="C200" s="103" t="s">
        <v>3064</v>
      </c>
      <c r="D200" s="104" t="s">
        <v>548</v>
      </c>
      <c r="E200" s="104" t="s">
        <v>138</v>
      </c>
      <c r="F200" s="117">
        <v>45195</v>
      </c>
      <c r="G200" s="106">
        <v>157698151.59525001</v>
      </c>
      <c r="H200" s="118">
        <v>-3.0419999999999999E-2</v>
      </c>
      <c r="I200" s="106">
        <v>-47.971028752999992</v>
      </c>
      <c r="J200" s="107">
        <f t="shared" si="2"/>
        <v>7.11503942477009E-5</v>
      </c>
      <c r="K200" s="107">
        <f>I200/'סכום נכסי הקרן'!$C$42</f>
        <v>-4.162212053220436E-7</v>
      </c>
    </row>
    <row r="201" spans="2:11">
      <c r="B201" s="102" t="s">
        <v>3065</v>
      </c>
      <c r="C201" s="103" t="s">
        <v>3066</v>
      </c>
      <c r="D201" s="104" t="s">
        <v>548</v>
      </c>
      <c r="E201" s="104" t="s">
        <v>138</v>
      </c>
      <c r="F201" s="117">
        <v>45175</v>
      </c>
      <c r="G201" s="106">
        <v>60075486.321999989</v>
      </c>
      <c r="H201" s="118">
        <v>-0.124905</v>
      </c>
      <c r="I201" s="106">
        <v>-75.037294114999995</v>
      </c>
      <c r="J201" s="107">
        <f t="shared" si="2"/>
        <v>1.112949461028403E-4</v>
      </c>
      <c r="K201" s="107">
        <f>I201/'סכום נכסי הקרן'!$C$42</f>
        <v>-6.5106198079391418E-7</v>
      </c>
    </row>
    <row r="202" spans="2:11">
      <c r="B202" s="102" t="s">
        <v>3067</v>
      </c>
      <c r="C202" s="103" t="s">
        <v>3068</v>
      </c>
      <c r="D202" s="104" t="s">
        <v>548</v>
      </c>
      <c r="E202" s="104" t="s">
        <v>138</v>
      </c>
      <c r="F202" s="117">
        <v>45173</v>
      </c>
      <c r="G202" s="106">
        <v>18023596.959707007</v>
      </c>
      <c r="H202" s="118">
        <v>-0.26594899999999999</v>
      </c>
      <c r="I202" s="106">
        <v>-47.933580642999992</v>
      </c>
      <c r="J202" s="107">
        <f t="shared" si="2"/>
        <v>7.1094851394866738E-5</v>
      </c>
      <c r="K202" s="107">
        <f>I202/'סכום נכסי הקרן'!$C$42</f>
        <v>-4.1589628634727058E-7</v>
      </c>
    </row>
    <row r="203" spans="2:11">
      <c r="B203" s="102" t="s">
        <v>3069</v>
      </c>
      <c r="C203" s="103" t="s">
        <v>3070</v>
      </c>
      <c r="D203" s="104" t="s">
        <v>548</v>
      </c>
      <c r="E203" s="104" t="s">
        <v>138</v>
      </c>
      <c r="F203" s="117">
        <v>45175</v>
      </c>
      <c r="G203" s="106">
        <v>52584081.103175014</v>
      </c>
      <c r="H203" s="118">
        <v>-9.0573000000000001E-2</v>
      </c>
      <c r="I203" s="106">
        <v>-47.627060930000013</v>
      </c>
      <c r="J203" s="107">
        <f t="shared" si="2"/>
        <v>7.0640222861946712E-5</v>
      </c>
      <c r="K203" s="107">
        <f>I203/'סכום נכסי הקרן'!$C$42</f>
        <v>-4.1323676438753274E-7</v>
      </c>
    </row>
    <row r="204" spans="2:11">
      <c r="B204" s="102" t="s">
        <v>3071</v>
      </c>
      <c r="C204" s="103" t="s">
        <v>3072</v>
      </c>
      <c r="D204" s="104" t="s">
        <v>548</v>
      </c>
      <c r="E204" s="104" t="s">
        <v>138</v>
      </c>
      <c r="F204" s="117">
        <v>45175</v>
      </c>
      <c r="G204" s="106">
        <v>165294768.17040011</v>
      </c>
      <c r="H204" s="118">
        <v>-7.2096999999999994E-2</v>
      </c>
      <c r="I204" s="106">
        <v>-119.17177391700001</v>
      </c>
      <c r="J204" s="107">
        <f t="shared" ref="J204:J267" si="3">IFERROR(I204/$I$11,0)</f>
        <v>1.7675498978875174E-4</v>
      </c>
      <c r="K204" s="107">
        <f>I204/'סכום נכסי הקרן'!$C$42</f>
        <v>-1.0339953232084447E-6</v>
      </c>
    </row>
    <row r="205" spans="2:11">
      <c r="B205" s="102" t="s">
        <v>3073</v>
      </c>
      <c r="C205" s="103" t="s">
        <v>3074</v>
      </c>
      <c r="D205" s="104" t="s">
        <v>548</v>
      </c>
      <c r="E205" s="104" t="s">
        <v>138</v>
      </c>
      <c r="F205" s="117">
        <v>45187</v>
      </c>
      <c r="G205" s="106">
        <v>75143892.439375013</v>
      </c>
      <c r="H205" s="118">
        <v>-2.6819999999999999E-3</v>
      </c>
      <c r="I205" s="106">
        <v>-2.0150649600000001</v>
      </c>
      <c r="J205" s="107">
        <f t="shared" si="3"/>
        <v>2.9887344521407929E-6</v>
      </c>
      <c r="K205" s="107">
        <f>I205/'סכום נכסי הקרן'!$C$42</f>
        <v>-1.7483735251372205E-8</v>
      </c>
    </row>
    <row r="206" spans="2:11">
      <c r="B206" s="102" t="s">
        <v>3075</v>
      </c>
      <c r="C206" s="103" t="s">
        <v>3076</v>
      </c>
      <c r="D206" s="104" t="s">
        <v>548</v>
      </c>
      <c r="E206" s="104" t="s">
        <v>138</v>
      </c>
      <c r="F206" s="117">
        <v>45175</v>
      </c>
      <c r="G206" s="106">
        <v>187884498.36687505</v>
      </c>
      <c r="H206" s="118">
        <v>-4.5712999999999997E-2</v>
      </c>
      <c r="I206" s="106">
        <v>-85.887933485999994</v>
      </c>
      <c r="J206" s="107">
        <f t="shared" si="3"/>
        <v>1.2738856112747107E-4</v>
      </c>
      <c r="K206" s="107">
        <f>I206/'סכום נכסי הקרן'!$C$42</f>
        <v>-7.4520768320872861E-7</v>
      </c>
    </row>
    <row r="207" spans="2:11">
      <c r="B207" s="102" t="s">
        <v>3077</v>
      </c>
      <c r="C207" s="103" t="s">
        <v>3078</v>
      </c>
      <c r="D207" s="104" t="s">
        <v>548</v>
      </c>
      <c r="E207" s="104" t="s">
        <v>138</v>
      </c>
      <c r="F207" s="117">
        <v>45187</v>
      </c>
      <c r="G207" s="106">
        <v>105231962.68983999</v>
      </c>
      <c r="H207" s="118">
        <v>2.6315000000000002E-2</v>
      </c>
      <c r="I207" s="106">
        <v>27.692183772000003</v>
      </c>
      <c r="J207" s="107">
        <f t="shared" si="3"/>
        <v>-4.107291096679612E-5</v>
      </c>
      <c r="K207" s="107">
        <f>I207/'סכום נכסי הקרן'!$C$42</f>
        <v>2.4027156405021987E-7</v>
      </c>
    </row>
    <row r="208" spans="2:11">
      <c r="B208" s="102" t="s">
        <v>3079</v>
      </c>
      <c r="C208" s="103" t="s">
        <v>3080</v>
      </c>
      <c r="D208" s="104" t="s">
        <v>548</v>
      </c>
      <c r="E208" s="104" t="s">
        <v>138</v>
      </c>
      <c r="F208" s="117">
        <v>45175</v>
      </c>
      <c r="G208" s="106">
        <v>11732487.678728003</v>
      </c>
      <c r="H208" s="118">
        <v>-1.1436E-2</v>
      </c>
      <c r="I208" s="106">
        <v>-1.34167736</v>
      </c>
      <c r="J208" s="107">
        <f t="shared" si="3"/>
        <v>1.9899692710101543E-6</v>
      </c>
      <c r="K208" s="107">
        <f>I208/'סכום נכסי הקרן'!$C$42</f>
        <v>-1.1641079677649696E-8</v>
      </c>
    </row>
    <row r="209" spans="2:11">
      <c r="B209" s="102" t="s">
        <v>3081</v>
      </c>
      <c r="C209" s="103" t="s">
        <v>3082</v>
      </c>
      <c r="D209" s="104" t="s">
        <v>548</v>
      </c>
      <c r="E209" s="104" t="s">
        <v>138</v>
      </c>
      <c r="F209" s="117">
        <v>45182</v>
      </c>
      <c r="G209" s="106">
        <v>5703000.0000000009</v>
      </c>
      <c r="H209" s="118">
        <v>-0.24100099999999999</v>
      </c>
      <c r="I209" s="106">
        <v>-13.744300000000003</v>
      </c>
      <c r="J209" s="107">
        <f t="shared" si="3"/>
        <v>2.0385478258010454E-5</v>
      </c>
      <c r="K209" s="107">
        <f>I209/'סכום נכסי הקרן'!$C$42</f>
        <v>-1.1925258350749896E-7</v>
      </c>
    </row>
    <row r="210" spans="2:11">
      <c r="B210" s="102" t="s">
        <v>3083</v>
      </c>
      <c r="C210" s="103" t="s">
        <v>3084</v>
      </c>
      <c r="D210" s="104" t="s">
        <v>548</v>
      </c>
      <c r="E210" s="104" t="s">
        <v>138</v>
      </c>
      <c r="F210" s="117">
        <v>45180</v>
      </c>
      <c r="G210" s="106">
        <v>188885096.01174998</v>
      </c>
      <c r="H210" s="118">
        <v>0.50219000000000003</v>
      </c>
      <c r="I210" s="106">
        <v>948.56161389100032</v>
      </c>
      <c r="J210" s="107">
        <f t="shared" si="3"/>
        <v>-1.406901927079465E-3</v>
      </c>
      <c r="K210" s="107">
        <f>I210/'סכום נכסי הקרן'!$C$42</f>
        <v>8.2302061998460798E-6</v>
      </c>
    </row>
    <row r="211" spans="2:11">
      <c r="B211" s="102" t="s">
        <v>3085</v>
      </c>
      <c r="C211" s="103" t="s">
        <v>3086</v>
      </c>
      <c r="D211" s="104" t="s">
        <v>548</v>
      </c>
      <c r="E211" s="104" t="s">
        <v>138</v>
      </c>
      <c r="F211" s="117">
        <v>45180</v>
      </c>
      <c r="G211" s="106">
        <v>8843892.5024699979</v>
      </c>
      <c r="H211" s="118">
        <v>0.51001700000000005</v>
      </c>
      <c r="I211" s="106">
        <v>45.105359177000011</v>
      </c>
      <c r="J211" s="107">
        <f t="shared" si="3"/>
        <v>-6.6900047206659195E-5</v>
      </c>
      <c r="K211" s="107">
        <f>I211/'סכום נכסי הקרן'!$C$42</f>
        <v>3.9135718893584445E-7</v>
      </c>
    </row>
    <row r="212" spans="2:11">
      <c r="B212" s="102" t="s">
        <v>3087</v>
      </c>
      <c r="C212" s="103" t="s">
        <v>3088</v>
      </c>
      <c r="D212" s="104" t="s">
        <v>548</v>
      </c>
      <c r="E212" s="104" t="s">
        <v>138</v>
      </c>
      <c r="F212" s="117">
        <v>45197</v>
      </c>
      <c r="G212" s="106">
        <v>60519315.772399999</v>
      </c>
      <c r="H212" s="118">
        <v>0.609379</v>
      </c>
      <c r="I212" s="106">
        <v>368.79215628500009</v>
      </c>
      <c r="J212" s="107">
        <f t="shared" si="3"/>
        <v>-5.4699071496348752E-4</v>
      </c>
      <c r="K212" s="107">
        <f>I212/'סכום נכסי הקרן'!$C$42</f>
        <v>3.1998295594746599E-6</v>
      </c>
    </row>
    <row r="213" spans="2:11">
      <c r="B213" s="102" t="s">
        <v>3089</v>
      </c>
      <c r="C213" s="103" t="s">
        <v>3090</v>
      </c>
      <c r="D213" s="104" t="s">
        <v>548</v>
      </c>
      <c r="E213" s="104" t="s">
        <v>138</v>
      </c>
      <c r="F213" s="117">
        <v>45090</v>
      </c>
      <c r="G213" s="106">
        <v>45460816.562400013</v>
      </c>
      <c r="H213" s="118">
        <v>7.2873749999999999</v>
      </c>
      <c r="I213" s="106">
        <v>3312.9003355120003</v>
      </c>
      <c r="J213" s="107">
        <f t="shared" si="3"/>
        <v>-4.913677507078237E-3</v>
      </c>
      <c r="K213" s="107">
        <f>I213/'סכום נכסי הקרן'!$C$42</f>
        <v>2.8744419425701277E-5</v>
      </c>
    </row>
    <row r="214" spans="2:11">
      <c r="B214" s="102" t="s">
        <v>3091</v>
      </c>
      <c r="C214" s="103" t="s">
        <v>3092</v>
      </c>
      <c r="D214" s="104" t="s">
        <v>548</v>
      </c>
      <c r="E214" s="104" t="s">
        <v>138</v>
      </c>
      <c r="F214" s="117">
        <v>45090</v>
      </c>
      <c r="G214" s="106">
        <v>45460816.562400013</v>
      </c>
      <c r="H214" s="118">
        <v>7.1618519999999997</v>
      </c>
      <c r="I214" s="106">
        <v>3255.8365490320007</v>
      </c>
      <c r="J214" s="107">
        <f t="shared" si="3"/>
        <v>-4.829040779226852E-3</v>
      </c>
      <c r="K214" s="107">
        <f>I214/'סכום נכסי הקרן'!$C$42</f>
        <v>2.8249304799095319E-5</v>
      </c>
    </row>
    <row r="215" spans="2:11">
      <c r="B215" s="102" t="s">
        <v>3093</v>
      </c>
      <c r="C215" s="103" t="s">
        <v>3094</v>
      </c>
      <c r="D215" s="104" t="s">
        <v>548</v>
      </c>
      <c r="E215" s="104" t="s">
        <v>138</v>
      </c>
      <c r="F215" s="117">
        <v>45126</v>
      </c>
      <c r="G215" s="106">
        <v>143959252.44760001</v>
      </c>
      <c r="H215" s="118">
        <v>6.7944329999999997</v>
      </c>
      <c r="I215" s="106">
        <v>9781.2142802320013</v>
      </c>
      <c r="J215" s="107">
        <f t="shared" si="3"/>
        <v>-1.4507448982240696E-2</v>
      </c>
      <c r="K215" s="107">
        <f>I215/'סכום נכסי הקרן'!$C$42</f>
        <v>8.4866822810773031E-5</v>
      </c>
    </row>
    <row r="216" spans="2:11">
      <c r="B216" s="102" t="s">
        <v>3095</v>
      </c>
      <c r="C216" s="103" t="s">
        <v>3096</v>
      </c>
      <c r="D216" s="104" t="s">
        <v>548</v>
      </c>
      <c r="E216" s="104" t="s">
        <v>138</v>
      </c>
      <c r="F216" s="117">
        <v>45089</v>
      </c>
      <c r="G216" s="106">
        <v>75768027.604000017</v>
      </c>
      <c r="H216" s="118">
        <v>6.6739730000000002</v>
      </c>
      <c r="I216" s="106">
        <v>5056.7378135030003</v>
      </c>
      <c r="J216" s="107">
        <f t="shared" si="3"/>
        <v>-7.5001286899750962E-3</v>
      </c>
      <c r="K216" s="107">
        <f>I216/'סכום נכסי הקרן'!$C$42</f>
        <v>4.3874846182075053E-5</v>
      </c>
    </row>
    <row r="217" spans="2:11">
      <c r="B217" s="102" t="s">
        <v>3097</v>
      </c>
      <c r="C217" s="103" t="s">
        <v>3098</v>
      </c>
      <c r="D217" s="104" t="s">
        <v>548</v>
      </c>
      <c r="E217" s="104" t="s">
        <v>138</v>
      </c>
      <c r="F217" s="117">
        <v>45089</v>
      </c>
      <c r="G217" s="106">
        <v>121228844.16639997</v>
      </c>
      <c r="H217" s="118">
        <v>6.6847659999999998</v>
      </c>
      <c r="I217" s="106">
        <v>8103.8650376320011</v>
      </c>
      <c r="J217" s="107">
        <f t="shared" si="3"/>
        <v>-1.2019612823533988E-2</v>
      </c>
      <c r="K217" s="107">
        <f>I217/'סכום נכסי הקרן'!$C$42</f>
        <v>7.0313282024818378E-5</v>
      </c>
    </row>
    <row r="218" spans="2:11">
      <c r="B218" s="102" t="s">
        <v>3099</v>
      </c>
      <c r="C218" s="103" t="s">
        <v>3100</v>
      </c>
      <c r="D218" s="104" t="s">
        <v>548</v>
      </c>
      <c r="E218" s="104" t="s">
        <v>138</v>
      </c>
      <c r="F218" s="117">
        <v>45089</v>
      </c>
      <c r="G218" s="106">
        <v>60614422.083199985</v>
      </c>
      <c r="H218" s="118">
        <v>6.6847659999999998</v>
      </c>
      <c r="I218" s="106">
        <v>4051.9325188150015</v>
      </c>
      <c r="J218" s="107">
        <f t="shared" si="3"/>
        <v>-6.0098064117655127E-3</v>
      </c>
      <c r="K218" s="107">
        <f>I218/'סכום נכסי הקרן'!$C$42</f>
        <v>3.5156641012400522E-5</v>
      </c>
    </row>
    <row r="219" spans="2:11">
      <c r="B219" s="102" t="s">
        <v>3101</v>
      </c>
      <c r="C219" s="103" t="s">
        <v>3102</v>
      </c>
      <c r="D219" s="104" t="s">
        <v>548</v>
      </c>
      <c r="E219" s="104" t="s">
        <v>138</v>
      </c>
      <c r="F219" s="117">
        <v>45126</v>
      </c>
      <c r="G219" s="106">
        <v>7981418.7587520005</v>
      </c>
      <c r="H219" s="118">
        <v>6.5409379999999997</v>
      </c>
      <c r="I219" s="106">
        <v>522.05964818500001</v>
      </c>
      <c r="J219" s="107">
        <f t="shared" si="3"/>
        <v>-7.7431630621129508E-4</v>
      </c>
      <c r="K219" s="107">
        <f>I219/'סכום נכסי הקרן'!$C$42</f>
        <v>4.5296567879831809E-6</v>
      </c>
    </row>
    <row r="220" spans="2:11">
      <c r="B220" s="102" t="s">
        <v>3103</v>
      </c>
      <c r="C220" s="103" t="s">
        <v>3104</v>
      </c>
      <c r="D220" s="104" t="s">
        <v>548</v>
      </c>
      <c r="E220" s="104" t="s">
        <v>138</v>
      </c>
      <c r="F220" s="117">
        <v>45089</v>
      </c>
      <c r="G220" s="106">
        <v>75768027.604000017</v>
      </c>
      <c r="H220" s="118">
        <v>6.6128030000000004</v>
      </c>
      <c r="I220" s="106">
        <v>5010.3906655630008</v>
      </c>
      <c r="J220" s="107">
        <f t="shared" si="3"/>
        <v>-7.4313868277739179E-3</v>
      </c>
      <c r="K220" s="107">
        <f>I220/'סכום נכסי הקרן'!$C$42</f>
        <v>4.3472714598069377E-5</v>
      </c>
    </row>
    <row r="221" spans="2:11">
      <c r="B221" s="102" t="s">
        <v>3105</v>
      </c>
      <c r="C221" s="103" t="s">
        <v>3106</v>
      </c>
      <c r="D221" s="104" t="s">
        <v>548</v>
      </c>
      <c r="E221" s="104" t="s">
        <v>138</v>
      </c>
      <c r="F221" s="117">
        <v>45126</v>
      </c>
      <c r="G221" s="106">
        <v>75768027.604000002</v>
      </c>
      <c r="H221" s="118">
        <v>6.4615090000000004</v>
      </c>
      <c r="I221" s="106">
        <v>4895.7578403300004</v>
      </c>
      <c r="J221" s="107">
        <f t="shared" si="3"/>
        <v>-7.2613639843812656E-3</v>
      </c>
      <c r="K221" s="107">
        <f>I221/'סכום נכסי הקרן'!$C$42</f>
        <v>4.2478101517461493E-5</v>
      </c>
    </row>
    <row r="222" spans="2:11">
      <c r="B222" s="102" t="s">
        <v>3107</v>
      </c>
      <c r="C222" s="103" t="s">
        <v>3108</v>
      </c>
      <c r="D222" s="104" t="s">
        <v>548</v>
      </c>
      <c r="E222" s="104" t="s">
        <v>138</v>
      </c>
      <c r="F222" s="117">
        <v>45126</v>
      </c>
      <c r="G222" s="106">
        <v>103044517.54144001</v>
      </c>
      <c r="H222" s="118">
        <v>6.4484339999999998</v>
      </c>
      <c r="I222" s="106">
        <v>6644.7572688170021</v>
      </c>
      <c r="J222" s="107">
        <f t="shared" si="3"/>
        <v>-9.8554713469020533E-3</v>
      </c>
      <c r="K222" s="107">
        <f>I222/'סכום נכסי הקרן'!$C$42</f>
        <v>5.765331599911673E-5</v>
      </c>
    </row>
    <row r="223" spans="2:11">
      <c r="B223" s="102" t="s">
        <v>3109</v>
      </c>
      <c r="C223" s="103" t="s">
        <v>3110</v>
      </c>
      <c r="D223" s="104" t="s">
        <v>548</v>
      </c>
      <c r="E223" s="104" t="s">
        <v>138</v>
      </c>
      <c r="F223" s="117">
        <v>45126</v>
      </c>
      <c r="G223" s="106">
        <v>127290286.37472001</v>
      </c>
      <c r="H223" s="118">
        <v>6.4484339999999998</v>
      </c>
      <c r="I223" s="106">
        <v>8208.2295673639983</v>
      </c>
      <c r="J223" s="107">
        <f t="shared" si="3"/>
        <v>-1.2174405781469942E-2</v>
      </c>
      <c r="K223" s="107">
        <f>I223/'סכום נכסי הקרן'!$C$42</f>
        <v>7.1218802116571739E-5</v>
      </c>
    </row>
    <row r="224" spans="2:11">
      <c r="B224" s="102" t="s">
        <v>3111</v>
      </c>
      <c r="C224" s="103" t="s">
        <v>3112</v>
      </c>
      <c r="D224" s="104" t="s">
        <v>548</v>
      </c>
      <c r="E224" s="104" t="s">
        <v>138</v>
      </c>
      <c r="F224" s="117">
        <v>45089</v>
      </c>
      <c r="G224" s="106">
        <v>60614422.083199985</v>
      </c>
      <c r="H224" s="118">
        <v>6.3451050000000002</v>
      </c>
      <c r="I224" s="106">
        <v>3846.0484853850007</v>
      </c>
      <c r="J224" s="107">
        <f t="shared" si="3"/>
        <v>-5.7044402245345315E-3</v>
      </c>
      <c r="K224" s="107">
        <f>I224/'סכום נכסי הקרן'!$C$42</f>
        <v>3.33702857313406E-5</v>
      </c>
    </row>
    <row r="225" spans="2:11">
      <c r="B225" s="102" t="s">
        <v>3113</v>
      </c>
      <c r="C225" s="103" t="s">
        <v>3114</v>
      </c>
      <c r="D225" s="104" t="s">
        <v>548</v>
      </c>
      <c r="E225" s="104" t="s">
        <v>138</v>
      </c>
      <c r="F225" s="117">
        <v>45127</v>
      </c>
      <c r="G225" s="106">
        <v>136382449.68719998</v>
      </c>
      <c r="H225" s="118">
        <v>6.3020579999999997</v>
      </c>
      <c r="I225" s="106">
        <v>8594.9011552910015</v>
      </c>
      <c r="J225" s="107">
        <f t="shared" si="3"/>
        <v>-1.2747915181634104E-2</v>
      </c>
      <c r="K225" s="107">
        <f>I225/'סכום נכסי הקרן'!$C$42</f>
        <v>7.457376277875477E-5</v>
      </c>
    </row>
    <row r="226" spans="2:11">
      <c r="B226" s="102" t="s">
        <v>3115</v>
      </c>
      <c r="C226" s="103" t="s">
        <v>3116</v>
      </c>
      <c r="D226" s="104" t="s">
        <v>548</v>
      </c>
      <c r="E226" s="104" t="s">
        <v>138</v>
      </c>
      <c r="F226" s="117">
        <v>45089</v>
      </c>
      <c r="G226" s="106">
        <v>60614422.083199985</v>
      </c>
      <c r="H226" s="118">
        <v>6.3272459999999997</v>
      </c>
      <c r="I226" s="106">
        <v>3835.2238021120011</v>
      </c>
      <c r="J226" s="107">
        <f t="shared" si="3"/>
        <v>-5.688385107466977E-3</v>
      </c>
      <c r="K226" s="107">
        <f>I226/'סכום נכסי הקרן'!$C$42</f>
        <v>3.3276365237320854E-5</v>
      </c>
    </row>
    <row r="227" spans="2:11">
      <c r="B227" s="102" t="s">
        <v>3117</v>
      </c>
      <c r="C227" s="103" t="s">
        <v>3118</v>
      </c>
      <c r="D227" s="104" t="s">
        <v>548</v>
      </c>
      <c r="E227" s="104" t="s">
        <v>138</v>
      </c>
      <c r="F227" s="117">
        <v>45127</v>
      </c>
      <c r="G227" s="106">
        <v>106075238.64560002</v>
      </c>
      <c r="H227" s="118">
        <v>6.2493780000000001</v>
      </c>
      <c r="I227" s="106">
        <v>6629.0422190410009</v>
      </c>
      <c r="J227" s="107">
        <f t="shared" si="3"/>
        <v>-9.832162862255165E-3</v>
      </c>
      <c r="K227" s="107">
        <f>I227/'סכום נכסי הקרן'!$C$42</f>
        <v>5.7516964181582403E-5</v>
      </c>
    </row>
    <row r="228" spans="2:11">
      <c r="B228" s="102" t="s">
        <v>3119</v>
      </c>
      <c r="C228" s="103" t="s">
        <v>3120</v>
      </c>
      <c r="D228" s="104" t="s">
        <v>548</v>
      </c>
      <c r="E228" s="104" t="s">
        <v>138</v>
      </c>
      <c r="F228" s="117">
        <v>45098</v>
      </c>
      <c r="G228" s="106">
        <v>201542953.42664</v>
      </c>
      <c r="H228" s="118">
        <v>6.0960510000000001</v>
      </c>
      <c r="I228" s="106">
        <v>12286.161742194006</v>
      </c>
      <c r="J228" s="107">
        <f t="shared" si="3"/>
        <v>-1.822277475534554E-2</v>
      </c>
      <c r="K228" s="107">
        <f>I228/'סכום נכסי הקרן'!$C$42</f>
        <v>1.0660102945567467E-4</v>
      </c>
    </row>
    <row r="229" spans="2:11">
      <c r="B229" s="102" t="s">
        <v>3121</v>
      </c>
      <c r="C229" s="103" t="s">
        <v>3122</v>
      </c>
      <c r="D229" s="104" t="s">
        <v>548</v>
      </c>
      <c r="E229" s="104" t="s">
        <v>138</v>
      </c>
      <c r="F229" s="117">
        <v>45098</v>
      </c>
      <c r="G229" s="106">
        <v>75768027.604000017</v>
      </c>
      <c r="H229" s="118">
        <v>6.1445259999999999</v>
      </c>
      <c r="I229" s="106">
        <v>4655.5860123640023</v>
      </c>
      <c r="J229" s="107">
        <f t="shared" si="3"/>
        <v>-6.9051423086911624E-3</v>
      </c>
      <c r="K229" s="107">
        <f>I229/'סכום נכסי הקרן'!$C$42</f>
        <v>4.0394247776589725E-5</v>
      </c>
    </row>
    <row r="230" spans="2:11">
      <c r="B230" s="102" t="s">
        <v>3123</v>
      </c>
      <c r="C230" s="103" t="s">
        <v>3124</v>
      </c>
      <c r="D230" s="104" t="s">
        <v>548</v>
      </c>
      <c r="E230" s="104" t="s">
        <v>138</v>
      </c>
      <c r="F230" s="117">
        <v>45098</v>
      </c>
      <c r="G230" s="106">
        <v>60614422.083199985</v>
      </c>
      <c r="H230" s="118">
        <v>6.1436539999999997</v>
      </c>
      <c r="I230" s="106">
        <v>3723.9404309289994</v>
      </c>
      <c r="J230" s="107">
        <f t="shared" si="3"/>
        <v>-5.5233301578712039E-3</v>
      </c>
      <c r="K230" s="107">
        <f>I230/'סכום נכסי הקרן'!$C$42</f>
        <v>3.2310813734880064E-5</v>
      </c>
    </row>
    <row r="231" spans="2:11">
      <c r="B231" s="102" t="s">
        <v>3125</v>
      </c>
      <c r="C231" s="103" t="s">
        <v>3126</v>
      </c>
      <c r="D231" s="104" t="s">
        <v>548</v>
      </c>
      <c r="E231" s="104" t="s">
        <v>138</v>
      </c>
      <c r="F231" s="117">
        <v>45097</v>
      </c>
      <c r="G231" s="106">
        <v>121228844.16639997</v>
      </c>
      <c r="H231" s="118">
        <v>5.8281700000000001</v>
      </c>
      <c r="I231" s="106">
        <v>7065.4235138180029</v>
      </c>
      <c r="J231" s="107">
        <f t="shared" si="3"/>
        <v>-1.0479401455481378E-2</v>
      </c>
      <c r="K231" s="107">
        <f>I231/'סכום נכסי הקרן'!$C$42</f>
        <v>6.1303231710412893E-5</v>
      </c>
    </row>
    <row r="232" spans="2:11">
      <c r="B232" s="102" t="s">
        <v>3127</v>
      </c>
      <c r="C232" s="103" t="s">
        <v>3128</v>
      </c>
      <c r="D232" s="104" t="s">
        <v>548</v>
      </c>
      <c r="E232" s="104" t="s">
        <v>138</v>
      </c>
      <c r="F232" s="117">
        <v>45097</v>
      </c>
      <c r="G232" s="106">
        <v>128805646.9268</v>
      </c>
      <c r="H232" s="118">
        <v>5.821796</v>
      </c>
      <c r="I232" s="106">
        <v>7498.8015930279998</v>
      </c>
      <c r="J232" s="107">
        <f t="shared" si="3"/>
        <v>-1.1122185694128215E-2</v>
      </c>
      <c r="K232" s="107">
        <f>I232/'סכום נכסי הקרן'!$C$42</f>
        <v>6.5063441803419421E-5</v>
      </c>
    </row>
    <row r="233" spans="2:11">
      <c r="B233" s="102" t="s">
        <v>3129</v>
      </c>
      <c r="C233" s="103" t="s">
        <v>3130</v>
      </c>
      <c r="D233" s="104" t="s">
        <v>548</v>
      </c>
      <c r="E233" s="104" t="s">
        <v>138</v>
      </c>
      <c r="F233" s="117">
        <v>45097</v>
      </c>
      <c r="G233" s="106">
        <v>143959252.44760001</v>
      </c>
      <c r="H233" s="118">
        <v>5.821796</v>
      </c>
      <c r="I233" s="106">
        <v>8381.0135493429989</v>
      </c>
      <c r="J233" s="107">
        <f t="shared" si="3"/>
        <v>-1.243067813495214E-2</v>
      </c>
      <c r="K233" s="107">
        <f>I233/'סכום נכסי הקרן'!$C$42</f>
        <v>7.2717964404917377E-5</v>
      </c>
    </row>
    <row r="234" spans="2:11">
      <c r="B234" s="102" t="s">
        <v>3131</v>
      </c>
      <c r="C234" s="103" t="s">
        <v>3132</v>
      </c>
      <c r="D234" s="104" t="s">
        <v>548</v>
      </c>
      <c r="E234" s="104" t="s">
        <v>138</v>
      </c>
      <c r="F234" s="117">
        <v>45098</v>
      </c>
      <c r="G234" s="106">
        <v>76412420.551200017</v>
      </c>
      <c r="H234" s="118">
        <v>5.5939519999999998</v>
      </c>
      <c r="I234" s="106">
        <v>4274.4742979210014</v>
      </c>
      <c r="J234" s="107">
        <f t="shared" si="3"/>
        <v>-6.3398792855724239E-3</v>
      </c>
      <c r="K234" s="107">
        <f>I234/'סכום נכסי הקרן'!$C$42</f>
        <v>3.7087527423257791E-5</v>
      </c>
    </row>
    <row r="235" spans="2:11">
      <c r="B235" s="102" t="s">
        <v>3133</v>
      </c>
      <c r="C235" s="103" t="s">
        <v>3134</v>
      </c>
      <c r="D235" s="104" t="s">
        <v>548</v>
      </c>
      <c r="E235" s="104" t="s">
        <v>138</v>
      </c>
      <c r="F235" s="117">
        <v>45050</v>
      </c>
      <c r="G235" s="106">
        <v>90921633.124800026</v>
      </c>
      <c r="H235" s="118">
        <v>5.392531</v>
      </c>
      <c r="I235" s="106">
        <v>4902.9775981480007</v>
      </c>
      <c r="J235" s="107">
        <f t="shared" si="3"/>
        <v>-7.2720722937187317E-3</v>
      </c>
      <c r="K235" s="107">
        <f>I235/'סכום נכסי הקרן'!$C$42</f>
        <v>4.2540743832609957E-5</v>
      </c>
    </row>
    <row r="236" spans="2:11">
      <c r="B236" s="102" t="s">
        <v>3135</v>
      </c>
      <c r="C236" s="103" t="s">
        <v>3136</v>
      </c>
      <c r="D236" s="104" t="s">
        <v>548</v>
      </c>
      <c r="E236" s="104" t="s">
        <v>138</v>
      </c>
      <c r="F236" s="117">
        <v>45050</v>
      </c>
      <c r="G236" s="106">
        <v>53037619.32280001</v>
      </c>
      <c r="H236" s="118">
        <v>5.3372359999999999</v>
      </c>
      <c r="I236" s="106">
        <v>2830.742847683</v>
      </c>
      <c r="J236" s="107">
        <f t="shared" si="3"/>
        <v>-4.1985438891366158E-3</v>
      </c>
      <c r="K236" s="107">
        <f>I236/'סכום נכסי הקרן'!$C$42</f>
        <v>2.4560974209786771E-5</v>
      </c>
    </row>
    <row r="237" spans="2:11">
      <c r="B237" s="102" t="s">
        <v>3137</v>
      </c>
      <c r="C237" s="103" t="s">
        <v>3138</v>
      </c>
      <c r="D237" s="104" t="s">
        <v>548</v>
      </c>
      <c r="E237" s="104" t="s">
        <v>138</v>
      </c>
      <c r="F237" s="117">
        <v>45040</v>
      </c>
      <c r="G237" s="106">
        <v>3270667.2000000007</v>
      </c>
      <c r="H237" s="118">
        <v>4.951632</v>
      </c>
      <c r="I237" s="106">
        <v>161.95140000000004</v>
      </c>
      <c r="J237" s="107">
        <f t="shared" si="3"/>
        <v>-2.4020552109269694E-4</v>
      </c>
      <c r="K237" s="107">
        <f>I237/'סכום נכסי הקרן'!$C$42</f>
        <v>1.4051732611087044E-6</v>
      </c>
    </row>
    <row r="238" spans="2:11">
      <c r="B238" s="102" t="s">
        <v>3139</v>
      </c>
      <c r="C238" s="103" t="s">
        <v>3140</v>
      </c>
      <c r="D238" s="104" t="s">
        <v>548</v>
      </c>
      <c r="E238" s="104" t="s">
        <v>138</v>
      </c>
      <c r="F238" s="117">
        <v>45105</v>
      </c>
      <c r="G238" s="106">
        <v>26841038.308224007</v>
      </c>
      <c r="H238" s="118">
        <v>4.6741729999999997</v>
      </c>
      <c r="I238" s="106">
        <v>1254.5964365320001</v>
      </c>
      <c r="J238" s="107">
        <f t="shared" si="3"/>
        <v>-1.8608112730004785E-3</v>
      </c>
      <c r="K238" s="107">
        <f>I238/'סכום נכסי הקרן'!$C$42</f>
        <v>1.0885521002578736E-5</v>
      </c>
    </row>
    <row r="239" spans="2:11">
      <c r="B239" s="102" t="s">
        <v>3141</v>
      </c>
      <c r="C239" s="103" t="s">
        <v>3142</v>
      </c>
      <c r="D239" s="104" t="s">
        <v>548</v>
      </c>
      <c r="E239" s="104" t="s">
        <v>138</v>
      </c>
      <c r="F239" s="117">
        <v>45131</v>
      </c>
      <c r="G239" s="106">
        <v>77283388.156080008</v>
      </c>
      <c r="H239" s="118">
        <v>4.2500260000000001</v>
      </c>
      <c r="I239" s="106">
        <v>3284.564206725001</v>
      </c>
      <c r="J239" s="107">
        <f t="shared" si="3"/>
        <v>-4.8716495000277827E-3</v>
      </c>
      <c r="K239" s="107">
        <f>I239/'סכום נכסי הקרן'!$C$42</f>
        <v>2.84985606650186E-5</v>
      </c>
    </row>
    <row r="240" spans="2:11">
      <c r="B240" s="102" t="s">
        <v>3143</v>
      </c>
      <c r="C240" s="103" t="s">
        <v>3144</v>
      </c>
      <c r="D240" s="104" t="s">
        <v>548</v>
      </c>
      <c r="E240" s="104" t="s">
        <v>138</v>
      </c>
      <c r="F240" s="117">
        <v>45181</v>
      </c>
      <c r="G240" s="106">
        <v>7390202.5544000007</v>
      </c>
      <c r="H240" s="118">
        <v>0.78202799999999995</v>
      </c>
      <c r="I240" s="106">
        <v>57.793451842000003</v>
      </c>
      <c r="J240" s="107">
        <f t="shared" si="3"/>
        <v>-8.571896393271866E-5</v>
      </c>
      <c r="K240" s="107">
        <f>I240/'סכום נכסי הקרן'!$C$42</f>
        <v>5.014455768554763E-7</v>
      </c>
    </row>
    <row r="241" spans="2:11">
      <c r="B241" s="102" t="s">
        <v>3145</v>
      </c>
      <c r="C241" s="103" t="s">
        <v>3146</v>
      </c>
      <c r="D241" s="104" t="s">
        <v>548</v>
      </c>
      <c r="E241" s="104" t="s">
        <v>138</v>
      </c>
      <c r="F241" s="117">
        <v>45173</v>
      </c>
      <c r="G241" s="106">
        <v>6710259.5770560019</v>
      </c>
      <c r="H241" s="118">
        <v>0.29394199999999998</v>
      </c>
      <c r="I241" s="106">
        <v>19.724297636000003</v>
      </c>
      <c r="J241" s="107">
        <f t="shared" si="3"/>
        <v>-2.9254981382333405E-5</v>
      </c>
      <c r="K241" s="107">
        <f>I241/'סכום נכסי הקרן'!$C$42</f>
        <v>1.7113810459345724E-7</v>
      </c>
    </row>
    <row r="242" spans="2:11">
      <c r="B242" s="102" t="s">
        <v>3147</v>
      </c>
      <c r="C242" s="103" t="s">
        <v>3148</v>
      </c>
      <c r="D242" s="104" t="s">
        <v>548</v>
      </c>
      <c r="E242" s="104" t="s">
        <v>138</v>
      </c>
      <c r="F242" s="117">
        <v>45176</v>
      </c>
      <c r="G242" s="106">
        <v>14379127.665120004</v>
      </c>
      <c r="H242" s="118">
        <v>-0.59739699999999996</v>
      </c>
      <c r="I242" s="106">
        <v>-85.900412322999998</v>
      </c>
      <c r="J242" s="107">
        <f t="shared" si="3"/>
        <v>1.2740706967722252E-4</v>
      </c>
      <c r="K242" s="107">
        <f>I242/'סכום נכסי הקרן'!$C$42</f>
        <v>-7.453159559873655E-7</v>
      </c>
    </row>
    <row r="243" spans="2:11">
      <c r="B243" s="102" t="s">
        <v>2752</v>
      </c>
      <c r="C243" s="103" t="s">
        <v>3149</v>
      </c>
      <c r="D243" s="104" t="s">
        <v>548</v>
      </c>
      <c r="E243" s="104" t="s">
        <v>138</v>
      </c>
      <c r="F243" s="117">
        <v>44950</v>
      </c>
      <c r="G243" s="106">
        <v>131614000.00000001</v>
      </c>
      <c r="H243" s="118">
        <v>-14.7034</v>
      </c>
      <c r="I243" s="106">
        <v>-19351.732800000002</v>
      </c>
      <c r="J243" s="107">
        <f t="shared" si="3"/>
        <v>2.8702395047345279E-2</v>
      </c>
      <c r="K243" s="107">
        <f>I243/'סכום נכסי הקרן'!$C$42</f>
        <v>-1.6790554133326588E-4</v>
      </c>
    </row>
    <row r="244" spans="2:11">
      <c r="B244" s="102" t="s">
        <v>3150</v>
      </c>
      <c r="C244" s="103" t="s">
        <v>3151</v>
      </c>
      <c r="D244" s="104" t="s">
        <v>548</v>
      </c>
      <c r="E244" s="104" t="s">
        <v>138</v>
      </c>
      <c r="F244" s="117">
        <v>44952</v>
      </c>
      <c r="G244" s="106">
        <v>11690000.000000002</v>
      </c>
      <c r="H244" s="118">
        <v>-14.418067000000001</v>
      </c>
      <c r="I244" s="106">
        <v>-1685.4720000000002</v>
      </c>
      <c r="J244" s="107">
        <f t="shared" si="3"/>
        <v>2.4998837925893202E-3</v>
      </c>
      <c r="K244" s="107">
        <f>I244/'סכום נכסי הקרן'!$C$42</f>
        <v>-1.4624017987787757E-5</v>
      </c>
    </row>
    <row r="245" spans="2:11">
      <c r="B245" s="102" t="s">
        <v>3150</v>
      </c>
      <c r="C245" s="103" t="s">
        <v>3152</v>
      </c>
      <c r="D245" s="104" t="s">
        <v>548</v>
      </c>
      <c r="E245" s="104" t="s">
        <v>138</v>
      </c>
      <c r="F245" s="117">
        <v>44952</v>
      </c>
      <c r="G245" s="106">
        <v>7682000.0000000009</v>
      </c>
      <c r="H245" s="118">
        <v>-14.418067000000001</v>
      </c>
      <c r="I245" s="106">
        <v>-1107.5958899999998</v>
      </c>
      <c r="J245" s="107">
        <f t="shared" si="3"/>
        <v>1.6427807843438175E-3</v>
      </c>
      <c r="K245" s="107">
        <f>I245/'סכום נכסי הקרן'!$C$42</f>
        <v>-9.610069000588432E-6</v>
      </c>
    </row>
    <row r="246" spans="2:11">
      <c r="B246" s="102" t="s">
        <v>3150</v>
      </c>
      <c r="C246" s="103" t="s">
        <v>3153</v>
      </c>
      <c r="D246" s="104" t="s">
        <v>548</v>
      </c>
      <c r="E246" s="104" t="s">
        <v>138</v>
      </c>
      <c r="F246" s="117">
        <v>44952</v>
      </c>
      <c r="G246" s="106">
        <v>10020000.000000002</v>
      </c>
      <c r="H246" s="118">
        <v>-14.418067000000001</v>
      </c>
      <c r="I246" s="106">
        <v>-1444.6902900000002</v>
      </c>
      <c r="J246" s="107">
        <f t="shared" si="3"/>
        <v>2.1427575428616822E-3</v>
      </c>
      <c r="K246" s="107">
        <f>I246/'סכום נכסי הקרן'!$C$42</f>
        <v>-1.2534872598145986E-5</v>
      </c>
    </row>
    <row r="247" spans="2:11">
      <c r="B247" s="102" t="s">
        <v>3154</v>
      </c>
      <c r="C247" s="103" t="s">
        <v>3155</v>
      </c>
      <c r="D247" s="104" t="s">
        <v>548</v>
      </c>
      <c r="E247" s="104" t="s">
        <v>138</v>
      </c>
      <c r="F247" s="117">
        <v>44959</v>
      </c>
      <c r="G247" s="106">
        <v>8497765.4085799996</v>
      </c>
      <c r="H247" s="118">
        <v>-13.232222999999999</v>
      </c>
      <c r="I247" s="106">
        <v>-1124.4432940150002</v>
      </c>
      <c r="J247" s="107">
        <f t="shared" si="3"/>
        <v>1.6677687712366902E-3</v>
      </c>
      <c r="K247" s="107">
        <f>I247/'סכום נכסי הקרן'!$C$42</f>
        <v>-9.7562457032348672E-6</v>
      </c>
    </row>
    <row r="248" spans="2:11">
      <c r="B248" s="102" t="s">
        <v>2766</v>
      </c>
      <c r="C248" s="103" t="s">
        <v>3156</v>
      </c>
      <c r="D248" s="104" t="s">
        <v>548</v>
      </c>
      <c r="E248" s="104" t="s">
        <v>138</v>
      </c>
      <c r="F248" s="117">
        <v>44959</v>
      </c>
      <c r="G248" s="106">
        <v>50650500.000000007</v>
      </c>
      <c r="H248" s="118">
        <v>-13.141683</v>
      </c>
      <c r="I248" s="106">
        <v>-6656.3282100000006</v>
      </c>
      <c r="J248" s="107">
        <f t="shared" si="3"/>
        <v>9.8726333100366426E-3</v>
      </c>
      <c r="K248" s="107">
        <f>I248/'סכום נכסי הקרן'!$C$42</f>
        <v>-5.7753711408827363E-5</v>
      </c>
    </row>
    <row r="249" spans="2:11">
      <c r="B249" s="102" t="s">
        <v>2772</v>
      </c>
      <c r="C249" s="103" t="s">
        <v>3157</v>
      </c>
      <c r="D249" s="104" t="s">
        <v>548</v>
      </c>
      <c r="E249" s="104" t="s">
        <v>138</v>
      </c>
      <c r="F249" s="117">
        <v>44958</v>
      </c>
      <c r="G249" s="106">
        <v>35891599.209102012</v>
      </c>
      <c r="H249" s="118">
        <v>-12.602724</v>
      </c>
      <c r="I249" s="106">
        <v>-4523.319226939002</v>
      </c>
      <c r="J249" s="107">
        <f t="shared" si="3"/>
        <v>6.708964862146902E-3</v>
      </c>
      <c r="K249" s="107">
        <f>I249/'סכום נכסי הקרן'!$C$42</f>
        <v>-3.9246633429248401E-5</v>
      </c>
    </row>
    <row r="250" spans="2:11">
      <c r="B250" s="102" t="s">
        <v>2774</v>
      </c>
      <c r="C250" s="103" t="s">
        <v>3158</v>
      </c>
      <c r="D250" s="104" t="s">
        <v>548</v>
      </c>
      <c r="E250" s="104" t="s">
        <v>138</v>
      </c>
      <c r="F250" s="117">
        <v>44958</v>
      </c>
      <c r="G250" s="106">
        <v>42731872.200555004</v>
      </c>
      <c r="H250" s="118">
        <v>-12.592769000000001</v>
      </c>
      <c r="I250" s="106">
        <v>-5381.1259369910003</v>
      </c>
      <c r="J250" s="107">
        <f t="shared" si="3"/>
        <v>7.9812595615743366E-3</v>
      </c>
      <c r="K250" s="107">
        <f>I250/'סכום נכסי הקרן'!$C$42</f>
        <v>-4.6689403619346759E-5</v>
      </c>
    </row>
    <row r="251" spans="2:11">
      <c r="B251" s="102" t="s">
        <v>3159</v>
      </c>
      <c r="C251" s="103" t="s">
        <v>3160</v>
      </c>
      <c r="D251" s="104" t="s">
        <v>548</v>
      </c>
      <c r="E251" s="104" t="s">
        <v>138</v>
      </c>
      <c r="F251" s="117">
        <v>44963</v>
      </c>
      <c r="G251" s="106">
        <v>85516635.057180032</v>
      </c>
      <c r="H251" s="118">
        <v>-12.518561</v>
      </c>
      <c r="I251" s="106">
        <v>-10705.451968778003</v>
      </c>
      <c r="J251" s="107">
        <f t="shared" si="3"/>
        <v>1.5878273782709861E-2</v>
      </c>
      <c r="K251" s="107">
        <f>I251/'סכום נכסי הקרן'!$C$42</f>
        <v>-9.2885982181138194E-5</v>
      </c>
    </row>
    <row r="252" spans="2:11">
      <c r="B252" s="102" t="s">
        <v>3161</v>
      </c>
      <c r="C252" s="103" t="s">
        <v>3162</v>
      </c>
      <c r="D252" s="104" t="s">
        <v>548</v>
      </c>
      <c r="E252" s="104" t="s">
        <v>138</v>
      </c>
      <c r="F252" s="117">
        <v>44964</v>
      </c>
      <c r="G252" s="106">
        <v>11970000.000000002</v>
      </c>
      <c r="H252" s="118">
        <v>-11.677063</v>
      </c>
      <c r="I252" s="106">
        <v>-1397.7444500000001</v>
      </c>
      <c r="J252" s="107">
        <f t="shared" si="3"/>
        <v>2.0731277035374502E-3</v>
      </c>
      <c r="K252" s="107">
        <f>I252/'סכום נכסי הקרן'!$C$42</f>
        <v>-1.2127546455313707E-5</v>
      </c>
    </row>
    <row r="253" spans="2:11">
      <c r="B253" s="102" t="s">
        <v>2782</v>
      </c>
      <c r="C253" s="103" t="s">
        <v>3163</v>
      </c>
      <c r="D253" s="104" t="s">
        <v>548</v>
      </c>
      <c r="E253" s="104" t="s">
        <v>138</v>
      </c>
      <c r="F253" s="117">
        <v>44964</v>
      </c>
      <c r="G253" s="106">
        <v>171205000.00000003</v>
      </c>
      <c r="H253" s="118">
        <v>-11.543341</v>
      </c>
      <c r="I253" s="106">
        <v>-19762.7778</v>
      </c>
      <c r="J253" s="107">
        <f t="shared" si="3"/>
        <v>2.9312054972591664E-2</v>
      </c>
      <c r="K253" s="107">
        <f>I253/'סכום נכסי הקרן'!$C$42</f>
        <v>-1.7147197819711779E-4</v>
      </c>
    </row>
    <row r="254" spans="2:11">
      <c r="B254" s="102" t="s">
        <v>2784</v>
      </c>
      <c r="C254" s="103" t="s">
        <v>3164</v>
      </c>
      <c r="D254" s="104" t="s">
        <v>548</v>
      </c>
      <c r="E254" s="104" t="s">
        <v>138</v>
      </c>
      <c r="F254" s="117">
        <v>44964</v>
      </c>
      <c r="G254" s="106">
        <v>17248398.525228001</v>
      </c>
      <c r="H254" s="118">
        <v>-11.540084</v>
      </c>
      <c r="I254" s="106">
        <v>-1990.4796768140004</v>
      </c>
      <c r="J254" s="107">
        <f t="shared" si="3"/>
        <v>2.9522696808643202E-3</v>
      </c>
      <c r="K254" s="107">
        <f>I254/'סכום נכסי הקרן'!$C$42</f>
        <v>-1.7270420747454657E-5</v>
      </c>
    </row>
    <row r="255" spans="2:11">
      <c r="B255" s="102" t="s">
        <v>2786</v>
      </c>
      <c r="C255" s="103" t="s">
        <v>3165</v>
      </c>
      <c r="D255" s="104" t="s">
        <v>548</v>
      </c>
      <c r="E255" s="104" t="s">
        <v>138</v>
      </c>
      <c r="F255" s="117">
        <v>44964</v>
      </c>
      <c r="G255" s="106">
        <v>17253939.451102003</v>
      </c>
      <c r="H255" s="118">
        <v>-11.504263999999999</v>
      </c>
      <c r="I255" s="106">
        <v>-1984.9387509400001</v>
      </c>
      <c r="J255" s="107">
        <f t="shared" si="3"/>
        <v>2.9440514068209945E-3</v>
      </c>
      <c r="K255" s="107">
        <f>I255/'סכום נכסי הקרן'!$C$42</f>
        <v>-1.7222344837768602E-5</v>
      </c>
    </row>
    <row r="256" spans="2:11">
      <c r="B256" s="102" t="s">
        <v>3166</v>
      </c>
      <c r="C256" s="103" t="s">
        <v>3167</v>
      </c>
      <c r="D256" s="104" t="s">
        <v>548</v>
      </c>
      <c r="E256" s="104" t="s">
        <v>138</v>
      </c>
      <c r="F256" s="117">
        <v>44964</v>
      </c>
      <c r="G256" s="106">
        <v>51775418.807723999</v>
      </c>
      <c r="H256" s="118">
        <v>-11.474974</v>
      </c>
      <c r="I256" s="106">
        <v>-5941.2157984020005</v>
      </c>
      <c r="J256" s="107">
        <f t="shared" si="3"/>
        <v>8.8119820932657314E-3</v>
      </c>
      <c r="K256" s="107">
        <f>I256/'סכום נכסי הקרן'!$C$42</f>
        <v>-5.1549030007712763E-5</v>
      </c>
    </row>
    <row r="257" spans="2:11">
      <c r="B257" s="102" t="s">
        <v>2789</v>
      </c>
      <c r="C257" s="103" t="s">
        <v>3168</v>
      </c>
      <c r="D257" s="104" t="s">
        <v>548</v>
      </c>
      <c r="E257" s="104" t="s">
        <v>138</v>
      </c>
      <c r="F257" s="117">
        <v>44964</v>
      </c>
      <c r="G257" s="106">
        <v>171445000.00000003</v>
      </c>
      <c r="H257" s="118">
        <v>-11.392704</v>
      </c>
      <c r="I257" s="106">
        <v>-19532.222200000004</v>
      </c>
      <c r="J257" s="107">
        <f t="shared" si="3"/>
        <v>2.8970096038992827E-2</v>
      </c>
      <c r="K257" s="107">
        <f>I257/'סכום נכסי הקרן'!$C$42</f>
        <v>-1.6947155977332603E-4</v>
      </c>
    </row>
    <row r="258" spans="2:11">
      <c r="B258" s="102" t="s">
        <v>2793</v>
      </c>
      <c r="C258" s="103" t="s">
        <v>3169</v>
      </c>
      <c r="D258" s="104" t="s">
        <v>548</v>
      </c>
      <c r="E258" s="104" t="s">
        <v>138</v>
      </c>
      <c r="F258" s="117">
        <v>44956</v>
      </c>
      <c r="G258" s="106">
        <v>1543500.0000000002</v>
      </c>
      <c r="H258" s="118">
        <v>-11.39711</v>
      </c>
      <c r="I258" s="106">
        <v>-175.91439000000005</v>
      </c>
      <c r="J258" s="107">
        <f t="shared" si="3"/>
        <v>2.6091535928466145E-4</v>
      </c>
      <c r="K258" s="107">
        <f>I258/'סכום נכסי הקרן'!$C$42</f>
        <v>-1.5263233110195312E-6</v>
      </c>
    </row>
    <row r="259" spans="2:11">
      <c r="B259" s="102" t="s">
        <v>3170</v>
      </c>
      <c r="C259" s="103" t="s">
        <v>3171</v>
      </c>
      <c r="D259" s="104" t="s">
        <v>548</v>
      </c>
      <c r="E259" s="104" t="s">
        <v>138</v>
      </c>
      <c r="F259" s="117">
        <v>44957</v>
      </c>
      <c r="G259" s="106">
        <v>13720000.000000002</v>
      </c>
      <c r="H259" s="118">
        <v>-11.392583999999999</v>
      </c>
      <c r="I259" s="106">
        <v>-1563.0625700000003</v>
      </c>
      <c r="J259" s="107">
        <f t="shared" si="3"/>
        <v>2.3183267271992712E-3</v>
      </c>
      <c r="K259" s="107">
        <f>I259/'סכום נכסי הקרן'!$C$42</f>
        <v>-1.3561931102811415E-5</v>
      </c>
    </row>
    <row r="260" spans="2:11">
      <c r="B260" s="102" t="s">
        <v>3172</v>
      </c>
      <c r="C260" s="103" t="s">
        <v>3173</v>
      </c>
      <c r="D260" s="104" t="s">
        <v>548</v>
      </c>
      <c r="E260" s="104" t="s">
        <v>138</v>
      </c>
      <c r="F260" s="117">
        <v>44964</v>
      </c>
      <c r="G260" s="106">
        <v>68600000.000000015</v>
      </c>
      <c r="H260" s="118">
        <v>-11.356980999999999</v>
      </c>
      <c r="I260" s="106">
        <v>-7790.8888800000004</v>
      </c>
      <c r="J260" s="107">
        <f t="shared" si="3"/>
        <v>1.1555408123645104E-2</v>
      </c>
      <c r="K260" s="107">
        <f>I260/'סכום נכסי הקרן'!$C$42</f>
        <v>-6.7597740645929214E-5</v>
      </c>
    </row>
    <row r="261" spans="2:11">
      <c r="B261" s="102" t="s">
        <v>3172</v>
      </c>
      <c r="C261" s="103" t="s">
        <v>3174</v>
      </c>
      <c r="D261" s="104" t="s">
        <v>548</v>
      </c>
      <c r="E261" s="104" t="s">
        <v>138</v>
      </c>
      <c r="F261" s="117">
        <v>44964</v>
      </c>
      <c r="G261" s="106">
        <v>8575000.0000000019</v>
      </c>
      <c r="H261" s="118">
        <v>-11.356980999999999</v>
      </c>
      <c r="I261" s="106">
        <v>-973.86111000000005</v>
      </c>
      <c r="J261" s="107">
        <f t="shared" si="3"/>
        <v>1.444426015455638E-3</v>
      </c>
      <c r="K261" s="107">
        <f>I261/'סכום נכסי הקרן'!$C$42</f>
        <v>-8.4497175807411517E-6</v>
      </c>
    </row>
    <row r="262" spans="2:11">
      <c r="B262" s="102" t="s">
        <v>3172</v>
      </c>
      <c r="C262" s="103" t="s">
        <v>3175</v>
      </c>
      <c r="D262" s="104" t="s">
        <v>548</v>
      </c>
      <c r="E262" s="104" t="s">
        <v>138</v>
      </c>
      <c r="F262" s="117">
        <v>44964</v>
      </c>
      <c r="G262" s="106">
        <v>8575000.0000000019</v>
      </c>
      <c r="H262" s="118">
        <v>-11.356980999999999</v>
      </c>
      <c r="I262" s="106">
        <v>-973.86111000000005</v>
      </c>
      <c r="J262" s="107">
        <f t="shared" si="3"/>
        <v>1.444426015455638E-3</v>
      </c>
      <c r="K262" s="107">
        <f>I262/'סכום נכסי הקרן'!$C$42</f>
        <v>-8.4497175807411517E-6</v>
      </c>
    </row>
    <row r="263" spans="2:11">
      <c r="B263" s="102" t="s">
        <v>2797</v>
      </c>
      <c r="C263" s="103" t="s">
        <v>3176</v>
      </c>
      <c r="D263" s="104" t="s">
        <v>548</v>
      </c>
      <c r="E263" s="104" t="s">
        <v>138</v>
      </c>
      <c r="F263" s="117">
        <v>44964</v>
      </c>
      <c r="G263" s="106">
        <v>73914896.166873991</v>
      </c>
      <c r="H263" s="118">
        <v>-11.292088</v>
      </c>
      <c r="I263" s="106">
        <v>-8346.5347728510023</v>
      </c>
      <c r="J263" s="107">
        <f t="shared" si="3"/>
        <v>1.2379539382993845E-2</v>
      </c>
      <c r="K263" s="107">
        <f>I263/'סכום נכסי הקרן'!$C$42</f>
        <v>-7.2418808887877723E-5</v>
      </c>
    </row>
    <row r="264" spans="2:11">
      <c r="B264" s="102" t="s">
        <v>3177</v>
      </c>
      <c r="C264" s="103" t="s">
        <v>3178</v>
      </c>
      <c r="D264" s="104" t="s">
        <v>548</v>
      </c>
      <c r="E264" s="104" t="s">
        <v>138</v>
      </c>
      <c r="F264" s="117">
        <v>44973</v>
      </c>
      <c r="G264" s="106">
        <v>104220000.00000001</v>
      </c>
      <c r="H264" s="118">
        <v>-9.9141359999999992</v>
      </c>
      <c r="I264" s="106">
        <v>-10332.513000000003</v>
      </c>
      <c r="J264" s="107">
        <f t="shared" si="3"/>
        <v>1.5325132535822879E-2</v>
      </c>
      <c r="K264" s="107">
        <f>I264/'סכום נכסי הקרן'!$C$42</f>
        <v>-8.9650172753419138E-5</v>
      </c>
    </row>
    <row r="265" spans="2:11">
      <c r="B265" s="102" t="s">
        <v>3179</v>
      </c>
      <c r="C265" s="103" t="s">
        <v>3180</v>
      </c>
      <c r="D265" s="104" t="s">
        <v>548</v>
      </c>
      <c r="E265" s="104" t="s">
        <v>138</v>
      </c>
      <c r="F265" s="117">
        <v>44973</v>
      </c>
      <c r="G265" s="106">
        <v>145950000.00000003</v>
      </c>
      <c r="H265" s="118">
        <v>-9.8825059999999993</v>
      </c>
      <c r="I265" s="106">
        <v>-14423.518200000002</v>
      </c>
      <c r="J265" s="107">
        <f t="shared" si="3"/>
        <v>2.1392891356425432E-2</v>
      </c>
      <c r="K265" s="107">
        <f>I265/'סכום נכסי הקרן'!$C$42</f>
        <v>-1.2514582835192997E-4</v>
      </c>
    </row>
    <row r="266" spans="2:11">
      <c r="B266" s="102" t="s">
        <v>2803</v>
      </c>
      <c r="C266" s="103" t="s">
        <v>3181</v>
      </c>
      <c r="D266" s="104" t="s">
        <v>548</v>
      </c>
      <c r="E266" s="104" t="s">
        <v>138</v>
      </c>
      <c r="F266" s="117">
        <v>44973</v>
      </c>
      <c r="G266" s="106">
        <v>695600.00000000012</v>
      </c>
      <c r="H266" s="118">
        <v>-9.7877259999999993</v>
      </c>
      <c r="I266" s="106">
        <v>-68.083420000000018</v>
      </c>
      <c r="J266" s="107">
        <f t="shared" si="3"/>
        <v>1.0098099416783643E-4</v>
      </c>
      <c r="K266" s="107">
        <f>I266/'סכום נכסי הקרן'!$C$42</f>
        <v>-5.9072660877790243E-7</v>
      </c>
    </row>
    <row r="267" spans="2:11">
      <c r="B267" s="102" t="s">
        <v>2803</v>
      </c>
      <c r="C267" s="103" t="s">
        <v>3182</v>
      </c>
      <c r="D267" s="104" t="s">
        <v>548</v>
      </c>
      <c r="E267" s="104" t="s">
        <v>138</v>
      </c>
      <c r="F267" s="117">
        <v>44973</v>
      </c>
      <c r="G267" s="106">
        <v>27476200.000000004</v>
      </c>
      <c r="H267" s="118">
        <v>-9.7877259999999993</v>
      </c>
      <c r="I267" s="106">
        <v>-2689.2950900000001</v>
      </c>
      <c r="J267" s="107">
        <f t="shared" si="3"/>
        <v>3.9887492696295381E-3</v>
      </c>
      <c r="K267" s="107">
        <f>I267/'סכום נכסי הקרן'!$C$42</f>
        <v>-2.3333701046727141E-5</v>
      </c>
    </row>
    <row r="268" spans="2:11">
      <c r="B268" s="102" t="s">
        <v>2803</v>
      </c>
      <c r="C268" s="103" t="s">
        <v>3183</v>
      </c>
      <c r="D268" s="104" t="s">
        <v>548</v>
      </c>
      <c r="E268" s="104" t="s">
        <v>138</v>
      </c>
      <c r="F268" s="117">
        <v>44973</v>
      </c>
      <c r="G268" s="106">
        <v>43231540.000000007</v>
      </c>
      <c r="H268" s="118">
        <v>-9.7877259999999993</v>
      </c>
      <c r="I268" s="106">
        <v>-4231.3845500000007</v>
      </c>
      <c r="J268" s="107">
        <f t="shared" ref="J268:J331" si="4">IFERROR(I268/$I$11,0)</f>
        <v>6.2759687830814485E-3</v>
      </c>
      <c r="K268" s="107">
        <f>I268/'סכום נכסי הקרן'!$C$42</f>
        <v>-3.67136587095171E-5</v>
      </c>
    </row>
    <row r="269" spans="2:11">
      <c r="B269" s="102" t="s">
        <v>2803</v>
      </c>
      <c r="C269" s="103" t="s">
        <v>3184</v>
      </c>
      <c r="D269" s="104" t="s">
        <v>548</v>
      </c>
      <c r="E269" s="104" t="s">
        <v>138</v>
      </c>
      <c r="F269" s="117">
        <v>44973</v>
      </c>
      <c r="G269" s="106">
        <v>3478000.0000000005</v>
      </c>
      <c r="H269" s="118">
        <v>-9.7877259999999993</v>
      </c>
      <c r="I269" s="106">
        <v>-340.4171</v>
      </c>
      <c r="J269" s="107">
        <f t="shared" si="4"/>
        <v>5.0490497083918208E-4</v>
      </c>
      <c r="K269" s="107">
        <f>I269/'סכום נכסי הקרן'!$C$42</f>
        <v>-2.9536330438895117E-6</v>
      </c>
    </row>
    <row r="270" spans="2:11">
      <c r="B270" s="102" t="s">
        <v>2803</v>
      </c>
      <c r="C270" s="103" t="s">
        <v>3185</v>
      </c>
      <c r="D270" s="104" t="s">
        <v>548</v>
      </c>
      <c r="E270" s="104" t="s">
        <v>138</v>
      </c>
      <c r="F270" s="117">
        <v>44973</v>
      </c>
      <c r="G270" s="106">
        <v>13338130.000000002</v>
      </c>
      <c r="H270" s="118">
        <v>-9.7877259999999993</v>
      </c>
      <c r="I270" s="106">
        <v>-1305.4995800000004</v>
      </c>
      <c r="J270" s="107">
        <f t="shared" si="4"/>
        <v>1.9363105653930563E-3</v>
      </c>
      <c r="K270" s="107">
        <f>I270/'סכום נכסי הקרן'!$C$42</f>
        <v>-1.1327182736331048E-5</v>
      </c>
    </row>
    <row r="271" spans="2:11">
      <c r="B271" s="102" t="s">
        <v>2803</v>
      </c>
      <c r="C271" s="103" t="s">
        <v>3186</v>
      </c>
      <c r="D271" s="104" t="s">
        <v>548</v>
      </c>
      <c r="E271" s="104" t="s">
        <v>138</v>
      </c>
      <c r="F271" s="117">
        <v>44973</v>
      </c>
      <c r="G271" s="106">
        <v>51630910.000000007</v>
      </c>
      <c r="H271" s="118">
        <v>-9.7877259999999993</v>
      </c>
      <c r="I271" s="106">
        <v>-5053.4918500000003</v>
      </c>
      <c r="J271" s="107">
        <f t="shared" si="4"/>
        <v>7.4953142928492556E-3</v>
      </c>
      <c r="K271" s="107">
        <f>I271/'סכום נכסי הקרן'!$C$42</f>
        <v>-4.3846682540878058E-5</v>
      </c>
    </row>
    <row r="272" spans="2:11">
      <c r="B272" s="102" t="s">
        <v>3187</v>
      </c>
      <c r="C272" s="103" t="s">
        <v>3188</v>
      </c>
      <c r="D272" s="104" t="s">
        <v>548</v>
      </c>
      <c r="E272" s="104" t="s">
        <v>138</v>
      </c>
      <c r="F272" s="117">
        <v>44972</v>
      </c>
      <c r="G272" s="106">
        <v>30747101.395360004</v>
      </c>
      <c r="H272" s="118">
        <v>-9.4944570000000006</v>
      </c>
      <c r="I272" s="106">
        <v>-2919.2703822820008</v>
      </c>
      <c r="J272" s="107">
        <f t="shared" si="4"/>
        <v>4.3298474936710914E-3</v>
      </c>
      <c r="K272" s="107">
        <f>I272/'סכום נכסי הקרן'!$C$42</f>
        <v>-2.5329084423655815E-5</v>
      </c>
    </row>
    <row r="273" spans="2:11">
      <c r="B273" s="102" t="s">
        <v>3189</v>
      </c>
      <c r="C273" s="103" t="s">
        <v>3190</v>
      </c>
      <c r="D273" s="104" t="s">
        <v>548</v>
      </c>
      <c r="E273" s="104" t="s">
        <v>138</v>
      </c>
      <c r="F273" s="117">
        <v>44972</v>
      </c>
      <c r="G273" s="106">
        <v>17579846.636600006</v>
      </c>
      <c r="H273" s="118">
        <v>-9.4317100000000007</v>
      </c>
      <c r="I273" s="106">
        <v>-1658.0800927640005</v>
      </c>
      <c r="J273" s="107">
        <f t="shared" si="4"/>
        <v>2.4592562503059803E-3</v>
      </c>
      <c r="K273" s="107">
        <f>I273/'סכום נכסי הקרן'!$C$42</f>
        <v>-1.4386351776697289E-5</v>
      </c>
    </row>
    <row r="274" spans="2:11">
      <c r="B274" s="102" t="s">
        <v>2810</v>
      </c>
      <c r="C274" s="103" t="s">
        <v>3191</v>
      </c>
      <c r="D274" s="104" t="s">
        <v>548</v>
      </c>
      <c r="E274" s="104" t="s">
        <v>138</v>
      </c>
      <c r="F274" s="117">
        <v>44973</v>
      </c>
      <c r="G274" s="106">
        <v>2101200.0000000005</v>
      </c>
      <c r="H274" s="118">
        <v>-9.0248799999999996</v>
      </c>
      <c r="I274" s="106">
        <v>-189.63078000000002</v>
      </c>
      <c r="J274" s="107">
        <f t="shared" si="4"/>
        <v>2.8125944156774543E-4</v>
      </c>
      <c r="K274" s="107">
        <f>I274/'סכום נכסי הקרן'!$C$42</f>
        <v>-1.6453337330778695E-6</v>
      </c>
    </row>
    <row r="275" spans="2:11">
      <c r="B275" s="102" t="s">
        <v>2810</v>
      </c>
      <c r="C275" s="103" t="s">
        <v>3192</v>
      </c>
      <c r="D275" s="104" t="s">
        <v>548</v>
      </c>
      <c r="E275" s="104" t="s">
        <v>138</v>
      </c>
      <c r="F275" s="117">
        <v>44973</v>
      </c>
      <c r="G275" s="106">
        <v>38522000.000000007</v>
      </c>
      <c r="H275" s="118">
        <v>-9.0248799999999996</v>
      </c>
      <c r="I275" s="106">
        <v>-3476.5643000000009</v>
      </c>
      <c r="J275" s="107">
        <f t="shared" si="4"/>
        <v>5.1564230954086673E-3</v>
      </c>
      <c r="K275" s="107">
        <f>I275/'סכום נכסי הקרן'!$C$42</f>
        <v>-3.0164451773094277E-5</v>
      </c>
    </row>
    <row r="276" spans="2:11">
      <c r="B276" s="102" t="s">
        <v>2810</v>
      </c>
      <c r="C276" s="103" t="s">
        <v>3193</v>
      </c>
      <c r="D276" s="104" t="s">
        <v>548</v>
      </c>
      <c r="E276" s="104" t="s">
        <v>138</v>
      </c>
      <c r="F276" s="117">
        <v>44973</v>
      </c>
      <c r="G276" s="106">
        <v>3852200.0000000005</v>
      </c>
      <c r="H276" s="118">
        <v>-9.0248799999999996</v>
      </c>
      <c r="I276" s="106">
        <v>-347.65643000000006</v>
      </c>
      <c r="J276" s="107">
        <f t="shared" si="4"/>
        <v>5.1564230954086665E-4</v>
      </c>
      <c r="K276" s="107">
        <f>I276/'סכום נכסי הקרן'!$C$42</f>
        <v>-3.0164451773094274E-6</v>
      </c>
    </row>
    <row r="277" spans="2:11">
      <c r="B277" s="102" t="s">
        <v>2817</v>
      </c>
      <c r="C277" s="103" t="s">
        <v>3194</v>
      </c>
      <c r="D277" s="104" t="s">
        <v>548</v>
      </c>
      <c r="E277" s="104" t="s">
        <v>138</v>
      </c>
      <c r="F277" s="117">
        <v>44977</v>
      </c>
      <c r="G277" s="106">
        <v>126514800.00000001</v>
      </c>
      <c r="H277" s="118">
        <v>-8.63809</v>
      </c>
      <c r="I277" s="106">
        <v>-10928.462400000002</v>
      </c>
      <c r="J277" s="107">
        <f t="shared" si="4"/>
        <v>1.6209041759033545E-2</v>
      </c>
      <c r="K277" s="107">
        <f>I277/'סכום נכסי הקרן'!$C$42</f>
        <v>-9.4820934857691005E-5</v>
      </c>
    </row>
    <row r="278" spans="2:11">
      <c r="B278" s="102" t="s">
        <v>3195</v>
      </c>
      <c r="C278" s="103" t="s">
        <v>3196</v>
      </c>
      <c r="D278" s="104" t="s">
        <v>548</v>
      </c>
      <c r="E278" s="104" t="s">
        <v>138</v>
      </c>
      <c r="F278" s="117">
        <v>44977</v>
      </c>
      <c r="G278" s="106">
        <v>7030000.0000000009</v>
      </c>
      <c r="H278" s="118">
        <v>-8.6164550000000002</v>
      </c>
      <c r="I278" s="106">
        <v>-605.73680000000013</v>
      </c>
      <c r="J278" s="107">
        <f t="shared" si="4"/>
        <v>8.9842584682208826E-4</v>
      </c>
      <c r="K278" s="107">
        <f>I278/'סכום נכסי הקרן'!$C$42</f>
        <v>-5.2556825975542727E-6</v>
      </c>
    </row>
    <row r="279" spans="2:11">
      <c r="B279" s="102" t="s">
        <v>3195</v>
      </c>
      <c r="C279" s="103" t="s">
        <v>3197</v>
      </c>
      <c r="D279" s="104" t="s">
        <v>548</v>
      </c>
      <c r="E279" s="104" t="s">
        <v>138</v>
      </c>
      <c r="F279" s="117">
        <v>44977</v>
      </c>
      <c r="G279" s="106">
        <v>2812000.0000000005</v>
      </c>
      <c r="H279" s="118">
        <v>-8.6164550000000002</v>
      </c>
      <c r="I279" s="106">
        <v>-242.29472000000004</v>
      </c>
      <c r="J279" s="107">
        <f t="shared" si="4"/>
        <v>3.5937033872883526E-4</v>
      </c>
      <c r="K279" s="107">
        <f>I279/'סכום נכסי הקרן'!$C$42</f>
        <v>-2.1022730390217089E-6</v>
      </c>
    </row>
    <row r="280" spans="2:11">
      <c r="B280" s="102" t="s">
        <v>3195</v>
      </c>
      <c r="C280" s="103" t="s">
        <v>3198</v>
      </c>
      <c r="D280" s="104" t="s">
        <v>548</v>
      </c>
      <c r="E280" s="104" t="s">
        <v>138</v>
      </c>
      <c r="F280" s="117">
        <v>44977</v>
      </c>
      <c r="G280" s="106">
        <v>42180000.000000007</v>
      </c>
      <c r="H280" s="118">
        <v>-8.6164550000000002</v>
      </c>
      <c r="I280" s="106">
        <v>-3634.4208000000008</v>
      </c>
      <c r="J280" s="107">
        <f t="shared" si="4"/>
        <v>5.3905550809325298E-3</v>
      </c>
      <c r="K280" s="107">
        <f>I280/'סכום נכסי הקרן'!$C$42</f>
        <v>-3.1534095585325638E-5</v>
      </c>
    </row>
    <row r="281" spans="2:11">
      <c r="B281" s="102" t="s">
        <v>3195</v>
      </c>
      <c r="C281" s="103" t="s">
        <v>3199</v>
      </c>
      <c r="D281" s="104" t="s">
        <v>548</v>
      </c>
      <c r="E281" s="104" t="s">
        <v>138</v>
      </c>
      <c r="F281" s="117">
        <v>44977</v>
      </c>
      <c r="G281" s="106">
        <v>123025000.00000001</v>
      </c>
      <c r="H281" s="118">
        <v>-8.6164550000000002</v>
      </c>
      <c r="I281" s="106">
        <v>-10600.394000000002</v>
      </c>
      <c r="J281" s="107">
        <f t="shared" si="4"/>
        <v>1.5722452319386543E-2</v>
      </c>
      <c r="K281" s="107">
        <f>I281/'סכום נכסי הקרן'!$C$42</f>
        <v>-9.197444545719977E-5</v>
      </c>
    </row>
    <row r="282" spans="2:11">
      <c r="B282" s="102" t="s">
        <v>2822</v>
      </c>
      <c r="C282" s="103" t="s">
        <v>3200</v>
      </c>
      <c r="D282" s="104" t="s">
        <v>548</v>
      </c>
      <c r="E282" s="104" t="s">
        <v>138</v>
      </c>
      <c r="F282" s="117">
        <v>45013</v>
      </c>
      <c r="G282" s="106">
        <v>2464000.0000000005</v>
      </c>
      <c r="H282" s="118">
        <v>-8.3894260000000003</v>
      </c>
      <c r="I282" s="106">
        <v>-206.71546000000006</v>
      </c>
      <c r="J282" s="107">
        <f t="shared" si="4"/>
        <v>3.0659935503624271E-4</v>
      </c>
      <c r="K282" s="107">
        <f>I282/'סכום נכסי הקרן'!$C$42</f>
        <v>-1.7935691636490082E-6</v>
      </c>
    </row>
    <row r="283" spans="2:11">
      <c r="B283" s="102" t="s">
        <v>3201</v>
      </c>
      <c r="C283" s="103" t="s">
        <v>3202</v>
      </c>
      <c r="D283" s="104" t="s">
        <v>548</v>
      </c>
      <c r="E283" s="104" t="s">
        <v>138</v>
      </c>
      <c r="F283" s="117">
        <v>45012</v>
      </c>
      <c r="G283" s="106">
        <v>70590000.000000015</v>
      </c>
      <c r="H283" s="118">
        <v>-8.0769570000000002</v>
      </c>
      <c r="I283" s="106">
        <v>-5701.5240000000013</v>
      </c>
      <c r="J283" s="107">
        <f t="shared" si="4"/>
        <v>8.4564723950673951E-3</v>
      </c>
      <c r="K283" s="107">
        <f>I283/'סכום נכסי הקרן'!$C$42</f>
        <v>-4.9469341249100318E-5</v>
      </c>
    </row>
    <row r="284" spans="2:11">
      <c r="B284" s="102" t="s">
        <v>2833</v>
      </c>
      <c r="C284" s="103" t="s">
        <v>3203</v>
      </c>
      <c r="D284" s="104" t="s">
        <v>548</v>
      </c>
      <c r="E284" s="104" t="s">
        <v>138</v>
      </c>
      <c r="F284" s="117">
        <v>45012</v>
      </c>
      <c r="G284" s="106">
        <v>11507800.000000002</v>
      </c>
      <c r="H284" s="118">
        <v>-8.0616489999999992</v>
      </c>
      <c r="I284" s="106">
        <v>-927.71841000000018</v>
      </c>
      <c r="J284" s="107">
        <f t="shared" si="4"/>
        <v>1.375987389434968E-3</v>
      </c>
      <c r="K284" s="107">
        <f>I284/'סכום נכסי הקרן'!$C$42</f>
        <v>-8.0493598917346933E-6</v>
      </c>
    </row>
    <row r="285" spans="2:11">
      <c r="B285" s="102" t="s">
        <v>2833</v>
      </c>
      <c r="C285" s="103" t="s">
        <v>3204</v>
      </c>
      <c r="D285" s="104" t="s">
        <v>548</v>
      </c>
      <c r="E285" s="104" t="s">
        <v>138</v>
      </c>
      <c r="F285" s="117">
        <v>45012</v>
      </c>
      <c r="G285" s="106">
        <v>4236000.0000000009</v>
      </c>
      <c r="H285" s="118">
        <v>-8.0616489999999992</v>
      </c>
      <c r="I285" s="106">
        <v>-341.49144000000007</v>
      </c>
      <c r="J285" s="107">
        <f t="shared" si="4"/>
        <v>5.0649842665080667E-4</v>
      </c>
      <c r="K285" s="107">
        <f>I285/'סכום נכסי הקרן'!$C$42</f>
        <v>-2.9629545677623503E-6</v>
      </c>
    </row>
    <row r="286" spans="2:11">
      <c r="B286" s="102" t="s">
        <v>2833</v>
      </c>
      <c r="C286" s="103" t="s">
        <v>3205</v>
      </c>
      <c r="D286" s="104" t="s">
        <v>548</v>
      </c>
      <c r="E286" s="104" t="s">
        <v>138</v>
      </c>
      <c r="F286" s="117">
        <v>45012</v>
      </c>
      <c r="G286" s="106">
        <v>35300000.000000007</v>
      </c>
      <c r="H286" s="118">
        <v>-8.0616489999999992</v>
      </c>
      <c r="I286" s="106">
        <v>-2845.7620000000006</v>
      </c>
      <c r="J286" s="107">
        <f t="shared" si="4"/>
        <v>4.2208202220900557E-3</v>
      </c>
      <c r="K286" s="107">
        <f>I286/'סכום נכסי הקרן'!$C$42</f>
        <v>-2.4691288064686252E-5</v>
      </c>
    </row>
    <row r="287" spans="2:11">
      <c r="B287" s="102" t="s">
        <v>3206</v>
      </c>
      <c r="C287" s="103" t="s">
        <v>3207</v>
      </c>
      <c r="D287" s="104" t="s">
        <v>548</v>
      </c>
      <c r="E287" s="104" t="s">
        <v>138</v>
      </c>
      <c r="F287" s="117">
        <v>44991</v>
      </c>
      <c r="G287" s="106">
        <v>7096600.0000000009</v>
      </c>
      <c r="H287" s="118">
        <v>-7.6125780000000001</v>
      </c>
      <c r="I287" s="106">
        <v>-540.23419999999999</v>
      </c>
      <c r="J287" s="107">
        <f t="shared" si="4"/>
        <v>8.012727122031438E-4</v>
      </c>
      <c r="K287" s="107">
        <f>I287/'סכום נכסי הקרן'!$C$42</f>
        <v>-4.6873485044059632E-6</v>
      </c>
    </row>
    <row r="288" spans="2:11">
      <c r="B288" s="102" t="s">
        <v>3208</v>
      </c>
      <c r="C288" s="103" t="s">
        <v>3209</v>
      </c>
      <c r="D288" s="104" t="s">
        <v>548</v>
      </c>
      <c r="E288" s="104" t="s">
        <v>138</v>
      </c>
      <c r="F288" s="117">
        <v>45019</v>
      </c>
      <c r="G288" s="106">
        <v>887350.00000000012</v>
      </c>
      <c r="H288" s="118">
        <v>-7.5792279999999996</v>
      </c>
      <c r="I288" s="106">
        <v>-67.254280000000008</v>
      </c>
      <c r="J288" s="107">
        <f t="shared" si="4"/>
        <v>9.9751217791968109E-5</v>
      </c>
      <c r="K288" s="107">
        <f>I288/'סכום נכסי הקרן'!$C$42</f>
        <v>-5.8353256564079046E-7</v>
      </c>
    </row>
    <row r="289" spans="2:11">
      <c r="B289" s="102" t="s">
        <v>3208</v>
      </c>
      <c r="C289" s="103" t="s">
        <v>3210</v>
      </c>
      <c r="D289" s="104" t="s">
        <v>548</v>
      </c>
      <c r="E289" s="104" t="s">
        <v>138</v>
      </c>
      <c r="F289" s="117">
        <v>45019</v>
      </c>
      <c r="G289" s="106">
        <v>14197600.000000002</v>
      </c>
      <c r="H289" s="118">
        <v>-7.5792270000000004</v>
      </c>
      <c r="I289" s="106">
        <v>-1076.0683999999999</v>
      </c>
      <c r="J289" s="107">
        <f t="shared" si="4"/>
        <v>1.5960193660158823E-3</v>
      </c>
      <c r="K289" s="107">
        <f>I289/'סכום נכסי הקרן'!$C$42</f>
        <v>-9.3365203561316866E-6</v>
      </c>
    </row>
    <row r="290" spans="2:11">
      <c r="B290" s="102" t="s">
        <v>3208</v>
      </c>
      <c r="C290" s="103" t="s">
        <v>3211</v>
      </c>
      <c r="D290" s="104" t="s">
        <v>548</v>
      </c>
      <c r="E290" s="104" t="s">
        <v>138</v>
      </c>
      <c r="F290" s="117">
        <v>45019</v>
      </c>
      <c r="G290" s="106">
        <v>7808680.0000000009</v>
      </c>
      <c r="H290" s="118">
        <v>-7.5792270000000004</v>
      </c>
      <c r="I290" s="106">
        <v>-591.83762000000013</v>
      </c>
      <c r="J290" s="107">
        <f t="shared" si="4"/>
        <v>8.7781065130873549E-4</v>
      </c>
      <c r="K290" s="107">
        <f>I290/'סכום נכסי הקרן'!$C$42</f>
        <v>-5.1350861958724297E-6</v>
      </c>
    </row>
    <row r="291" spans="2:11">
      <c r="B291" s="102" t="s">
        <v>3212</v>
      </c>
      <c r="C291" s="103" t="s">
        <v>3213</v>
      </c>
      <c r="D291" s="104" t="s">
        <v>548</v>
      </c>
      <c r="E291" s="104" t="s">
        <v>138</v>
      </c>
      <c r="F291" s="117">
        <v>44993</v>
      </c>
      <c r="G291" s="106">
        <v>31293638.17475</v>
      </c>
      <c r="H291" s="118">
        <v>-7.4786109999999999</v>
      </c>
      <c r="I291" s="106">
        <v>-2340.3295505800011</v>
      </c>
      <c r="J291" s="107">
        <f t="shared" si="4"/>
        <v>3.471165295426321E-3</v>
      </c>
      <c r="K291" s="107">
        <f>I291/'סכום נכסי הקרן'!$C$42</f>
        <v>-2.0305897365861414E-5</v>
      </c>
    </row>
    <row r="292" spans="2:11">
      <c r="B292" s="102" t="s">
        <v>3212</v>
      </c>
      <c r="C292" s="103" t="s">
        <v>3214</v>
      </c>
      <c r="D292" s="104" t="s">
        <v>548</v>
      </c>
      <c r="E292" s="104" t="s">
        <v>138</v>
      </c>
      <c r="F292" s="117">
        <v>44993</v>
      </c>
      <c r="G292" s="106">
        <v>21300000.000000004</v>
      </c>
      <c r="H292" s="118">
        <v>-7.4786109999999999</v>
      </c>
      <c r="I292" s="106">
        <v>-1592.9442000000001</v>
      </c>
      <c r="J292" s="107">
        <f t="shared" si="4"/>
        <v>2.3626470140584717E-3</v>
      </c>
      <c r="K292" s="107">
        <f>I292/'סכום נכסי הקרן'!$C$42</f>
        <v>-1.3821199423272636E-5</v>
      </c>
    </row>
    <row r="293" spans="2:11">
      <c r="B293" s="102" t="s">
        <v>3215</v>
      </c>
      <c r="C293" s="103" t="s">
        <v>3216</v>
      </c>
      <c r="D293" s="104" t="s">
        <v>548</v>
      </c>
      <c r="E293" s="104" t="s">
        <v>138</v>
      </c>
      <c r="F293" s="117">
        <v>45020</v>
      </c>
      <c r="G293" s="106">
        <v>26625750.000000004</v>
      </c>
      <c r="H293" s="118">
        <v>-7.5580150000000001</v>
      </c>
      <c r="I293" s="106">
        <v>-2012.3782500000002</v>
      </c>
      <c r="J293" s="107">
        <f t="shared" si="4"/>
        <v>2.9847495370639555E-3</v>
      </c>
      <c r="K293" s="107">
        <f>I293/'סכום נכסי הקרן'!$C$42</f>
        <v>-1.7460423979889817E-5</v>
      </c>
    </row>
    <row r="294" spans="2:11">
      <c r="B294" s="102" t="s">
        <v>3215</v>
      </c>
      <c r="C294" s="103" t="s">
        <v>2998</v>
      </c>
      <c r="D294" s="104" t="s">
        <v>548</v>
      </c>
      <c r="E294" s="104" t="s">
        <v>138</v>
      </c>
      <c r="F294" s="117">
        <v>45020</v>
      </c>
      <c r="G294" s="106">
        <v>1952555.0000000002</v>
      </c>
      <c r="H294" s="118">
        <v>-7.5580160000000003</v>
      </c>
      <c r="I294" s="106">
        <v>-147.57441000000003</v>
      </c>
      <c r="J294" s="107">
        <f t="shared" si="4"/>
        <v>2.1888164013399888E-4</v>
      </c>
      <c r="K294" s="107">
        <f>I294/'סכום נכסי הקרן'!$C$42</f>
        <v>-1.2804311352411465E-6</v>
      </c>
    </row>
    <row r="295" spans="2:11">
      <c r="B295" s="102" t="s">
        <v>3217</v>
      </c>
      <c r="C295" s="103" t="s">
        <v>3218</v>
      </c>
      <c r="D295" s="104" t="s">
        <v>548</v>
      </c>
      <c r="E295" s="104" t="s">
        <v>138</v>
      </c>
      <c r="F295" s="117">
        <v>44993</v>
      </c>
      <c r="G295" s="106">
        <v>88800000.000000015</v>
      </c>
      <c r="H295" s="118">
        <v>-7.418094</v>
      </c>
      <c r="I295" s="106">
        <v>-6587.2675000000008</v>
      </c>
      <c r="J295" s="107">
        <f t="shared" si="4"/>
        <v>9.7702028041405445E-3</v>
      </c>
      <c r="K295" s="107">
        <f>I295/'סכום נכסי הקרן'!$C$42</f>
        <v>-5.7154505331663587E-5</v>
      </c>
    </row>
    <row r="296" spans="2:11">
      <c r="B296" s="102" t="s">
        <v>2843</v>
      </c>
      <c r="C296" s="103" t="s">
        <v>3219</v>
      </c>
      <c r="D296" s="104" t="s">
        <v>548</v>
      </c>
      <c r="E296" s="104" t="s">
        <v>138</v>
      </c>
      <c r="F296" s="117">
        <v>45019</v>
      </c>
      <c r="G296" s="106">
        <v>106650000.00000001</v>
      </c>
      <c r="H296" s="118">
        <v>-7.2914320000000004</v>
      </c>
      <c r="I296" s="106">
        <v>-7776.3120000000008</v>
      </c>
      <c r="J296" s="107">
        <f t="shared" si="4"/>
        <v>1.153378776682012E-2</v>
      </c>
      <c r="K296" s="107">
        <f>I296/'סכום נכסי הקרן'!$C$42</f>
        <v>-6.7471264172083424E-5</v>
      </c>
    </row>
    <row r="297" spans="2:11">
      <c r="B297" s="102" t="s">
        <v>2854</v>
      </c>
      <c r="C297" s="103" t="s">
        <v>3220</v>
      </c>
      <c r="D297" s="104" t="s">
        <v>548</v>
      </c>
      <c r="E297" s="104" t="s">
        <v>138</v>
      </c>
      <c r="F297" s="117">
        <v>45091</v>
      </c>
      <c r="G297" s="106">
        <v>43037882.424960002</v>
      </c>
      <c r="H297" s="118">
        <v>-7.3292380000000001</v>
      </c>
      <c r="I297" s="106">
        <v>-3154.3486430819999</v>
      </c>
      <c r="J297" s="107">
        <f t="shared" si="4"/>
        <v>4.6785144155564763E-3</v>
      </c>
      <c r="K297" s="107">
        <f>I297/'סכום נכסי הקרן'!$C$42</f>
        <v>-2.7368743768027628E-5</v>
      </c>
    </row>
    <row r="298" spans="2:11">
      <c r="B298" s="102" t="s">
        <v>2856</v>
      </c>
      <c r="C298" s="103" t="s">
        <v>3221</v>
      </c>
      <c r="D298" s="104" t="s">
        <v>548</v>
      </c>
      <c r="E298" s="104" t="s">
        <v>138</v>
      </c>
      <c r="F298" s="117">
        <v>45131</v>
      </c>
      <c r="G298" s="106">
        <v>35864902.020800002</v>
      </c>
      <c r="H298" s="118">
        <v>-6.7494379999999996</v>
      </c>
      <c r="I298" s="106">
        <v>-2420.6793981890005</v>
      </c>
      <c r="J298" s="107">
        <f t="shared" si="4"/>
        <v>3.5903397947800683E-3</v>
      </c>
      <c r="K298" s="107">
        <f>I298/'סכום נכסי הקרן'!$C$42</f>
        <v>-2.1003053780652056E-5</v>
      </c>
    </row>
    <row r="299" spans="2:11">
      <c r="B299" s="102" t="s">
        <v>3222</v>
      </c>
      <c r="C299" s="103" t="s">
        <v>3021</v>
      </c>
      <c r="D299" s="104" t="s">
        <v>548</v>
      </c>
      <c r="E299" s="104" t="s">
        <v>138</v>
      </c>
      <c r="F299" s="117">
        <v>45019</v>
      </c>
      <c r="G299" s="106">
        <v>9612810.0000000019</v>
      </c>
      <c r="H299" s="118">
        <v>-7.1317139999999997</v>
      </c>
      <c r="I299" s="106">
        <v>-685.5580799999999</v>
      </c>
      <c r="J299" s="107">
        <f t="shared" si="4"/>
        <v>1.0168163772941064E-3</v>
      </c>
      <c r="K299" s="107">
        <f>I299/'סכום נכסי הקרן'!$C$42</f>
        <v>-5.9482528891570051E-6</v>
      </c>
    </row>
    <row r="300" spans="2:11">
      <c r="B300" s="102" t="s">
        <v>3222</v>
      </c>
      <c r="C300" s="103" t="s">
        <v>3223</v>
      </c>
      <c r="D300" s="104" t="s">
        <v>548</v>
      </c>
      <c r="E300" s="104" t="s">
        <v>138</v>
      </c>
      <c r="F300" s="117">
        <v>45019</v>
      </c>
      <c r="G300" s="106">
        <v>36764622.452606007</v>
      </c>
      <c r="H300" s="118">
        <v>-7.1317139999999997</v>
      </c>
      <c r="I300" s="106">
        <v>-2621.9475866610005</v>
      </c>
      <c r="J300" s="107">
        <f t="shared" si="4"/>
        <v>3.8888597834390109E-3</v>
      </c>
      <c r="K300" s="107">
        <f>I300/'סכום נכסי הקרן'!$C$42</f>
        <v>-2.2749359627669378E-5</v>
      </c>
    </row>
    <row r="301" spans="2:11">
      <c r="B301" s="102" t="s">
        <v>3222</v>
      </c>
      <c r="C301" s="103" t="s">
        <v>3224</v>
      </c>
      <c r="D301" s="104" t="s">
        <v>548</v>
      </c>
      <c r="E301" s="104" t="s">
        <v>138</v>
      </c>
      <c r="F301" s="117">
        <v>45019</v>
      </c>
      <c r="G301" s="106">
        <v>1068090.0000000002</v>
      </c>
      <c r="H301" s="118">
        <v>-7.1317139999999997</v>
      </c>
      <c r="I301" s="106">
        <v>-76.173120000000011</v>
      </c>
      <c r="J301" s="107">
        <f t="shared" si="4"/>
        <v>1.1297959747712297E-4</v>
      </c>
      <c r="K301" s="107">
        <f>I301/'סכום נכסי הקרן'!$C$42</f>
        <v>-6.6091698768411187E-7</v>
      </c>
    </row>
    <row r="302" spans="2:11">
      <c r="B302" s="102" t="s">
        <v>3222</v>
      </c>
      <c r="C302" s="103" t="s">
        <v>3225</v>
      </c>
      <c r="D302" s="104" t="s">
        <v>548</v>
      </c>
      <c r="E302" s="104" t="s">
        <v>138</v>
      </c>
      <c r="F302" s="117">
        <v>45019</v>
      </c>
      <c r="G302" s="106">
        <v>61593190.000000007</v>
      </c>
      <c r="H302" s="118">
        <v>-7.1317139999999997</v>
      </c>
      <c r="I302" s="106">
        <v>-4392.6499200000007</v>
      </c>
      <c r="J302" s="107">
        <f t="shared" si="4"/>
        <v>6.5151567878474247E-3</v>
      </c>
      <c r="K302" s="107">
        <f>I302/'סכום נכסי הקרן'!$C$42</f>
        <v>-3.8112879623117119E-5</v>
      </c>
    </row>
    <row r="303" spans="2:11">
      <c r="B303" s="102" t="s">
        <v>3226</v>
      </c>
      <c r="C303" s="103" t="s">
        <v>3227</v>
      </c>
      <c r="D303" s="104" t="s">
        <v>548</v>
      </c>
      <c r="E303" s="104" t="s">
        <v>138</v>
      </c>
      <c r="F303" s="117">
        <v>45092</v>
      </c>
      <c r="G303" s="106">
        <v>1139360.0000000002</v>
      </c>
      <c r="H303" s="118">
        <v>-7.0537960000000002</v>
      </c>
      <c r="I303" s="106">
        <v>-80.368130000000022</v>
      </c>
      <c r="J303" s="107">
        <f t="shared" si="4"/>
        <v>1.1920161570628973E-4</v>
      </c>
      <c r="K303" s="107">
        <f>I303/'סכום נכסי הקרן'!$C$42</f>
        <v>-6.9731504217504954E-7</v>
      </c>
    </row>
    <row r="304" spans="2:11">
      <c r="B304" s="102" t="s">
        <v>3226</v>
      </c>
      <c r="C304" s="103" t="s">
        <v>3228</v>
      </c>
      <c r="D304" s="104" t="s">
        <v>548</v>
      </c>
      <c r="E304" s="104" t="s">
        <v>138</v>
      </c>
      <c r="F304" s="117">
        <v>45092</v>
      </c>
      <c r="G304" s="106">
        <v>195827.50000000003</v>
      </c>
      <c r="H304" s="118">
        <v>-7.053795</v>
      </c>
      <c r="I304" s="106">
        <v>-13.813270000000003</v>
      </c>
      <c r="J304" s="107">
        <f t="shared" si="4"/>
        <v>2.0487774223280056E-5</v>
      </c>
      <c r="K304" s="107">
        <f>I304/'סכום נכסי הקרן'!$C$42</f>
        <v>-1.1985100253826168E-7</v>
      </c>
    </row>
    <row r="305" spans="2:11">
      <c r="B305" s="102" t="s">
        <v>3229</v>
      </c>
      <c r="C305" s="103" t="s">
        <v>3230</v>
      </c>
      <c r="D305" s="104" t="s">
        <v>548</v>
      </c>
      <c r="E305" s="104" t="s">
        <v>138</v>
      </c>
      <c r="F305" s="117">
        <v>45127</v>
      </c>
      <c r="G305" s="106">
        <v>71260.000000000015</v>
      </c>
      <c r="H305" s="118">
        <v>-6.9786840000000003</v>
      </c>
      <c r="I305" s="106">
        <v>-4.9730100000000013</v>
      </c>
      <c r="J305" s="107">
        <f t="shared" si="4"/>
        <v>7.3759440081974768E-6</v>
      </c>
      <c r="K305" s="107">
        <f>I305/'סכום נכסי הקרן'!$C$42</f>
        <v>-4.3148380805761471E-8</v>
      </c>
    </row>
    <row r="306" spans="2:11">
      <c r="B306" s="102" t="s">
        <v>3229</v>
      </c>
      <c r="C306" s="103" t="s">
        <v>3231</v>
      </c>
      <c r="D306" s="104" t="s">
        <v>548</v>
      </c>
      <c r="E306" s="104" t="s">
        <v>138</v>
      </c>
      <c r="F306" s="117">
        <v>45127</v>
      </c>
      <c r="G306" s="106">
        <v>712.60000000000014</v>
      </c>
      <c r="H306" s="118">
        <v>-6.9786700000000002</v>
      </c>
      <c r="I306" s="106">
        <v>-4.9729999999999996E-2</v>
      </c>
      <c r="J306" s="107">
        <f t="shared" si="4"/>
        <v>7.3759291762465868E-8</v>
      </c>
      <c r="K306" s="107">
        <f>I306/'סכום נכסי הקרן'!$C$42</f>
        <v>-4.3148294040641732E-10</v>
      </c>
    </row>
    <row r="307" spans="2:11">
      <c r="B307" s="102" t="s">
        <v>3232</v>
      </c>
      <c r="C307" s="103" t="s">
        <v>3233</v>
      </c>
      <c r="D307" s="104" t="s">
        <v>548</v>
      </c>
      <c r="E307" s="104" t="s">
        <v>138</v>
      </c>
      <c r="F307" s="117">
        <v>45131</v>
      </c>
      <c r="G307" s="106">
        <v>46319000.000000007</v>
      </c>
      <c r="H307" s="118">
        <v>-6.6595570000000004</v>
      </c>
      <c r="I307" s="106">
        <v>-3084.6400000000003</v>
      </c>
      <c r="J307" s="107">
        <f t="shared" si="4"/>
        <v>4.5751228984953303E-3</v>
      </c>
      <c r="K307" s="107">
        <f>I307/'סכום נכסי הקרן'!$C$42</f>
        <v>-2.6763915891720316E-5</v>
      </c>
    </row>
    <row r="308" spans="2:11">
      <c r="B308" s="102" t="s">
        <v>3232</v>
      </c>
      <c r="C308" s="103" t="s">
        <v>3234</v>
      </c>
      <c r="D308" s="104" t="s">
        <v>548</v>
      </c>
      <c r="E308" s="104" t="s">
        <v>138</v>
      </c>
      <c r="F308" s="117">
        <v>45131</v>
      </c>
      <c r="G308" s="106">
        <v>47561040.960013017</v>
      </c>
      <c r="H308" s="118">
        <v>-6.6595570000000004</v>
      </c>
      <c r="I308" s="106">
        <v>-3167.3544201480017</v>
      </c>
      <c r="J308" s="107">
        <f t="shared" si="4"/>
        <v>4.6978045202258675E-3</v>
      </c>
      <c r="K308" s="107">
        <f>I308/'סכום נכסי הקרן'!$C$42</f>
        <v>-2.7481588548456119E-5</v>
      </c>
    </row>
    <row r="309" spans="2:11">
      <c r="B309" s="102" t="s">
        <v>3235</v>
      </c>
      <c r="C309" s="103" t="s">
        <v>3236</v>
      </c>
      <c r="D309" s="104" t="s">
        <v>548</v>
      </c>
      <c r="E309" s="104" t="s">
        <v>138</v>
      </c>
      <c r="F309" s="117">
        <v>45126</v>
      </c>
      <c r="G309" s="106">
        <v>117602.10000000002</v>
      </c>
      <c r="H309" s="118">
        <v>-6.9576650000000004</v>
      </c>
      <c r="I309" s="106">
        <v>-8.182360000000001</v>
      </c>
      <c r="J309" s="107">
        <f t="shared" si="4"/>
        <v>1.2136036166208131E-5</v>
      </c>
      <c r="K309" s="107">
        <f>I309/'סכום נכסי הקרן'!$C$42</f>
        <v>-7.0994344505607344E-8</v>
      </c>
    </row>
    <row r="310" spans="2:11">
      <c r="B310" s="102" t="s">
        <v>3235</v>
      </c>
      <c r="C310" s="103" t="s">
        <v>3237</v>
      </c>
      <c r="D310" s="104" t="s">
        <v>548</v>
      </c>
      <c r="E310" s="104" t="s">
        <v>138</v>
      </c>
      <c r="F310" s="117">
        <v>45126</v>
      </c>
      <c r="G310" s="106">
        <v>14254.800000000003</v>
      </c>
      <c r="H310" s="118">
        <v>-6.9576560000000001</v>
      </c>
      <c r="I310" s="106">
        <v>-0.99180000000000024</v>
      </c>
      <c r="J310" s="107">
        <f t="shared" si="4"/>
        <v>1.4710328890008781E-6</v>
      </c>
      <c r="K310" s="107">
        <f>I310/'סכום נכסי הקרן'!$C$42</f>
        <v>-8.6053645746045613E-9</v>
      </c>
    </row>
    <row r="311" spans="2:11">
      <c r="B311" s="102" t="s">
        <v>3238</v>
      </c>
      <c r="C311" s="103" t="s">
        <v>3239</v>
      </c>
      <c r="D311" s="104" t="s">
        <v>548</v>
      </c>
      <c r="E311" s="104" t="s">
        <v>138</v>
      </c>
      <c r="F311" s="117">
        <v>45089</v>
      </c>
      <c r="G311" s="106">
        <v>8912500.0000000019</v>
      </c>
      <c r="H311" s="118">
        <v>-6.9049889999999996</v>
      </c>
      <c r="I311" s="106">
        <v>-615.40717000000018</v>
      </c>
      <c r="J311" s="107">
        <f t="shared" si="4"/>
        <v>9.1276889211227522E-4</v>
      </c>
      <c r="K311" s="107">
        <f>I311/'סכום נכסי הקרן'!$C$42</f>
        <v>-5.3395876786404993E-6</v>
      </c>
    </row>
    <row r="312" spans="2:11">
      <c r="B312" s="102" t="s">
        <v>3238</v>
      </c>
      <c r="C312" s="103" t="s">
        <v>3240</v>
      </c>
      <c r="D312" s="104" t="s">
        <v>548</v>
      </c>
      <c r="E312" s="104" t="s">
        <v>138</v>
      </c>
      <c r="F312" s="117">
        <v>45089</v>
      </c>
      <c r="G312" s="106">
        <v>10695000.000000002</v>
      </c>
      <c r="H312" s="118">
        <v>-6.9049889999999996</v>
      </c>
      <c r="I312" s="106">
        <v>-738.48860000000013</v>
      </c>
      <c r="J312" s="107">
        <f t="shared" si="4"/>
        <v>1.0953226646019498E-3</v>
      </c>
      <c r="K312" s="107">
        <f>I312/'סכום נכסי הקרן'!$C$42</f>
        <v>-6.4075051796625503E-6</v>
      </c>
    </row>
    <row r="313" spans="2:11">
      <c r="B313" s="102" t="s">
        <v>2864</v>
      </c>
      <c r="C313" s="103" t="s">
        <v>3241</v>
      </c>
      <c r="D313" s="104" t="s">
        <v>548</v>
      </c>
      <c r="E313" s="104" t="s">
        <v>138</v>
      </c>
      <c r="F313" s="117">
        <v>44993</v>
      </c>
      <c r="G313" s="106">
        <v>17828500.000000004</v>
      </c>
      <c r="H313" s="118">
        <v>-7.0105060000000003</v>
      </c>
      <c r="I313" s="106">
        <v>-1249.8680000000002</v>
      </c>
      <c r="J313" s="107">
        <f t="shared" si="4"/>
        <v>1.853798079158852E-3</v>
      </c>
      <c r="K313" s="107">
        <f>I313/'סכום נכסי הקרן'!$C$42</f>
        <v>-1.0844494666396301E-5</v>
      </c>
    </row>
    <row r="314" spans="2:11">
      <c r="B314" s="102" t="s">
        <v>2870</v>
      </c>
      <c r="C314" s="103" t="s">
        <v>3242</v>
      </c>
      <c r="D314" s="104" t="s">
        <v>548</v>
      </c>
      <c r="E314" s="104" t="s">
        <v>138</v>
      </c>
      <c r="F314" s="117">
        <v>44986</v>
      </c>
      <c r="G314" s="106">
        <v>160524000.00000003</v>
      </c>
      <c r="H314" s="118">
        <v>-6.9962720000000003</v>
      </c>
      <c r="I314" s="106">
        <v>-11230.695000000002</v>
      </c>
      <c r="J314" s="107">
        <f t="shared" si="4"/>
        <v>1.6657311667007176E-2</v>
      </c>
      <c r="K314" s="107">
        <f>I314/'סכום נכסי הקרן'!$C$42</f>
        <v>-9.7443259630155843E-5</v>
      </c>
    </row>
    <row r="315" spans="2:11">
      <c r="B315" s="102" t="s">
        <v>3243</v>
      </c>
      <c r="C315" s="103" t="s">
        <v>3244</v>
      </c>
      <c r="D315" s="104" t="s">
        <v>548</v>
      </c>
      <c r="E315" s="104" t="s">
        <v>138</v>
      </c>
      <c r="F315" s="117">
        <v>45092</v>
      </c>
      <c r="G315" s="106">
        <v>7138.0000000000009</v>
      </c>
      <c r="H315" s="118">
        <v>-6.7988229999999996</v>
      </c>
      <c r="I315" s="106">
        <v>-0.48530000000000006</v>
      </c>
      <c r="J315" s="107">
        <f t="shared" si="4"/>
        <v>7.1979457655991746E-7</v>
      </c>
      <c r="K315" s="107">
        <f>I315/'סכום נכסי הקרן'!$C$42</f>
        <v>-4.2107112603907974E-9</v>
      </c>
    </row>
    <row r="316" spans="2:11">
      <c r="B316" s="102" t="s">
        <v>3245</v>
      </c>
      <c r="C316" s="103" t="s">
        <v>3246</v>
      </c>
      <c r="D316" s="104" t="s">
        <v>548</v>
      </c>
      <c r="E316" s="104" t="s">
        <v>138</v>
      </c>
      <c r="F316" s="117">
        <v>45126</v>
      </c>
      <c r="G316" s="106">
        <v>26771250.000000004</v>
      </c>
      <c r="H316" s="118">
        <v>-6.811191</v>
      </c>
      <c r="I316" s="106">
        <v>-1823.4410000000003</v>
      </c>
      <c r="J316" s="107">
        <f t="shared" si="4"/>
        <v>2.7045187357860961E-3</v>
      </c>
      <c r="K316" s="107">
        <f>I316/'סכום נכסי הקרן'!$C$42</f>
        <v>-1.5821107668160428E-5</v>
      </c>
    </row>
    <row r="317" spans="2:11">
      <c r="B317" s="102" t="s">
        <v>2875</v>
      </c>
      <c r="C317" s="103" t="s">
        <v>3247</v>
      </c>
      <c r="D317" s="104" t="s">
        <v>548</v>
      </c>
      <c r="E317" s="104" t="s">
        <v>138</v>
      </c>
      <c r="F317" s="117">
        <v>44980</v>
      </c>
      <c r="G317" s="106">
        <v>26987079.469316997</v>
      </c>
      <c r="H317" s="118">
        <v>-6.8717079999999999</v>
      </c>
      <c r="I317" s="106">
        <v>-1854.4733393890003</v>
      </c>
      <c r="J317" s="107">
        <f t="shared" si="4"/>
        <v>2.7505457491596155E-3</v>
      </c>
      <c r="K317" s="107">
        <f>I317/'סכום נכסי הקרן'!$C$42</f>
        <v>-1.6090360132412505E-5</v>
      </c>
    </row>
    <row r="318" spans="2:11">
      <c r="B318" s="102" t="s">
        <v>3248</v>
      </c>
      <c r="C318" s="103" t="s">
        <v>3249</v>
      </c>
      <c r="D318" s="104" t="s">
        <v>548</v>
      </c>
      <c r="E318" s="104" t="s">
        <v>138</v>
      </c>
      <c r="F318" s="117">
        <v>44998</v>
      </c>
      <c r="G318" s="106">
        <v>142876000.00000003</v>
      </c>
      <c r="H318" s="118">
        <v>-6.6438800000000002</v>
      </c>
      <c r="I318" s="106">
        <v>-9492.509320000001</v>
      </c>
      <c r="J318" s="107">
        <f t="shared" si="4"/>
        <v>1.407924320313305E-2</v>
      </c>
      <c r="K318" s="107">
        <f>I318/'סכום נכסי הקרן'!$C$42</f>
        <v>-8.2361870766718719E-5</v>
      </c>
    </row>
    <row r="319" spans="2:11">
      <c r="B319" s="102" t="s">
        <v>2880</v>
      </c>
      <c r="C319" s="103" t="s">
        <v>3250</v>
      </c>
      <c r="D319" s="104" t="s">
        <v>548</v>
      </c>
      <c r="E319" s="104" t="s">
        <v>138</v>
      </c>
      <c r="F319" s="117">
        <v>45126</v>
      </c>
      <c r="G319" s="106">
        <v>103588000.00000001</v>
      </c>
      <c r="H319" s="118">
        <v>-6.7910469999999998</v>
      </c>
      <c r="I319" s="106">
        <v>-7034.7098000000005</v>
      </c>
      <c r="J319" s="107">
        <f t="shared" si="4"/>
        <v>1.0433847025989906E-2</v>
      </c>
      <c r="K319" s="107">
        <f>I319/'סכום נכסי הקרן'!$C$42</f>
        <v>-6.103674380474241E-5</v>
      </c>
    </row>
    <row r="320" spans="2:11">
      <c r="B320" s="102" t="s">
        <v>3251</v>
      </c>
      <c r="C320" s="103" t="s">
        <v>3252</v>
      </c>
      <c r="D320" s="104" t="s">
        <v>548</v>
      </c>
      <c r="E320" s="104" t="s">
        <v>138</v>
      </c>
      <c r="F320" s="117">
        <v>44991</v>
      </c>
      <c r="G320" s="106">
        <v>36025085.150611997</v>
      </c>
      <c r="H320" s="118">
        <v>-6.7052659999999999</v>
      </c>
      <c r="I320" s="106">
        <v>-2415.5777166220009</v>
      </c>
      <c r="J320" s="107">
        <f t="shared" si="4"/>
        <v>3.5827730057356381E-3</v>
      </c>
      <c r="K320" s="107">
        <f>I320/'סכום נכסי הקרן'!$C$42</f>
        <v>-2.0958788979454667E-5</v>
      </c>
    </row>
    <row r="321" spans="2:11">
      <c r="B321" s="102" t="s">
        <v>3253</v>
      </c>
      <c r="C321" s="103" t="s">
        <v>3254</v>
      </c>
      <c r="D321" s="104" t="s">
        <v>548</v>
      </c>
      <c r="E321" s="104" t="s">
        <v>138</v>
      </c>
      <c r="F321" s="117">
        <v>45000</v>
      </c>
      <c r="G321" s="106">
        <v>71520000.000000015</v>
      </c>
      <c r="H321" s="118">
        <v>-6.7431989999999997</v>
      </c>
      <c r="I321" s="106">
        <v>-4822.7360000000008</v>
      </c>
      <c r="J321" s="107">
        <f t="shared" si="4"/>
        <v>7.1530583494338962E-3</v>
      </c>
      <c r="K321" s="107">
        <f>I321/'סכום נכסי הקרן'!$C$42</f>
        <v>-4.1844526645563721E-5</v>
      </c>
    </row>
    <row r="322" spans="2:11">
      <c r="B322" s="102" t="s">
        <v>3255</v>
      </c>
      <c r="C322" s="103" t="s">
        <v>3256</v>
      </c>
      <c r="D322" s="104" t="s">
        <v>548</v>
      </c>
      <c r="E322" s="104" t="s">
        <v>138</v>
      </c>
      <c r="F322" s="117">
        <v>45097</v>
      </c>
      <c r="G322" s="106">
        <v>715400.00000000012</v>
      </c>
      <c r="H322" s="118">
        <v>-6.5599780000000001</v>
      </c>
      <c r="I322" s="106">
        <v>-46.930080000000011</v>
      </c>
      <c r="J322" s="107">
        <f t="shared" si="4"/>
        <v>6.9606464169633323E-5</v>
      </c>
      <c r="K322" s="107">
        <f>I322/'סכום נכסי הקרן'!$C$42</f>
        <v>-4.0718940100358743E-7</v>
      </c>
    </row>
    <row r="323" spans="2:11">
      <c r="B323" s="102" t="s">
        <v>3257</v>
      </c>
      <c r="C323" s="103" t="s">
        <v>3258</v>
      </c>
      <c r="D323" s="104" t="s">
        <v>548</v>
      </c>
      <c r="E323" s="104" t="s">
        <v>138</v>
      </c>
      <c r="F323" s="117">
        <v>45127</v>
      </c>
      <c r="G323" s="106">
        <v>608141.00000000012</v>
      </c>
      <c r="H323" s="118">
        <v>-6.5510419999999998</v>
      </c>
      <c r="I323" s="106">
        <v>-39.839570000000009</v>
      </c>
      <c r="J323" s="107">
        <f t="shared" si="4"/>
        <v>5.9089854561053353E-5</v>
      </c>
      <c r="K323" s="107">
        <f>I323/'סכום נכסי הקרן'!$C$42</f>
        <v>-3.4566850609546144E-7</v>
      </c>
    </row>
    <row r="324" spans="2:11">
      <c r="B324" s="102" t="s">
        <v>3259</v>
      </c>
      <c r="C324" s="103" t="s">
        <v>3260</v>
      </c>
      <c r="D324" s="104" t="s">
        <v>548</v>
      </c>
      <c r="E324" s="104" t="s">
        <v>138</v>
      </c>
      <c r="F324" s="117">
        <v>45096</v>
      </c>
      <c r="G324" s="106">
        <v>30549603.110000003</v>
      </c>
      <c r="H324" s="118">
        <v>-6.5135930000000002</v>
      </c>
      <c r="I324" s="106">
        <v>-1989.8767700000003</v>
      </c>
      <c r="J324" s="107">
        <f t="shared" si="4"/>
        <v>2.9513754524388342E-3</v>
      </c>
      <c r="K324" s="107">
        <f>I324/'סכום נכסי הקרן'!$C$42</f>
        <v>-1.7265189619264516E-5</v>
      </c>
    </row>
    <row r="325" spans="2:11">
      <c r="B325" s="102" t="s">
        <v>3261</v>
      </c>
      <c r="C325" s="103" t="s">
        <v>3262</v>
      </c>
      <c r="D325" s="104" t="s">
        <v>548</v>
      </c>
      <c r="E325" s="104" t="s">
        <v>138</v>
      </c>
      <c r="F325" s="117">
        <v>45097</v>
      </c>
      <c r="G325" s="106">
        <v>35787000.000000007</v>
      </c>
      <c r="H325" s="118">
        <v>-6.4957349999999998</v>
      </c>
      <c r="I325" s="106">
        <v>-2324.6286700000005</v>
      </c>
      <c r="J325" s="107">
        <f t="shared" si="4"/>
        <v>3.4478778264613523E-3</v>
      </c>
      <c r="K325" s="107">
        <f>I325/'סכום נכסי הקרן'!$C$42</f>
        <v>-2.0169668487525829E-5</v>
      </c>
    </row>
    <row r="326" spans="2:11">
      <c r="B326" s="102" t="s">
        <v>3261</v>
      </c>
      <c r="C326" s="103" t="s">
        <v>3263</v>
      </c>
      <c r="D326" s="104" t="s">
        <v>548</v>
      </c>
      <c r="E326" s="104" t="s">
        <v>138</v>
      </c>
      <c r="F326" s="117">
        <v>45097</v>
      </c>
      <c r="G326" s="106">
        <v>11809710.000000002</v>
      </c>
      <c r="H326" s="118">
        <v>-6.4957349999999998</v>
      </c>
      <c r="I326" s="106">
        <v>-767.12745999999993</v>
      </c>
      <c r="J326" s="107">
        <f t="shared" si="4"/>
        <v>1.1377996811007313E-3</v>
      </c>
      <c r="K326" s="107">
        <f>I326/'סכום נכסי הקרן'!$C$42</f>
        <v>-6.6559905913393584E-6</v>
      </c>
    </row>
    <row r="327" spans="2:11">
      <c r="B327" s="102" t="s">
        <v>3264</v>
      </c>
      <c r="C327" s="103" t="s">
        <v>3265</v>
      </c>
      <c r="D327" s="104" t="s">
        <v>548</v>
      </c>
      <c r="E327" s="104" t="s">
        <v>138</v>
      </c>
      <c r="F327" s="117">
        <v>45000</v>
      </c>
      <c r="G327" s="106">
        <v>17895000.000000004</v>
      </c>
      <c r="H327" s="118">
        <v>-6.6894970000000002</v>
      </c>
      <c r="I327" s="106">
        <v>-1197.0855000000001</v>
      </c>
      <c r="J327" s="107">
        <f t="shared" si="4"/>
        <v>1.7755113343880424E-3</v>
      </c>
      <c r="K327" s="107">
        <f>I327/'סכום נכסי הקרן'!$C$42</f>
        <v>-1.0386526673192969E-5</v>
      </c>
    </row>
    <row r="328" spans="2:11">
      <c r="B328" s="102" t="s">
        <v>3266</v>
      </c>
      <c r="C328" s="103" t="s">
        <v>3267</v>
      </c>
      <c r="D328" s="104" t="s">
        <v>548</v>
      </c>
      <c r="E328" s="104" t="s">
        <v>138</v>
      </c>
      <c r="F328" s="117">
        <v>45091</v>
      </c>
      <c r="G328" s="106">
        <v>1718208.0000000002</v>
      </c>
      <c r="H328" s="118">
        <v>-6.4825790000000003</v>
      </c>
      <c r="I328" s="106">
        <v>-111.38419000000002</v>
      </c>
      <c r="J328" s="107">
        <f t="shared" si="4"/>
        <v>1.6520448356999669E-4</v>
      </c>
      <c r="K328" s="107">
        <f>I328/'סכום נכסי הקרן'!$C$42</f>
        <v>-9.6642625811355465E-7</v>
      </c>
    </row>
    <row r="329" spans="2:11">
      <c r="B329" s="102" t="s">
        <v>3268</v>
      </c>
      <c r="C329" s="103" t="s">
        <v>3269</v>
      </c>
      <c r="D329" s="104" t="s">
        <v>548</v>
      </c>
      <c r="E329" s="104" t="s">
        <v>138</v>
      </c>
      <c r="F329" s="117">
        <v>45097</v>
      </c>
      <c r="G329" s="106">
        <v>107400.00000000001</v>
      </c>
      <c r="H329" s="118">
        <v>-6.4706799999999998</v>
      </c>
      <c r="I329" s="106">
        <v>-6.949510000000001</v>
      </c>
      <c r="J329" s="107">
        <f t="shared" si="4"/>
        <v>1.030747910106926E-5</v>
      </c>
      <c r="K329" s="107">
        <f>I329/'סכום נכסי הקרן'!$C$42</f>
        <v>-6.029750671996384E-8</v>
      </c>
    </row>
    <row r="330" spans="2:11">
      <c r="B330" s="102" t="s">
        <v>3270</v>
      </c>
      <c r="C330" s="103" t="s">
        <v>3271</v>
      </c>
      <c r="D330" s="104" t="s">
        <v>548</v>
      </c>
      <c r="E330" s="104" t="s">
        <v>138</v>
      </c>
      <c r="F330" s="117">
        <v>44991</v>
      </c>
      <c r="G330" s="106">
        <v>31558091.455100004</v>
      </c>
      <c r="H330" s="118">
        <v>-6.757466</v>
      </c>
      <c r="I330" s="106">
        <v>-2132.5273285360004</v>
      </c>
      <c r="J330" s="107">
        <f t="shared" si="4"/>
        <v>3.1629540602638E-3</v>
      </c>
      <c r="K330" s="107">
        <f>I330/'סכום נכסי הקרן'!$C$42</f>
        <v>-1.8502898898326071E-5</v>
      </c>
    </row>
    <row r="331" spans="2:11">
      <c r="B331" s="102" t="s">
        <v>3272</v>
      </c>
      <c r="C331" s="103" t="s">
        <v>3273</v>
      </c>
      <c r="D331" s="104" t="s">
        <v>548</v>
      </c>
      <c r="E331" s="104" t="s">
        <v>138</v>
      </c>
      <c r="F331" s="117">
        <v>45092</v>
      </c>
      <c r="G331" s="106">
        <v>111011000.00000001</v>
      </c>
      <c r="H331" s="118">
        <v>-6.6954940000000001</v>
      </c>
      <c r="I331" s="106">
        <v>-7432.7349300000014</v>
      </c>
      <c r="J331" s="107">
        <f t="shared" si="4"/>
        <v>1.1024195943996409E-2</v>
      </c>
      <c r="K331" s="107">
        <f>I331/'סכום נכסי הקרן'!$C$42</f>
        <v>-6.4490213610655288E-5</v>
      </c>
    </row>
    <row r="332" spans="2:11">
      <c r="B332" s="102" t="s">
        <v>2882</v>
      </c>
      <c r="C332" s="103" t="s">
        <v>3274</v>
      </c>
      <c r="D332" s="104" t="s">
        <v>548</v>
      </c>
      <c r="E332" s="104" t="s">
        <v>138</v>
      </c>
      <c r="F332" s="117">
        <v>45092</v>
      </c>
      <c r="G332" s="106">
        <v>154026000.00000003</v>
      </c>
      <c r="H332" s="118">
        <v>-6.6657080000000004</v>
      </c>
      <c r="I332" s="106">
        <v>-10266.922650000002</v>
      </c>
      <c r="J332" s="107">
        <f t="shared" ref="J332:J395" si="5">IFERROR(I332/$I$11,0)</f>
        <v>1.5227849250834898E-2</v>
      </c>
      <c r="K332" s="107">
        <f>I332/'סכום נכסי הקרן'!$C$42</f>
        <v>-8.9081077296345211E-5</v>
      </c>
    </row>
    <row r="333" spans="2:11">
      <c r="B333" s="102" t="s">
        <v>3275</v>
      </c>
      <c r="C333" s="103" t="s">
        <v>3276</v>
      </c>
      <c r="D333" s="104" t="s">
        <v>548</v>
      </c>
      <c r="E333" s="104" t="s">
        <v>138</v>
      </c>
      <c r="F333" s="117">
        <v>45048</v>
      </c>
      <c r="G333" s="106">
        <v>82.40000000000002</v>
      </c>
      <c r="H333" s="118">
        <v>-6.3956309999999998</v>
      </c>
      <c r="I333" s="106">
        <v>-5.2699999999999995E-3</v>
      </c>
      <c r="J333" s="107">
        <f t="shared" si="5"/>
        <v>7.8164381175989369E-9</v>
      </c>
      <c r="K333" s="107">
        <f>I333/'סכום נכסי הקרן'!$C$42</f>
        <v>-4.5725218096557794E-11</v>
      </c>
    </row>
    <row r="334" spans="2:11">
      <c r="B334" s="102" t="s">
        <v>3277</v>
      </c>
      <c r="C334" s="103" t="s">
        <v>3086</v>
      </c>
      <c r="D334" s="104" t="s">
        <v>548</v>
      </c>
      <c r="E334" s="104" t="s">
        <v>138</v>
      </c>
      <c r="F334" s="117">
        <v>45091</v>
      </c>
      <c r="G334" s="106">
        <v>186607.20000000004</v>
      </c>
      <c r="H334" s="118">
        <v>-6.2155269999999998</v>
      </c>
      <c r="I334" s="106">
        <v>-11.598620000000002</v>
      </c>
      <c r="J334" s="107">
        <f t="shared" si="5"/>
        <v>1.7203016220027591E-5</v>
      </c>
      <c r="K334" s="107">
        <f>I334/'סכום נכסי הקרן'!$C$42</f>
        <v>-1.0063556529774142E-7</v>
      </c>
    </row>
    <row r="335" spans="2:11">
      <c r="B335" s="102" t="s">
        <v>3278</v>
      </c>
      <c r="C335" s="103" t="s">
        <v>3279</v>
      </c>
      <c r="D335" s="104" t="s">
        <v>548</v>
      </c>
      <c r="E335" s="104" t="s">
        <v>138</v>
      </c>
      <c r="F335" s="117">
        <v>45120</v>
      </c>
      <c r="G335" s="106">
        <v>5383050.0000000009</v>
      </c>
      <c r="H335" s="118">
        <v>-6.198982</v>
      </c>
      <c r="I335" s="106">
        <v>-333.69430000000006</v>
      </c>
      <c r="J335" s="107">
        <f t="shared" si="5"/>
        <v>4.9493374689667843E-4</v>
      </c>
      <c r="K335" s="107">
        <f>I335/'סכום נכסי הקרן'!$C$42</f>
        <v>-2.8953025891988977E-6</v>
      </c>
    </row>
    <row r="336" spans="2:11">
      <c r="B336" s="102" t="s">
        <v>3280</v>
      </c>
      <c r="C336" s="103" t="s">
        <v>3281</v>
      </c>
      <c r="D336" s="104" t="s">
        <v>548</v>
      </c>
      <c r="E336" s="104" t="s">
        <v>138</v>
      </c>
      <c r="F336" s="117">
        <v>45120</v>
      </c>
      <c r="G336" s="106">
        <v>717840.00000000012</v>
      </c>
      <c r="H336" s="118">
        <v>-6.1977710000000004</v>
      </c>
      <c r="I336" s="106">
        <v>-44.490080000000006</v>
      </c>
      <c r="J336" s="107">
        <f t="shared" si="5"/>
        <v>6.5987468153135904E-5</v>
      </c>
      <c r="K336" s="107">
        <f>I336/'סכום נכסי הקרן'!$C$42</f>
        <v>-3.8601871179000084E-7</v>
      </c>
    </row>
    <row r="337" spans="2:11">
      <c r="B337" s="102" t="s">
        <v>2887</v>
      </c>
      <c r="C337" s="103" t="s">
        <v>3282</v>
      </c>
      <c r="D337" s="104" t="s">
        <v>548</v>
      </c>
      <c r="E337" s="104" t="s">
        <v>138</v>
      </c>
      <c r="F337" s="117">
        <v>44998</v>
      </c>
      <c r="G337" s="106">
        <v>50260000.000000007</v>
      </c>
      <c r="H337" s="118">
        <v>-6.3625930000000004</v>
      </c>
      <c r="I337" s="106">
        <v>-3197.8394000000003</v>
      </c>
      <c r="J337" s="107">
        <f t="shared" si="5"/>
        <v>4.7430196926223373E-3</v>
      </c>
      <c r="K337" s="107">
        <f>I337/'סכום נכסי הקרן'!$C$42</f>
        <v>-2.7746091841131984E-5</v>
      </c>
    </row>
    <row r="338" spans="2:11">
      <c r="B338" s="102" t="s">
        <v>2887</v>
      </c>
      <c r="C338" s="103" t="s">
        <v>3283</v>
      </c>
      <c r="D338" s="104" t="s">
        <v>548</v>
      </c>
      <c r="E338" s="104" t="s">
        <v>138</v>
      </c>
      <c r="F338" s="117">
        <v>44998</v>
      </c>
      <c r="G338" s="106">
        <v>1795000.0000000002</v>
      </c>
      <c r="H338" s="118">
        <v>-6.3625930000000004</v>
      </c>
      <c r="I338" s="106">
        <v>-114.20855000000002</v>
      </c>
      <c r="J338" s="107">
        <f t="shared" si="5"/>
        <v>1.6939356045079777E-4</v>
      </c>
      <c r="K338" s="107">
        <f>I338/'סכום נכסי הקרן'!$C$42</f>
        <v>-9.9093185146899953E-7</v>
      </c>
    </row>
    <row r="339" spans="2:11">
      <c r="B339" s="102" t="s">
        <v>2887</v>
      </c>
      <c r="C339" s="103" t="s">
        <v>3284</v>
      </c>
      <c r="D339" s="104" t="s">
        <v>548</v>
      </c>
      <c r="E339" s="104" t="s">
        <v>138</v>
      </c>
      <c r="F339" s="117">
        <v>44998</v>
      </c>
      <c r="G339" s="106">
        <v>2154000.0000000005</v>
      </c>
      <c r="H339" s="118">
        <v>-6.3625930000000004</v>
      </c>
      <c r="I339" s="106">
        <v>-137.05026000000004</v>
      </c>
      <c r="J339" s="107">
        <f t="shared" si="5"/>
        <v>2.0327227254095736E-4</v>
      </c>
      <c r="K339" s="107">
        <f>I339/'סכום נכסי הקרן'!$C$42</f>
        <v>-1.1891182217627994E-6</v>
      </c>
    </row>
    <row r="340" spans="2:11">
      <c r="B340" s="102" t="s">
        <v>3285</v>
      </c>
      <c r="C340" s="103" t="s">
        <v>3009</v>
      </c>
      <c r="D340" s="104" t="s">
        <v>548</v>
      </c>
      <c r="E340" s="104" t="s">
        <v>138</v>
      </c>
      <c r="F340" s="117">
        <v>45098</v>
      </c>
      <c r="G340" s="106">
        <v>466843.00000000006</v>
      </c>
      <c r="H340" s="118">
        <v>-6.1415829999999998</v>
      </c>
      <c r="I340" s="106">
        <v>-28.671550000000003</v>
      </c>
      <c r="J340" s="107">
        <f t="shared" si="5"/>
        <v>4.2525502146232226E-5</v>
      </c>
      <c r="K340" s="107">
        <f>I340/'סכום נכסי הקרן'!$C$42</f>
        <v>-2.4876904685319962E-7</v>
      </c>
    </row>
    <row r="341" spans="2:11">
      <c r="B341" s="102" t="s">
        <v>3286</v>
      </c>
      <c r="C341" s="103" t="s">
        <v>3287</v>
      </c>
      <c r="D341" s="104" t="s">
        <v>548</v>
      </c>
      <c r="E341" s="104" t="s">
        <v>138</v>
      </c>
      <c r="F341" s="117">
        <v>45097</v>
      </c>
      <c r="G341" s="106">
        <v>15443450.000000002</v>
      </c>
      <c r="H341" s="118">
        <v>-6.3028930000000001</v>
      </c>
      <c r="I341" s="106">
        <v>-973.38412000000017</v>
      </c>
      <c r="J341" s="107">
        <f t="shared" si="5"/>
        <v>1.4437185462302655E-3</v>
      </c>
      <c r="K341" s="107">
        <f>I341/'סכום נכסי הקרן'!$C$42</f>
        <v>-8.4455789712952563E-6</v>
      </c>
    </row>
    <row r="342" spans="2:11">
      <c r="B342" s="102" t="s">
        <v>3288</v>
      </c>
      <c r="C342" s="103" t="s">
        <v>3289</v>
      </c>
      <c r="D342" s="104" t="s">
        <v>548</v>
      </c>
      <c r="E342" s="104" t="s">
        <v>138</v>
      </c>
      <c r="F342" s="117">
        <v>45054</v>
      </c>
      <c r="G342" s="106">
        <v>35930.000000000007</v>
      </c>
      <c r="H342" s="118">
        <v>-6.0854439999999999</v>
      </c>
      <c r="I342" s="106">
        <v>-2.1865000000000006</v>
      </c>
      <c r="J342" s="107">
        <f t="shared" si="5"/>
        <v>3.2430060615047592E-6</v>
      </c>
      <c r="K342" s="107">
        <f>I342/'סכום נכסי הקרן'!$C$42</f>
        <v>-1.8971193428486463E-8</v>
      </c>
    </row>
    <row r="343" spans="2:11">
      <c r="B343" s="102" t="s">
        <v>3290</v>
      </c>
      <c r="C343" s="103" t="s">
        <v>3291</v>
      </c>
      <c r="D343" s="104" t="s">
        <v>548</v>
      </c>
      <c r="E343" s="104" t="s">
        <v>138</v>
      </c>
      <c r="F343" s="117">
        <v>45091</v>
      </c>
      <c r="G343" s="106">
        <v>5389650.0000000009</v>
      </c>
      <c r="H343" s="118">
        <v>-6.2708269999999997</v>
      </c>
      <c r="I343" s="106">
        <v>-337.97565000000009</v>
      </c>
      <c r="J343" s="107">
        <f t="shared" si="5"/>
        <v>5.0128382418980608E-4</v>
      </c>
      <c r="K343" s="107">
        <f>I343/'סכום נכסי הקרן'!$C$42</f>
        <v>-2.9324497737335654E-6</v>
      </c>
    </row>
    <row r="344" spans="2:11">
      <c r="B344" s="102" t="s">
        <v>2889</v>
      </c>
      <c r="C344" s="103" t="s">
        <v>3292</v>
      </c>
      <c r="D344" s="104" t="s">
        <v>548</v>
      </c>
      <c r="E344" s="104" t="s">
        <v>138</v>
      </c>
      <c r="F344" s="117">
        <v>44987</v>
      </c>
      <c r="G344" s="106">
        <v>4527188.2993250005</v>
      </c>
      <c r="H344" s="118">
        <v>-6.2355119999999999</v>
      </c>
      <c r="I344" s="106">
        <v>-282.29338427600004</v>
      </c>
      <c r="J344" s="107">
        <f t="shared" si="5"/>
        <v>4.1869616113869666E-4</v>
      </c>
      <c r="K344" s="107">
        <f>I344/'סכום נכסי הקרן'!$C$42</f>
        <v>-2.4493219285076856E-6</v>
      </c>
    </row>
    <row r="345" spans="2:11">
      <c r="B345" s="102" t="s">
        <v>2889</v>
      </c>
      <c r="C345" s="103" t="s">
        <v>3293</v>
      </c>
      <c r="D345" s="104" t="s">
        <v>548</v>
      </c>
      <c r="E345" s="104" t="s">
        <v>138</v>
      </c>
      <c r="F345" s="117">
        <v>44987</v>
      </c>
      <c r="G345" s="106">
        <v>140205000.00000003</v>
      </c>
      <c r="H345" s="118">
        <v>-6.2355119999999999</v>
      </c>
      <c r="I345" s="106">
        <v>-8742.5000100000016</v>
      </c>
      <c r="J345" s="107">
        <f t="shared" si="5"/>
        <v>1.2966833078040437E-2</v>
      </c>
      <c r="K345" s="107">
        <f>I345/'סכום נכסי הקרן'!$C$42</f>
        <v>-7.5854406008806229E-5</v>
      </c>
    </row>
    <row r="346" spans="2:11">
      <c r="B346" s="102" t="s">
        <v>3294</v>
      </c>
      <c r="C346" s="103" t="s">
        <v>3295</v>
      </c>
      <c r="D346" s="104" t="s">
        <v>548</v>
      </c>
      <c r="E346" s="104" t="s">
        <v>138</v>
      </c>
      <c r="F346" s="117">
        <v>44987</v>
      </c>
      <c r="G346" s="106">
        <v>27170685.603960007</v>
      </c>
      <c r="H346" s="118">
        <v>-6.2059699999999998</v>
      </c>
      <c r="I346" s="106">
        <v>-1686.2044900840006</v>
      </c>
      <c r="J346" s="107">
        <f t="shared" si="5"/>
        <v>2.5009702182844521E-3</v>
      </c>
      <c r="K346" s="107">
        <f>I346/'סכום נכסי הקרן'!$C$42</f>
        <v>-1.4630373446771529E-5</v>
      </c>
    </row>
    <row r="347" spans="2:11">
      <c r="B347" s="102" t="s">
        <v>3296</v>
      </c>
      <c r="C347" s="103" t="s">
        <v>3297</v>
      </c>
      <c r="D347" s="104" t="s">
        <v>548</v>
      </c>
      <c r="E347" s="104" t="s">
        <v>138</v>
      </c>
      <c r="F347" s="117">
        <v>45103</v>
      </c>
      <c r="G347" s="106">
        <v>5760.0000000000009</v>
      </c>
      <c r="H347" s="118">
        <v>-5.8791669999999998</v>
      </c>
      <c r="I347" s="106">
        <v>-0.33864</v>
      </c>
      <c r="J347" s="107">
        <f t="shared" si="5"/>
        <v>5.0226918484700273E-7</v>
      </c>
      <c r="K347" s="107">
        <f>I347/'סכום נכסי הקרן'!$C$42</f>
        <v>-2.9382140144626818E-9</v>
      </c>
    </row>
    <row r="348" spans="2:11">
      <c r="B348" s="102" t="s">
        <v>3298</v>
      </c>
      <c r="C348" s="103" t="s">
        <v>3299</v>
      </c>
      <c r="D348" s="104" t="s">
        <v>548</v>
      </c>
      <c r="E348" s="104" t="s">
        <v>138</v>
      </c>
      <c r="F348" s="117">
        <v>45099</v>
      </c>
      <c r="G348" s="106">
        <v>48600.000000000007</v>
      </c>
      <c r="H348" s="118">
        <v>-5.8791770000000003</v>
      </c>
      <c r="I348" s="106">
        <v>-2.8572800000000007</v>
      </c>
      <c r="J348" s="107">
        <f t="shared" si="5"/>
        <v>4.2379036631220303E-6</v>
      </c>
      <c r="K348" s="107">
        <f>I348/'סכום נכסי הקרן'!$C$42</f>
        <v>-2.4791224129588747E-8</v>
      </c>
    </row>
    <row r="349" spans="2:11">
      <c r="B349" s="102" t="s">
        <v>3300</v>
      </c>
      <c r="C349" s="103" t="s">
        <v>3301</v>
      </c>
      <c r="D349" s="104" t="s">
        <v>548</v>
      </c>
      <c r="E349" s="104" t="s">
        <v>138</v>
      </c>
      <c r="F349" s="117">
        <v>45054</v>
      </c>
      <c r="G349" s="106">
        <v>14404.000000000002</v>
      </c>
      <c r="H349" s="118">
        <v>-5.8497640000000004</v>
      </c>
      <c r="I349" s="106">
        <v>-0.84260000000000013</v>
      </c>
      <c r="J349" s="107">
        <f t="shared" si="5"/>
        <v>1.2497401817625931E-6</v>
      </c>
      <c r="K349" s="107">
        <f>I349/'סכום נכסי הקרן'!$C$42</f>
        <v>-7.3108289882655804E-9</v>
      </c>
    </row>
    <row r="350" spans="2:11">
      <c r="B350" s="102" t="s">
        <v>3300</v>
      </c>
      <c r="C350" s="103" t="s">
        <v>3302</v>
      </c>
      <c r="D350" s="104" t="s">
        <v>548</v>
      </c>
      <c r="E350" s="104" t="s">
        <v>138</v>
      </c>
      <c r="F350" s="117">
        <v>45054</v>
      </c>
      <c r="G350" s="106">
        <v>43212.000000000007</v>
      </c>
      <c r="H350" s="118">
        <v>-5.8497640000000004</v>
      </c>
      <c r="I350" s="106">
        <v>-2.5278000000000005</v>
      </c>
      <c r="J350" s="107">
        <f t="shared" si="5"/>
        <v>3.7492205452877794E-6</v>
      </c>
      <c r="K350" s="107">
        <f>I350/'סכום נכסי הקרן'!$C$42</f>
        <v>-2.1932486964796742E-8</v>
      </c>
    </row>
    <row r="351" spans="2:11">
      <c r="B351" s="102" t="s">
        <v>3303</v>
      </c>
      <c r="C351" s="103" t="s">
        <v>3304</v>
      </c>
      <c r="D351" s="104" t="s">
        <v>548</v>
      </c>
      <c r="E351" s="104" t="s">
        <v>138</v>
      </c>
      <c r="F351" s="117">
        <v>45064</v>
      </c>
      <c r="G351" s="106">
        <v>18025.000000000004</v>
      </c>
      <c r="H351" s="118">
        <v>-5.732316</v>
      </c>
      <c r="I351" s="106">
        <v>-1.0332500000000002</v>
      </c>
      <c r="J351" s="107">
        <f t="shared" si="5"/>
        <v>1.5325113254286724E-6</v>
      </c>
      <c r="K351" s="107">
        <f>I351/'סכום נכסי הקרן'!$C$42</f>
        <v>-8.9650059958763489E-9</v>
      </c>
    </row>
    <row r="352" spans="2:11">
      <c r="B352" s="102" t="s">
        <v>3303</v>
      </c>
      <c r="C352" s="103" t="s">
        <v>3305</v>
      </c>
      <c r="D352" s="104" t="s">
        <v>548</v>
      </c>
      <c r="E352" s="104" t="s">
        <v>138</v>
      </c>
      <c r="F352" s="117">
        <v>45064</v>
      </c>
      <c r="G352" s="106">
        <v>43260.000000000007</v>
      </c>
      <c r="H352" s="118">
        <v>-5.732316</v>
      </c>
      <c r="I352" s="106">
        <v>-2.4798000000000004</v>
      </c>
      <c r="J352" s="107">
        <f t="shared" si="5"/>
        <v>3.6780271810288139E-6</v>
      </c>
      <c r="K352" s="107">
        <f>I352/'סכום נכסי הקרן'!$C$42</f>
        <v>-2.1516014390103237E-8</v>
      </c>
    </row>
    <row r="353" spans="2:11">
      <c r="B353" s="102" t="s">
        <v>3306</v>
      </c>
      <c r="C353" s="103" t="s">
        <v>3307</v>
      </c>
      <c r="D353" s="104" t="s">
        <v>548</v>
      </c>
      <c r="E353" s="104" t="s">
        <v>138</v>
      </c>
      <c r="F353" s="117">
        <v>45103</v>
      </c>
      <c r="G353" s="106">
        <v>4689.1000000000013</v>
      </c>
      <c r="H353" s="118">
        <v>-5.6737970000000004</v>
      </c>
      <c r="I353" s="106">
        <v>-0.26605000000000001</v>
      </c>
      <c r="J353" s="107">
        <f t="shared" si="5"/>
        <v>3.9460405335620444E-7</v>
      </c>
      <c r="K353" s="107">
        <f>I353/'סכום נכסי הקרן'!$C$42</f>
        <v>-2.3083860103584826E-9</v>
      </c>
    </row>
    <row r="354" spans="2:11">
      <c r="B354" s="102" t="s">
        <v>3308</v>
      </c>
      <c r="C354" s="103" t="s">
        <v>2785</v>
      </c>
      <c r="D354" s="104" t="s">
        <v>548</v>
      </c>
      <c r="E354" s="104" t="s">
        <v>138</v>
      </c>
      <c r="F354" s="117">
        <v>45050</v>
      </c>
      <c r="G354" s="106">
        <v>25249.000000000004</v>
      </c>
      <c r="H354" s="118">
        <v>-5.6736899999999997</v>
      </c>
      <c r="I354" s="106">
        <v>-1.4325500000000002</v>
      </c>
      <c r="J354" s="107">
        <f t="shared" si="5"/>
        <v>2.1247511243579431E-6</v>
      </c>
      <c r="K354" s="107">
        <f>I354/'סכום נכסי הקרן'!$C$42</f>
        <v>-1.2429537226607948E-8</v>
      </c>
    </row>
    <row r="355" spans="2:11">
      <c r="B355" s="102" t="s">
        <v>3309</v>
      </c>
      <c r="C355" s="103" t="s">
        <v>3310</v>
      </c>
      <c r="D355" s="104" t="s">
        <v>548</v>
      </c>
      <c r="E355" s="104" t="s">
        <v>138</v>
      </c>
      <c r="F355" s="117">
        <v>45034</v>
      </c>
      <c r="G355" s="106">
        <v>28868000.000000004</v>
      </c>
      <c r="H355" s="118">
        <v>-5.7818149999999999</v>
      </c>
      <c r="I355" s="106">
        <v>-1669.0944</v>
      </c>
      <c r="J355" s="107">
        <f t="shared" si="5"/>
        <v>2.4755926167041608E-3</v>
      </c>
      <c r="K355" s="107">
        <f>I355/'סכום נכסי הקרן'!$C$42</f>
        <v>-1.4481917545302331E-5</v>
      </c>
    </row>
    <row r="356" spans="2:11">
      <c r="B356" s="102" t="s">
        <v>2918</v>
      </c>
      <c r="C356" s="103" t="s">
        <v>3311</v>
      </c>
      <c r="D356" s="104" t="s">
        <v>548</v>
      </c>
      <c r="E356" s="104" t="s">
        <v>138</v>
      </c>
      <c r="F356" s="117">
        <v>45007</v>
      </c>
      <c r="G356" s="106">
        <v>18055000.000000004</v>
      </c>
      <c r="H356" s="118">
        <v>-5.4958879999999999</v>
      </c>
      <c r="I356" s="106">
        <v>-992.28250000000014</v>
      </c>
      <c r="J356" s="107">
        <f t="shared" si="5"/>
        <v>1.4717485306311895E-3</v>
      </c>
      <c r="K356" s="107">
        <f>I356/'סכום נכסי הקרן'!$C$42</f>
        <v>-8.609550991631427E-6</v>
      </c>
    </row>
    <row r="357" spans="2:11">
      <c r="B357" s="102" t="s">
        <v>3312</v>
      </c>
      <c r="C357" s="103" t="s">
        <v>3313</v>
      </c>
      <c r="D357" s="104" t="s">
        <v>548</v>
      </c>
      <c r="E357" s="104" t="s">
        <v>138</v>
      </c>
      <c r="F357" s="117">
        <v>45124</v>
      </c>
      <c r="G357" s="106">
        <v>8305760.0000000009</v>
      </c>
      <c r="H357" s="118">
        <v>-5.5372969999999997</v>
      </c>
      <c r="I357" s="106">
        <v>-459.91459000000009</v>
      </c>
      <c r="J357" s="107">
        <f t="shared" si="5"/>
        <v>6.8214306112255934E-4</v>
      </c>
      <c r="K357" s="107">
        <f>I357/'סכום נכסי הקרן'!$C$42</f>
        <v>-3.9904544465918341E-6</v>
      </c>
    </row>
    <row r="358" spans="2:11">
      <c r="B358" s="102" t="s">
        <v>2924</v>
      </c>
      <c r="C358" s="103" t="s">
        <v>3314</v>
      </c>
      <c r="D358" s="104" t="s">
        <v>548</v>
      </c>
      <c r="E358" s="104" t="s">
        <v>138</v>
      </c>
      <c r="F358" s="117">
        <v>44985</v>
      </c>
      <c r="G358" s="106">
        <v>144500000.00000003</v>
      </c>
      <c r="H358" s="118">
        <v>-5.659624</v>
      </c>
      <c r="I358" s="106">
        <v>-8178.1560000000009</v>
      </c>
      <c r="J358" s="107">
        <f t="shared" si="5"/>
        <v>1.2129800814055116E-2</v>
      </c>
      <c r="K358" s="107">
        <f>I358/'סכום נכסי הקרן'!$C$42</f>
        <v>-7.0957868449273776E-5</v>
      </c>
    </row>
    <row r="359" spans="2:11">
      <c r="B359" s="102" t="s">
        <v>2924</v>
      </c>
      <c r="C359" s="103" t="s">
        <v>3315</v>
      </c>
      <c r="D359" s="104" t="s">
        <v>548</v>
      </c>
      <c r="E359" s="104" t="s">
        <v>138</v>
      </c>
      <c r="F359" s="117">
        <v>44985</v>
      </c>
      <c r="G359" s="106">
        <v>45492260.726875</v>
      </c>
      <c r="H359" s="118">
        <v>-5.659624</v>
      </c>
      <c r="I359" s="106">
        <v>-2574.6906921609998</v>
      </c>
      <c r="J359" s="107">
        <f t="shared" si="5"/>
        <v>3.8187685896080513E-3</v>
      </c>
      <c r="K359" s="107">
        <f>I359/'סכום נכסי הקרן'!$C$42</f>
        <v>-2.2339334616743657E-5</v>
      </c>
    </row>
    <row r="360" spans="2:11">
      <c r="B360" s="102" t="s">
        <v>3316</v>
      </c>
      <c r="C360" s="103" t="s">
        <v>3317</v>
      </c>
      <c r="D360" s="104" t="s">
        <v>548</v>
      </c>
      <c r="E360" s="104" t="s">
        <v>138</v>
      </c>
      <c r="F360" s="117">
        <v>44991</v>
      </c>
      <c r="G360" s="106">
        <v>27295356.436124995</v>
      </c>
      <c r="H360" s="118">
        <v>-5.6292460000000002</v>
      </c>
      <c r="I360" s="106">
        <v>-1536.5226715870001</v>
      </c>
      <c r="J360" s="107">
        <f t="shared" si="5"/>
        <v>2.2789628802177575E-3</v>
      </c>
      <c r="K360" s="107">
        <f>I360/'סכום נכסי הקרן'!$C$42</f>
        <v>-1.3331657356474618E-5</v>
      </c>
    </row>
    <row r="361" spans="2:11">
      <c r="B361" s="102" t="s">
        <v>3318</v>
      </c>
      <c r="C361" s="103" t="s">
        <v>3319</v>
      </c>
      <c r="D361" s="104" t="s">
        <v>548</v>
      </c>
      <c r="E361" s="104" t="s">
        <v>138</v>
      </c>
      <c r="F361" s="117">
        <v>45124</v>
      </c>
      <c r="G361" s="106">
        <v>36128.000000000007</v>
      </c>
      <c r="H361" s="118">
        <v>-5.504041</v>
      </c>
      <c r="I361" s="106">
        <v>-1.9885000000000002</v>
      </c>
      <c r="J361" s="107">
        <f t="shared" si="5"/>
        <v>2.9493334339365253E-6</v>
      </c>
      <c r="K361" s="107">
        <f>I361/'סכום נכסי הקרן'!$C$42</f>
        <v>-1.7253244057875747E-8</v>
      </c>
    </row>
    <row r="362" spans="2:11">
      <c r="B362" s="102" t="s">
        <v>2926</v>
      </c>
      <c r="C362" s="103" t="s">
        <v>3320</v>
      </c>
      <c r="D362" s="104" t="s">
        <v>548</v>
      </c>
      <c r="E362" s="104" t="s">
        <v>138</v>
      </c>
      <c r="F362" s="117">
        <v>44985</v>
      </c>
      <c r="G362" s="106">
        <v>5419353.2999999998</v>
      </c>
      <c r="H362" s="118">
        <v>-5.6478609999999998</v>
      </c>
      <c r="I362" s="106">
        <v>-306.07755000000003</v>
      </c>
      <c r="J362" s="107">
        <f t="shared" si="5"/>
        <v>4.53972718930037E-4</v>
      </c>
      <c r="K362" s="107">
        <f>I362/'סכום נכסי הקרן'!$C$42</f>
        <v>-2.6556855271745874E-6</v>
      </c>
    </row>
    <row r="363" spans="2:11">
      <c r="B363" s="102" t="s">
        <v>3321</v>
      </c>
      <c r="C363" s="103" t="s">
        <v>3322</v>
      </c>
      <c r="D363" s="104" t="s">
        <v>548</v>
      </c>
      <c r="E363" s="104" t="s">
        <v>138</v>
      </c>
      <c r="F363" s="117">
        <v>45057</v>
      </c>
      <c r="G363" s="106">
        <v>1806.5000000000002</v>
      </c>
      <c r="H363" s="118">
        <v>-5.4984780000000004</v>
      </c>
      <c r="I363" s="106">
        <v>-9.9330000000000016E-2</v>
      </c>
      <c r="J363" s="107">
        <f t="shared" si="5"/>
        <v>1.4732576816339709E-7</v>
      </c>
      <c r="K363" s="107">
        <f>I363/'סכום נכסי הקרן'!$C$42</f>
        <v>-8.6183793425637321E-10</v>
      </c>
    </row>
    <row r="364" spans="2:11">
      <c r="B364" s="102" t="s">
        <v>3321</v>
      </c>
      <c r="C364" s="103" t="s">
        <v>3323</v>
      </c>
      <c r="D364" s="104" t="s">
        <v>548</v>
      </c>
      <c r="E364" s="104" t="s">
        <v>138</v>
      </c>
      <c r="F364" s="117">
        <v>45057</v>
      </c>
      <c r="G364" s="106">
        <v>36130.000000000007</v>
      </c>
      <c r="H364" s="118">
        <v>-5.4982009999999999</v>
      </c>
      <c r="I364" s="106">
        <v>-1.9865000000000002</v>
      </c>
      <c r="J364" s="107">
        <f t="shared" si="5"/>
        <v>2.9463670437590684E-6</v>
      </c>
      <c r="K364" s="107">
        <f>I364/'סכום נכסי הקרן'!$C$42</f>
        <v>-1.7235891033930186E-8</v>
      </c>
    </row>
    <row r="365" spans="2:11">
      <c r="B365" s="102" t="s">
        <v>3324</v>
      </c>
      <c r="C365" s="103" t="s">
        <v>3325</v>
      </c>
      <c r="D365" s="104" t="s">
        <v>548</v>
      </c>
      <c r="E365" s="104" t="s">
        <v>138</v>
      </c>
      <c r="F365" s="117">
        <v>45124</v>
      </c>
      <c r="G365" s="106">
        <v>8402.5499999999993</v>
      </c>
      <c r="H365" s="118">
        <v>-5.4690539999999999</v>
      </c>
      <c r="I365" s="106">
        <v>-0.45954000000000006</v>
      </c>
      <c r="J365" s="107">
        <f t="shared" si="5"/>
        <v>6.8158747107427255E-7</v>
      </c>
      <c r="K365" s="107">
        <f>I365/'סכום נכסי הקרן'!$C$42</f>
        <v>-3.9872043119719498E-9</v>
      </c>
    </row>
    <row r="366" spans="2:11">
      <c r="B366" s="102" t="s">
        <v>3326</v>
      </c>
      <c r="C366" s="103" t="s">
        <v>3327</v>
      </c>
      <c r="D366" s="104" t="s">
        <v>548</v>
      </c>
      <c r="E366" s="104" t="s">
        <v>138</v>
      </c>
      <c r="F366" s="117">
        <v>45035</v>
      </c>
      <c r="G366" s="106">
        <v>18080000.000000004</v>
      </c>
      <c r="H366" s="118">
        <v>-5.4511339999999997</v>
      </c>
      <c r="I366" s="106">
        <v>-985.56500000000017</v>
      </c>
      <c r="J366" s="107">
        <f t="shared" si="5"/>
        <v>1.4617851676226562E-3</v>
      </c>
      <c r="K366" s="107">
        <f>I366/'סכום נכסי הקרן'!$C$42</f>
        <v>-8.5512665224542681E-6</v>
      </c>
    </row>
    <row r="367" spans="2:11">
      <c r="B367" s="102" t="s">
        <v>3326</v>
      </c>
      <c r="C367" s="103" t="s">
        <v>3328</v>
      </c>
      <c r="D367" s="104" t="s">
        <v>548</v>
      </c>
      <c r="E367" s="104" t="s">
        <v>138</v>
      </c>
      <c r="F367" s="117">
        <v>45035</v>
      </c>
      <c r="G367" s="106">
        <v>39161249.195296012</v>
      </c>
      <c r="H367" s="118">
        <v>-5.4511339999999997</v>
      </c>
      <c r="I367" s="106">
        <v>-2134.7321107940006</v>
      </c>
      <c r="J367" s="107">
        <f t="shared" si="5"/>
        <v>3.1662241824805815E-3</v>
      </c>
      <c r="K367" s="107">
        <f>I367/'סכום נכסי הקרן'!$C$42</f>
        <v>-1.8522028717984984E-5</v>
      </c>
    </row>
    <row r="368" spans="2:11">
      <c r="B368" s="102" t="s">
        <v>3329</v>
      </c>
      <c r="C368" s="103" t="s">
        <v>3330</v>
      </c>
      <c r="D368" s="104" t="s">
        <v>548</v>
      </c>
      <c r="E368" s="104" t="s">
        <v>138</v>
      </c>
      <c r="F368" s="117">
        <v>44991</v>
      </c>
      <c r="G368" s="106">
        <v>39172079.186777011</v>
      </c>
      <c r="H368" s="118">
        <v>-5.4978300000000004</v>
      </c>
      <c r="I368" s="106">
        <v>-2153.6142009430009</v>
      </c>
      <c r="J368" s="107">
        <f t="shared" si="5"/>
        <v>3.1942300058545067E-3</v>
      </c>
      <c r="K368" s="107">
        <f>I368/'סכום נכסי הקרן'!$C$42</f>
        <v>-1.8685859399233924E-5</v>
      </c>
    </row>
    <row r="369" spans="2:11">
      <c r="B369" s="102" t="s">
        <v>2940</v>
      </c>
      <c r="C369" s="103" t="s">
        <v>3331</v>
      </c>
      <c r="D369" s="104" t="s">
        <v>548</v>
      </c>
      <c r="E369" s="104" t="s">
        <v>138</v>
      </c>
      <c r="F369" s="117">
        <v>45007</v>
      </c>
      <c r="G369" s="106">
        <v>13664678.786085004</v>
      </c>
      <c r="H369" s="118">
        <v>-5.4826600000000001</v>
      </c>
      <c r="I369" s="106">
        <v>-749.18783184400002</v>
      </c>
      <c r="J369" s="107">
        <f t="shared" si="5"/>
        <v>1.1111917127261375E-3</v>
      </c>
      <c r="K369" s="107">
        <f>I369/'סכום נכסי הקרן'!$C$42</f>
        <v>-6.5003371928565795E-6</v>
      </c>
    </row>
    <row r="370" spans="2:11">
      <c r="B370" s="102" t="s">
        <v>3332</v>
      </c>
      <c r="C370" s="103" t="s">
        <v>3333</v>
      </c>
      <c r="D370" s="104" t="s">
        <v>548</v>
      </c>
      <c r="E370" s="104" t="s">
        <v>138</v>
      </c>
      <c r="F370" s="117">
        <v>45006</v>
      </c>
      <c r="G370" s="106">
        <v>1808750.0000000002</v>
      </c>
      <c r="H370" s="118">
        <v>-5.5540320000000003</v>
      </c>
      <c r="I370" s="106">
        <v>-100.45855000000002</v>
      </c>
      <c r="J370" s="107">
        <f t="shared" si="5"/>
        <v>1.4899962798078158E-4</v>
      </c>
      <c r="K370" s="107">
        <f>I370/'סכום נכסי הקרן'!$C$42</f>
        <v>-8.7162981184325569E-7</v>
      </c>
    </row>
    <row r="371" spans="2:11">
      <c r="B371" s="102" t="s">
        <v>3334</v>
      </c>
      <c r="C371" s="103" t="s">
        <v>3335</v>
      </c>
      <c r="D371" s="104" t="s">
        <v>548</v>
      </c>
      <c r="E371" s="104" t="s">
        <v>138</v>
      </c>
      <c r="F371" s="117">
        <v>45055</v>
      </c>
      <c r="G371" s="106">
        <v>38292834.994680017</v>
      </c>
      <c r="H371" s="118">
        <v>-5.2874759999999998</v>
      </c>
      <c r="I371" s="106">
        <v>-2024.7244801120003</v>
      </c>
      <c r="J371" s="107">
        <f t="shared" si="5"/>
        <v>3.0030614049303852E-3</v>
      </c>
      <c r="K371" s="107">
        <f>I371/'סכום נכסי הקרן'!$C$42</f>
        <v>-1.7567546193275297E-5</v>
      </c>
    </row>
    <row r="372" spans="2:11">
      <c r="B372" s="102" t="s">
        <v>3336</v>
      </c>
      <c r="C372" s="103" t="s">
        <v>3337</v>
      </c>
      <c r="D372" s="104" t="s">
        <v>548</v>
      </c>
      <c r="E372" s="104" t="s">
        <v>138</v>
      </c>
      <c r="F372" s="117">
        <v>45055</v>
      </c>
      <c r="G372" s="106">
        <v>3330400.0000000005</v>
      </c>
      <c r="H372" s="118">
        <v>-5.2874759999999998</v>
      </c>
      <c r="I372" s="106">
        <v>-176.09410000000003</v>
      </c>
      <c r="J372" s="107">
        <f t="shared" si="5"/>
        <v>2.6118190427405676E-4</v>
      </c>
      <c r="K372" s="107">
        <f>I372/'סכום נכסי הקרן'!$C$42</f>
        <v>-1.5278825669861595E-6</v>
      </c>
    </row>
    <row r="373" spans="2:11">
      <c r="B373" s="102" t="s">
        <v>3336</v>
      </c>
      <c r="C373" s="103" t="s">
        <v>3338</v>
      </c>
      <c r="D373" s="104" t="s">
        <v>548</v>
      </c>
      <c r="E373" s="104" t="s">
        <v>138</v>
      </c>
      <c r="F373" s="117">
        <v>45055</v>
      </c>
      <c r="G373" s="106">
        <v>1810000.0000000002</v>
      </c>
      <c r="H373" s="118">
        <v>-5.2874759999999998</v>
      </c>
      <c r="I373" s="106">
        <v>-95.703320000000019</v>
      </c>
      <c r="J373" s="107">
        <f t="shared" si="5"/>
        <v>1.4194669419900739E-4</v>
      </c>
      <c r="K373" s="107">
        <f>I373/'סכום נכסי הקרן'!$C$42</f>
        <v>-8.3037100181492656E-7</v>
      </c>
    </row>
    <row r="374" spans="2:11">
      <c r="B374" s="102" t="s">
        <v>3336</v>
      </c>
      <c r="C374" s="103" t="s">
        <v>3339</v>
      </c>
      <c r="D374" s="104" t="s">
        <v>548</v>
      </c>
      <c r="E374" s="104" t="s">
        <v>138</v>
      </c>
      <c r="F374" s="117">
        <v>45055</v>
      </c>
      <c r="G374" s="106">
        <v>31910695.828900002</v>
      </c>
      <c r="H374" s="118">
        <v>-5.2874759999999998</v>
      </c>
      <c r="I374" s="106">
        <v>-1687.2704005120004</v>
      </c>
      <c r="J374" s="107">
        <f t="shared" si="5"/>
        <v>2.5025511713962856E-3</v>
      </c>
      <c r="K374" s="107">
        <f>I374/'סכום נכסי הקרן'!$C$42</f>
        <v>-1.4639621831361983E-5</v>
      </c>
    </row>
    <row r="375" spans="2:11">
      <c r="B375" s="102" t="s">
        <v>2945</v>
      </c>
      <c r="C375" s="103" t="s">
        <v>3340</v>
      </c>
      <c r="D375" s="104" t="s">
        <v>548</v>
      </c>
      <c r="E375" s="104" t="s">
        <v>138</v>
      </c>
      <c r="F375" s="117">
        <v>45036</v>
      </c>
      <c r="G375" s="106">
        <v>66970000.000000007</v>
      </c>
      <c r="H375" s="118">
        <v>-5.3278790000000003</v>
      </c>
      <c r="I375" s="106">
        <v>-3568.0808100000004</v>
      </c>
      <c r="J375" s="107">
        <f t="shared" si="5"/>
        <v>5.2921599335782341E-3</v>
      </c>
      <c r="K375" s="107">
        <f>I375/'סכום נכסי הקרן'!$C$42</f>
        <v>-3.0958495867816437E-5</v>
      </c>
    </row>
    <row r="376" spans="2:11">
      <c r="B376" s="102" t="s">
        <v>2945</v>
      </c>
      <c r="C376" s="103" t="s">
        <v>3341</v>
      </c>
      <c r="D376" s="104" t="s">
        <v>548</v>
      </c>
      <c r="E376" s="104" t="s">
        <v>138</v>
      </c>
      <c r="F376" s="117">
        <v>45036</v>
      </c>
      <c r="G376" s="106">
        <v>18234683.330800001</v>
      </c>
      <c r="H376" s="118">
        <v>-5.3278790000000003</v>
      </c>
      <c r="I376" s="106">
        <v>-971.52193039000019</v>
      </c>
      <c r="J376" s="107">
        <f t="shared" si="5"/>
        <v>1.4409565557464326E-3</v>
      </c>
      <c r="K376" s="107">
        <f>I376/'סכום נכסי הקרן'!$C$42</f>
        <v>-8.4294216608485021E-6</v>
      </c>
    </row>
    <row r="377" spans="2:11">
      <c r="B377" s="102" t="s">
        <v>2947</v>
      </c>
      <c r="C377" s="103" t="s">
        <v>3342</v>
      </c>
      <c r="D377" s="104" t="s">
        <v>548</v>
      </c>
      <c r="E377" s="104" t="s">
        <v>138</v>
      </c>
      <c r="F377" s="117">
        <v>45036</v>
      </c>
      <c r="G377" s="106">
        <v>22793354.163500007</v>
      </c>
      <c r="H377" s="118">
        <v>-5.3278790000000003</v>
      </c>
      <c r="I377" s="106">
        <v>-1214.4024117280003</v>
      </c>
      <c r="J377" s="107">
        <f t="shared" si="5"/>
        <v>1.8011956928149565E-3</v>
      </c>
      <c r="K377" s="107">
        <f>I377/'סכום נכסי הקרן'!$C$42</f>
        <v>-1.053677706513256E-5</v>
      </c>
    </row>
    <row r="378" spans="2:11">
      <c r="B378" s="102" t="s">
        <v>3343</v>
      </c>
      <c r="C378" s="103" t="s">
        <v>3344</v>
      </c>
      <c r="D378" s="104" t="s">
        <v>548</v>
      </c>
      <c r="E378" s="104" t="s">
        <v>138</v>
      </c>
      <c r="F378" s="117">
        <v>45061</v>
      </c>
      <c r="G378" s="106">
        <v>41028037.494300015</v>
      </c>
      <c r="H378" s="118">
        <v>-5.3211459999999997</v>
      </c>
      <c r="I378" s="106">
        <v>-2183.1615709910006</v>
      </c>
      <c r="J378" s="107">
        <f t="shared" si="5"/>
        <v>3.238054519994542E-3</v>
      </c>
      <c r="K378" s="107">
        <f>I378/'סכום נכסי הקרן'!$C$42</f>
        <v>-1.8942227509219593E-5</v>
      </c>
    </row>
    <row r="379" spans="2:11">
      <c r="B379" s="102" t="s">
        <v>3345</v>
      </c>
      <c r="C379" s="103" t="s">
        <v>3346</v>
      </c>
      <c r="D379" s="104" t="s">
        <v>548</v>
      </c>
      <c r="E379" s="104" t="s">
        <v>138</v>
      </c>
      <c r="F379" s="117">
        <v>45040</v>
      </c>
      <c r="G379" s="106">
        <v>1991550.0000000002</v>
      </c>
      <c r="H379" s="118">
        <v>-5.2651310000000002</v>
      </c>
      <c r="I379" s="106">
        <v>-104.85772000000001</v>
      </c>
      <c r="J379" s="107">
        <f t="shared" si="5"/>
        <v>1.555244553192631E-4</v>
      </c>
      <c r="K379" s="107">
        <f>I379/'סכום נכסי הקרן'!$C$42</f>
        <v>-9.097992630185563E-7</v>
      </c>
    </row>
    <row r="380" spans="2:11">
      <c r="B380" s="102" t="s">
        <v>3345</v>
      </c>
      <c r="C380" s="103" t="s">
        <v>3347</v>
      </c>
      <c r="D380" s="104" t="s">
        <v>548</v>
      </c>
      <c r="E380" s="104" t="s">
        <v>138</v>
      </c>
      <c r="F380" s="117">
        <v>45040</v>
      </c>
      <c r="G380" s="106">
        <v>2172600.0000000005</v>
      </c>
      <c r="H380" s="118">
        <v>-5.2651310000000002</v>
      </c>
      <c r="I380" s="106">
        <v>-114.39024000000002</v>
      </c>
      <c r="J380" s="107">
        <f t="shared" si="5"/>
        <v>1.6966304216646885E-4</v>
      </c>
      <c r="K380" s="107">
        <f>I380/'סכום נכסי הקרן'!$C$42</f>
        <v>-9.9250828692933407E-7</v>
      </c>
    </row>
    <row r="381" spans="2:11">
      <c r="B381" s="102" t="s">
        <v>3348</v>
      </c>
      <c r="C381" s="103" t="s">
        <v>3349</v>
      </c>
      <c r="D381" s="104" t="s">
        <v>548</v>
      </c>
      <c r="E381" s="104" t="s">
        <v>138</v>
      </c>
      <c r="F381" s="117">
        <v>45055</v>
      </c>
      <c r="G381" s="106">
        <v>48335259.420770995</v>
      </c>
      <c r="H381" s="118">
        <v>-5.2583989999999998</v>
      </c>
      <c r="I381" s="106">
        <v>-2541.6608678260013</v>
      </c>
      <c r="J381" s="107">
        <f t="shared" si="5"/>
        <v>3.769778916372818E-3</v>
      </c>
      <c r="K381" s="107">
        <f>I381/'סכום נכסי הקרן'!$C$42</f>
        <v>-2.2052750950442178E-5</v>
      </c>
    </row>
    <row r="382" spans="2:11">
      <c r="B382" s="102" t="s">
        <v>3350</v>
      </c>
      <c r="C382" s="103" t="s">
        <v>3351</v>
      </c>
      <c r="D382" s="104" t="s">
        <v>548</v>
      </c>
      <c r="E382" s="104" t="s">
        <v>138</v>
      </c>
      <c r="F382" s="117">
        <v>45055</v>
      </c>
      <c r="G382" s="106">
        <v>25350.500000000004</v>
      </c>
      <c r="H382" s="118">
        <v>-5.2505870000000003</v>
      </c>
      <c r="I382" s="106">
        <v>-1.3310499999999998</v>
      </c>
      <c r="J382" s="107">
        <f t="shared" si="5"/>
        <v>1.9742068228520047E-6</v>
      </c>
      <c r="K382" s="107">
        <f>I382/'סכום נכסי הקרן'!$C$42</f>
        <v>-1.1548871261370636E-8</v>
      </c>
    </row>
    <row r="383" spans="2:11">
      <c r="B383" s="102" t="s">
        <v>3352</v>
      </c>
      <c r="C383" s="103" t="s">
        <v>3353</v>
      </c>
      <c r="D383" s="104" t="s">
        <v>548</v>
      </c>
      <c r="E383" s="104" t="s">
        <v>138</v>
      </c>
      <c r="F383" s="117">
        <v>45040</v>
      </c>
      <c r="G383" s="106">
        <v>8329910.0000000009</v>
      </c>
      <c r="H383" s="118">
        <v>-5.4316230000000001</v>
      </c>
      <c r="I383" s="106">
        <v>-452.44933000000009</v>
      </c>
      <c r="J383" s="107">
        <f t="shared" si="5"/>
        <v>6.7107062415447838E-4</v>
      </c>
      <c r="K383" s="107">
        <f>I383/'סכום נכסי הקרן'!$C$42</f>
        <v>-3.9256820288219082E-6</v>
      </c>
    </row>
    <row r="384" spans="2:11">
      <c r="B384" s="102" t="s">
        <v>3354</v>
      </c>
      <c r="C384" s="103" t="s">
        <v>3355</v>
      </c>
      <c r="D384" s="104" t="s">
        <v>548</v>
      </c>
      <c r="E384" s="104" t="s">
        <v>138</v>
      </c>
      <c r="F384" s="117">
        <v>45029</v>
      </c>
      <c r="G384" s="106">
        <v>1086660.0000000002</v>
      </c>
      <c r="H384" s="118">
        <v>-5.4170699999999998</v>
      </c>
      <c r="I384" s="106">
        <v>-58.865130000000015</v>
      </c>
      <c r="J384" s="107">
        <f t="shared" si="5"/>
        <v>8.7308471713361838E-5</v>
      </c>
      <c r="K384" s="107">
        <f>I384/'סכום נכסי הקרן'!$C$42</f>
        <v>-5.107440052243317E-7</v>
      </c>
    </row>
    <row r="385" spans="2:11">
      <c r="B385" s="102" t="s">
        <v>3354</v>
      </c>
      <c r="C385" s="103" t="s">
        <v>3356</v>
      </c>
      <c r="D385" s="104" t="s">
        <v>548</v>
      </c>
      <c r="E385" s="104" t="s">
        <v>138</v>
      </c>
      <c r="F385" s="117">
        <v>45029</v>
      </c>
      <c r="G385" s="106">
        <v>6882180.0000000009</v>
      </c>
      <c r="H385" s="118">
        <v>-5.4170699999999998</v>
      </c>
      <c r="I385" s="106">
        <v>-372.81249000000003</v>
      </c>
      <c r="J385" s="107">
        <f t="shared" si="5"/>
        <v>5.5295365418462489E-4</v>
      </c>
      <c r="K385" s="107">
        <f>I385/'סכום נכסי הקרן'!$C$42</f>
        <v>-3.2347120330874338E-6</v>
      </c>
    </row>
    <row r="386" spans="2:11">
      <c r="B386" s="102" t="s">
        <v>3354</v>
      </c>
      <c r="C386" s="103" t="s">
        <v>3357</v>
      </c>
      <c r="D386" s="104" t="s">
        <v>548</v>
      </c>
      <c r="E386" s="104" t="s">
        <v>138</v>
      </c>
      <c r="F386" s="117">
        <v>45029</v>
      </c>
      <c r="G386" s="106">
        <v>6519960.0000000009</v>
      </c>
      <c r="H386" s="118">
        <v>-5.4170699999999998</v>
      </c>
      <c r="I386" s="106">
        <v>-353.19078000000007</v>
      </c>
      <c r="J386" s="107">
        <f t="shared" si="5"/>
        <v>5.2385083028017097E-4</v>
      </c>
      <c r="K386" s="107">
        <f>I386/'סכום נכסי הקרן'!$C$42</f>
        <v>-3.0644640313459902E-6</v>
      </c>
    </row>
    <row r="387" spans="2:11">
      <c r="B387" s="102" t="s">
        <v>3354</v>
      </c>
      <c r="C387" s="103" t="s">
        <v>3358</v>
      </c>
      <c r="D387" s="104" t="s">
        <v>548</v>
      </c>
      <c r="E387" s="104" t="s">
        <v>138</v>
      </c>
      <c r="F387" s="117">
        <v>45029</v>
      </c>
      <c r="G387" s="106">
        <v>9417720.0000000019</v>
      </c>
      <c r="H387" s="118">
        <v>-5.4170699999999998</v>
      </c>
      <c r="I387" s="106">
        <v>-510.16446000000008</v>
      </c>
      <c r="J387" s="107">
        <f t="shared" si="5"/>
        <v>7.5667342151580243E-4</v>
      </c>
      <c r="K387" s="107">
        <f>I387/'סכום נכסי הקרן'!$C$42</f>
        <v>-4.4264480452775407E-6</v>
      </c>
    </row>
    <row r="388" spans="2:11">
      <c r="B388" s="102" t="s">
        <v>3354</v>
      </c>
      <c r="C388" s="103" t="s">
        <v>3359</v>
      </c>
      <c r="D388" s="104" t="s">
        <v>548</v>
      </c>
      <c r="E388" s="104" t="s">
        <v>138</v>
      </c>
      <c r="F388" s="117">
        <v>45029</v>
      </c>
      <c r="G388" s="106">
        <v>17386560.000000004</v>
      </c>
      <c r="H388" s="118">
        <v>-5.4170699999999998</v>
      </c>
      <c r="I388" s="106">
        <v>-941.84208000000024</v>
      </c>
      <c r="J388" s="107">
        <f t="shared" si="5"/>
        <v>1.3969355474137894E-3</v>
      </c>
      <c r="K388" s="107">
        <f>I388/'סכום נכסי הקרן'!$C$42</f>
        <v>-8.1719040835893072E-6</v>
      </c>
    </row>
    <row r="389" spans="2:11">
      <c r="B389" s="102" t="s">
        <v>3360</v>
      </c>
      <c r="C389" s="103" t="s">
        <v>3361</v>
      </c>
      <c r="D389" s="104" t="s">
        <v>548</v>
      </c>
      <c r="E389" s="104" t="s">
        <v>138</v>
      </c>
      <c r="F389" s="117">
        <v>45040</v>
      </c>
      <c r="G389" s="106">
        <v>1294537.5700000003</v>
      </c>
      <c r="H389" s="118">
        <v>-5.2273529999999999</v>
      </c>
      <c r="I389" s="106">
        <v>-67.670050000000003</v>
      </c>
      <c r="J389" s="107">
        <f t="shared" si="5"/>
        <v>1.0036788581400873E-4</v>
      </c>
      <c r="K389" s="107">
        <f>I389/'סכום נכסי הקרן'!$C$42</f>
        <v>-5.8713999902371374E-7</v>
      </c>
    </row>
    <row r="390" spans="2:11">
      <c r="B390" s="102" t="s">
        <v>3360</v>
      </c>
      <c r="C390" s="103" t="s">
        <v>3164</v>
      </c>
      <c r="D390" s="104" t="s">
        <v>548</v>
      </c>
      <c r="E390" s="104" t="s">
        <v>138</v>
      </c>
      <c r="F390" s="117">
        <v>45040</v>
      </c>
      <c r="G390" s="106">
        <v>4285180.9000000013</v>
      </c>
      <c r="H390" s="118">
        <v>-5.2273529999999999</v>
      </c>
      <c r="I390" s="106">
        <v>-224.00152000000006</v>
      </c>
      <c r="J390" s="107">
        <f t="shared" si="5"/>
        <v>3.3223795433170799E-4</v>
      </c>
      <c r="K390" s="107">
        <f>I390/'סכום נכסי הקרן'!$C$42</f>
        <v>-1.943551870201225E-6</v>
      </c>
    </row>
    <row r="391" spans="2:11">
      <c r="B391" s="102" t="s">
        <v>3360</v>
      </c>
      <c r="C391" s="103" t="s">
        <v>3362</v>
      </c>
      <c r="D391" s="104" t="s">
        <v>548</v>
      </c>
      <c r="E391" s="104" t="s">
        <v>138</v>
      </c>
      <c r="F391" s="117">
        <v>45040</v>
      </c>
      <c r="G391" s="106">
        <v>1639452.9800000002</v>
      </c>
      <c r="H391" s="118">
        <v>-5.2273529999999999</v>
      </c>
      <c r="I391" s="106">
        <v>-85.699990000000014</v>
      </c>
      <c r="J391" s="107">
        <f t="shared" si="5"/>
        <v>1.2710980427207738E-4</v>
      </c>
      <c r="K391" s="107">
        <f>I391/'סכום נכסי הקרן'!$C$42</f>
        <v>-7.4357698930224351E-7</v>
      </c>
    </row>
    <row r="392" spans="2:11">
      <c r="B392" s="102" t="s">
        <v>3360</v>
      </c>
      <c r="C392" s="103" t="s">
        <v>3237</v>
      </c>
      <c r="D392" s="104" t="s">
        <v>548</v>
      </c>
      <c r="E392" s="104" t="s">
        <v>138</v>
      </c>
      <c r="F392" s="117">
        <v>45040</v>
      </c>
      <c r="G392" s="106">
        <v>94179.800000000017</v>
      </c>
      <c r="H392" s="118">
        <v>-5.2273519999999998</v>
      </c>
      <c r="I392" s="106">
        <v>-4.9231100000000003</v>
      </c>
      <c r="J392" s="107">
        <f t="shared" si="5"/>
        <v>7.3019325732699255E-6</v>
      </c>
      <c r="K392" s="107">
        <f>I392/'סכום נכסי הקרן'!$C$42</f>
        <v>-4.2715422858319672E-8</v>
      </c>
    </row>
    <row r="393" spans="2:11">
      <c r="B393" s="102" t="s">
        <v>3360</v>
      </c>
      <c r="C393" s="103" t="s">
        <v>2798</v>
      </c>
      <c r="D393" s="104" t="s">
        <v>548</v>
      </c>
      <c r="E393" s="104" t="s">
        <v>138</v>
      </c>
      <c r="F393" s="117">
        <v>45040</v>
      </c>
      <c r="G393" s="106">
        <v>4745.2100000000009</v>
      </c>
      <c r="H393" s="118">
        <v>-5.2273769999999997</v>
      </c>
      <c r="I393" s="106">
        <v>-0.24805000000000005</v>
      </c>
      <c r="J393" s="107">
        <f t="shared" si="5"/>
        <v>3.6790654175909236E-7</v>
      </c>
      <c r="K393" s="107">
        <f>I393/'סכום נכסי הקרן'!$C$42</f>
        <v>-2.1522087948484184E-9</v>
      </c>
    </row>
    <row r="394" spans="2:11">
      <c r="B394" s="102" t="s">
        <v>3360</v>
      </c>
      <c r="C394" s="103" t="s">
        <v>3363</v>
      </c>
      <c r="D394" s="104" t="s">
        <v>548</v>
      </c>
      <c r="E394" s="104" t="s">
        <v>138</v>
      </c>
      <c r="F394" s="117">
        <v>45040</v>
      </c>
      <c r="G394" s="106">
        <v>4346.76</v>
      </c>
      <c r="H394" s="118">
        <v>-5.2273420000000002</v>
      </c>
      <c r="I394" s="106">
        <v>-0.22722000000000003</v>
      </c>
      <c r="J394" s="107">
        <f t="shared" si="5"/>
        <v>3.3701158806087871E-7</v>
      </c>
      <c r="K394" s="107">
        <f>I394/'סכום נכסי הקרן'!$C$42</f>
        <v>-1.9714770504553821E-9</v>
      </c>
    </row>
    <row r="395" spans="2:11">
      <c r="B395" s="102" t="s">
        <v>3360</v>
      </c>
      <c r="C395" s="103" t="s">
        <v>3364</v>
      </c>
      <c r="D395" s="104" t="s">
        <v>548</v>
      </c>
      <c r="E395" s="104" t="s">
        <v>138</v>
      </c>
      <c r="F395" s="117">
        <v>45040</v>
      </c>
      <c r="G395" s="106">
        <v>729929.67000000016</v>
      </c>
      <c r="H395" s="118">
        <v>-5.2273529999999999</v>
      </c>
      <c r="I395" s="106">
        <v>-38.156000000000006</v>
      </c>
      <c r="J395" s="107">
        <f t="shared" si="5"/>
        <v>5.659279180552279E-5</v>
      </c>
      <c r="K395" s="107">
        <f>I395/'סכום נכסי הקרן'!$C$42</f>
        <v>-3.3106099083344584E-7</v>
      </c>
    </row>
    <row r="396" spans="2:11">
      <c r="B396" s="102" t="s">
        <v>3360</v>
      </c>
      <c r="C396" s="103" t="s">
        <v>3365</v>
      </c>
      <c r="D396" s="104" t="s">
        <v>548</v>
      </c>
      <c r="E396" s="104" t="s">
        <v>138</v>
      </c>
      <c r="F396" s="117">
        <v>45040</v>
      </c>
      <c r="G396" s="106">
        <v>1992265.0000000002</v>
      </c>
      <c r="H396" s="118">
        <v>-5.2273529999999999</v>
      </c>
      <c r="I396" s="106">
        <v>-104.14272000000001</v>
      </c>
      <c r="J396" s="107">
        <f t="shared" ref="J396:J459" si="6">IFERROR(I396/$I$11,0)</f>
        <v>1.5446397083082226E-4</v>
      </c>
      <c r="K396" s="107">
        <f>I396/'סכום נכסי הקרן'!$C$42</f>
        <v>-9.0359555695801755E-7</v>
      </c>
    </row>
    <row r="397" spans="2:11">
      <c r="B397" s="102" t="s">
        <v>3360</v>
      </c>
      <c r="C397" s="103" t="s">
        <v>3366</v>
      </c>
      <c r="D397" s="104" t="s">
        <v>548</v>
      </c>
      <c r="E397" s="104" t="s">
        <v>138</v>
      </c>
      <c r="F397" s="117">
        <v>45040</v>
      </c>
      <c r="G397" s="106">
        <v>587718.18000000017</v>
      </c>
      <c r="H397" s="118">
        <v>-5.2273519999999998</v>
      </c>
      <c r="I397" s="106">
        <v>-30.722100000000005</v>
      </c>
      <c r="J397" s="107">
        <f t="shared" si="6"/>
        <v>4.5566867835424356E-5</v>
      </c>
      <c r="K397" s="107">
        <f>I397/'סכום נכסי הקרן'!$C$42</f>
        <v>-2.6656066847898645E-7</v>
      </c>
    </row>
    <row r="398" spans="2:11">
      <c r="B398" s="102" t="s">
        <v>3360</v>
      </c>
      <c r="C398" s="103" t="s">
        <v>3367</v>
      </c>
      <c r="D398" s="104" t="s">
        <v>548</v>
      </c>
      <c r="E398" s="104" t="s">
        <v>138</v>
      </c>
      <c r="F398" s="117">
        <v>45040</v>
      </c>
      <c r="G398" s="106">
        <v>72503956.800000012</v>
      </c>
      <c r="H398" s="118">
        <v>-5.2273529999999999</v>
      </c>
      <c r="I398" s="106">
        <v>-3790.0376100000008</v>
      </c>
      <c r="J398" s="107">
        <f t="shared" si="6"/>
        <v>5.6213651692481178E-3</v>
      </c>
      <c r="K398" s="107">
        <f>I398/'סכום נכסי הקרן'!$C$42</f>
        <v>-3.2884306700456683E-5</v>
      </c>
    </row>
    <row r="399" spans="2:11">
      <c r="B399" s="102" t="s">
        <v>3360</v>
      </c>
      <c r="C399" s="103" t="s">
        <v>3368</v>
      </c>
      <c r="D399" s="104" t="s">
        <v>548</v>
      </c>
      <c r="E399" s="104" t="s">
        <v>138</v>
      </c>
      <c r="F399" s="117">
        <v>45040</v>
      </c>
      <c r="G399" s="106">
        <v>5882252.9699999997</v>
      </c>
      <c r="H399" s="118">
        <v>-5.2273529999999999</v>
      </c>
      <c r="I399" s="106">
        <v>-307.48611000000005</v>
      </c>
      <c r="J399" s="107">
        <f t="shared" si="6"/>
        <v>4.5606188820421635E-4</v>
      </c>
      <c r="K399" s="107">
        <f>I399/'סכום נכסי הקרן'!$C$42</f>
        <v>-2.6679069148789688E-6</v>
      </c>
    </row>
    <row r="400" spans="2:11">
      <c r="B400" s="102" t="s">
        <v>3360</v>
      </c>
      <c r="C400" s="103" t="s">
        <v>3289</v>
      </c>
      <c r="D400" s="104" t="s">
        <v>548</v>
      </c>
      <c r="E400" s="104" t="s">
        <v>138</v>
      </c>
      <c r="F400" s="117">
        <v>45040</v>
      </c>
      <c r="G400" s="106">
        <v>21516.46</v>
      </c>
      <c r="H400" s="118">
        <v>-5.227347</v>
      </c>
      <c r="I400" s="106">
        <v>-1.1247400000000003</v>
      </c>
      <c r="J400" s="107">
        <f t="shared" si="6"/>
        <v>1.6682088440964386E-6</v>
      </c>
      <c r="K400" s="107">
        <f>I400/'סכום נכסי הקרן'!$C$42</f>
        <v>-9.7588200762661158E-9</v>
      </c>
    </row>
    <row r="401" spans="2:11">
      <c r="B401" s="102" t="s">
        <v>3360</v>
      </c>
      <c r="C401" s="103" t="s">
        <v>3369</v>
      </c>
      <c r="D401" s="104" t="s">
        <v>548</v>
      </c>
      <c r="E401" s="104" t="s">
        <v>138</v>
      </c>
      <c r="F401" s="117">
        <v>45040</v>
      </c>
      <c r="G401" s="106">
        <v>24461029.670000006</v>
      </c>
      <c r="H401" s="118">
        <v>-5.2273529999999999</v>
      </c>
      <c r="I401" s="106">
        <v>-1278.6643200000003</v>
      </c>
      <c r="J401" s="107">
        <f t="shared" si="6"/>
        <v>1.8965086395563051E-3</v>
      </c>
      <c r="K401" s="107">
        <f>I401/'סכום נכסי הקרן'!$C$42</f>
        <v>-1.1094346281648347E-5</v>
      </c>
    </row>
    <row r="402" spans="2:11">
      <c r="B402" s="102" t="s">
        <v>3360</v>
      </c>
      <c r="C402" s="103" t="s">
        <v>3052</v>
      </c>
      <c r="D402" s="104" t="s">
        <v>548</v>
      </c>
      <c r="E402" s="104" t="s">
        <v>138</v>
      </c>
      <c r="F402" s="117">
        <v>45040</v>
      </c>
      <c r="G402" s="106">
        <v>320573.55000000005</v>
      </c>
      <c r="H402" s="118">
        <v>-5.2273529999999999</v>
      </c>
      <c r="I402" s="106">
        <v>-16.75751</v>
      </c>
      <c r="J402" s="107">
        <f t="shared" si="6"/>
        <v>2.4854656531317907E-5</v>
      </c>
      <c r="K402" s="107">
        <f>I402/'סכום נכסי הקרן'!$C$42</f>
        <v>-1.4539673614900348E-7</v>
      </c>
    </row>
    <row r="403" spans="2:11">
      <c r="B403" s="102" t="s">
        <v>3360</v>
      </c>
      <c r="C403" s="103" t="s">
        <v>3370</v>
      </c>
      <c r="D403" s="104" t="s">
        <v>548</v>
      </c>
      <c r="E403" s="104" t="s">
        <v>138</v>
      </c>
      <c r="F403" s="117">
        <v>45040</v>
      </c>
      <c r="G403" s="106">
        <v>80415.060000000012</v>
      </c>
      <c r="H403" s="118">
        <v>-5.2273540000000001</v>
      </c>
      <c r="I403" s="106">
        <v>-4.2035800000000005</v>
      </c>
      <c r="J403" s="107">
        <f t="shared" si="6"/>
        <v>6.2347292110771435E-6</v>
      </c>
      <c r="K403" s="107">
        <f>I403/'סכום נכסי הקרן'!$C$42</f>
        <v>-3.6472412198544301E-8</v>
      </c>
    </row>
    <row r="404" spans="2:11">
      <c r="B404" s="102" t="s">
        <v>3371</v>
      </c>
      <c r="C404" s="103" t="s">
        <v>3372</v>
      </c>
      <c r="D404" s="104" t="s">
        <v>548</v>
      </c>
      <c r="E404" s="104" t="s">
        <v>138</v>
      </c>
      <c r="F404" s="117">
        <v>45040</v>
      </c>
      <c r="G404" s="106">
        <v>3622.4000000000005</v>
      </c>
      <c r="H404" s="118">
        <v>-5.224437</v>
      </c>
      <c r="I404" s="106">
        <v>-0.18925000000000003</v>
      </c>
      <c r="J404" s="107">
        <f t="shared" si="6"/>
        <v>2.8069467054185942E-7</v>
      </c>
      <c r="K404" s="107">
        <f>I404/'סכום נכסי הקרן'!$C$42</f>
        <v>-1.6420298908488737E-9</v>
      </c>
    </row>
    <row r="405" spans="2:11">
      <c r="B405" s="102" t="s">
        <v>3373</v>
      </c>
      <c r="C405" s="103" t="s">
        <v>3374</v>
      </c>
      <c r="D405" s="104" t="s">
        <v>548</v>
      </c>
      <c r="E405" s="104" t="s">
        <v>138</v>
      </c>
      <c r="F405" s="117">
        <v>45061</v>
      </c>
      <c r="G405" s="106">
        <v>126805.00000000001</v>
      </c>
      <c r="H405" s="118">
        <v>-5.2070189999999998</v>
      </c>
      <c r="I405" s="106">
        <v>-6.6027600000000009</v>
      </c>
      <c r="J405" s="107">
        <f t="shared" si="6"/>
        <v>9.793181204052669E-6</v>
      </c>
      <c r="K405" s="107">
        <f>I405/'סכום נכסי הקרן'!$C$42</f>
        <v>-5.7288926193401902E-8</v>
      </c>
    </row>
    <row r="406" spans="2:11">
      <c r="B406" s="102" t="s">
        <v>2951</v>
      </c>
      <c r="C406" s="103" t="s">
        <v>3375</v>
      </c>
      <c r="D406" s="104" t="s">
        <v>548</v>
      </c>
      <c r="E406" s="104" t="s">
        <v>138</v>
      </c>
      <c r="F406" s="117">
        <v>44984</v>
      </c>
      <c r="G406" s="106">
        <v>76125000.000000015</v>
      </c>
      <c r="H406" s="118">
        <v>-5.29528</v>
      </c>
      <c r="I406" s="106">
        <v>-4031.0319000000004</v>
      </c>
      <c r="J406" s="107">
        <f t="shared" si="6"/>
        <v>5.9788067165877177E-3</v>
      </c>
      <c r="K406" s="107">
        <f>I406/'סכום נכסי הקרן'!$C$42</f>
        <v>-3.4975296543013625E-5</v>
      </c>
    </row>
    <row r="407" spans="2:11">
      <c r="B407" s="102" t="s">
        <v>2951</v>
      </c>
      <c r="C407" s="103" t="s">
        <v>2992</v>
      </c>
      <c r="D407" s="104" t="s">
        <v>548</v>
      </c>
      <c r="E407" s="104" t="s">
        <v>138</v>
      </c>
      <c r="F407" s="117">
        <v>44984</v>
      </c>
      <c r="G407" s="106">
        <v>8047500.0000000009</v>
      </c>
      <c r="H407" s="118">
        <v>-5.29528</v>
      </c>
      <c r="I407" s="106">
        <v>-426.13765999999998</v>
      </c>
      <c r="J407" s="107">
        <f t="shared" si="6"/>
        <v>6.3204528443423454E-4</v>
      </c>
      <c r="K407" s="107">
        <f>I407/'סכום נכסי הקרן'!$C$42</f>
        <v>-3.6973885090430349E-6</v>
      </c>
    </row>
    <row r="408" spans="2:11">
      <c r="B408" s="102" t="s">
        <v>3376</v>
      </c>
      <c r="C408" s="103" t="s">
        <v>3377</v>
      </c>
      <c r="D408" s="104" t="s">
        <v>548</v>
      </c>
      <c r="E408" s="104" t="s">
        <v>138</v>
      </c>
      <c r="F408" s="117">
        <v>45061</v>
      </c>
      <c r="G408" s="106">
        <v>29008.000000000004</v>
      </c>
      <c r="H408" s="118">
        <v>-5.1199669999999999</v>
      </c>
      <c r="I408" s="106">
        <v>-1.4852000000000003</v>
      </c>
      <c r="J408" s="107">
        <f t="shared" si="6"/>
        <v>2.2028413457794959E-6</v>
      </c>
      <c r="K408" s="107">
        <f>I408/'סכום נכסי הקרן'!$C$42</f>
        <v>-1.2886355581974887E-8</v>
      </c>
    </row>
    <row r="409" spans="2:11">
      <c r="B409" s="102" t="s">
        <v>3378</v>
      </c>
      <c r="C409" s="103" t="s">
        <v>3379</v>
      </c>
      <c r="D409" s="104" t="s">
        <v>548</v>
      </c>
      <c r="E409" s="104" t="s">
        <v>138</v>
      </c>
      <c r="F409" s="117">
        <v>45036</v>
      </c>
      <c r="G409" s="106">
        <v>7252400.0000000009</v>
      </c>
      <c r="H409" s="118">
        <v>-5.3007860000000004</v>
      </c>
      <c r="I409" s="106">
        <v>-384.43420000000009</v>
      </c>
      <c r="J409" s="107">
        <f t="shared" si="6"/>
        <v>5.7019091737925127E-4</v>
      </c>
      <c r="K409" s="107">
        <f>I409/'סכום נכסי הקרן'!$C$42</f>
        <v>-3.3355479390466271E-6</v>
      </c>
    </row>
    <row r="410" spans="2:11">
      <c r="B410" s="102" t="s">
        <v>3380</v>
      </c>
      <c r="C410" s="103" t="s">
        <v>3381</v>
      </c>
      <c r="D410" s="104" t="s">
        <v>548</v>
      </c>
      <c r="E410" s="104" t="s">
        <v>138</v>
      </c>
      <c r="F410" s="117">
        <v>45055</v>
      </c>
      <c r="G410" s="106">
        <v>108840000.00000001</v>
      </c>
      <c r="H410" s="118">
        <v>-5.0553100000000004</v>
      </c>
      <c r="I410" s="106">
        <v>-5502.1989900000008</v>
      </c>
      <c r="J410" s="107">
        <f t="shared" si="6"/>
        <v>8.1608345191746447E-3</v>
      </c>
      <c r="K410" s="107">
        <f>I410/'סכום נכסי הקרן'!$C$42</f>
        <v>-4.7739895413360548E-5</v>
      </c>
    </row>
    <row r="411" spans="2:11">
      <c r="B411" s="102" t="s">
        <v>3382</v>
      </c>
      <c r="C411" s="103" t="s">
        <v>3383</v>
      </c>
      <c r="D411" s="104" t="s">
        <v>548</v>
      </c>
      <c r="E411" s="104" t="s">
        <v>138</v>
      </c>
      <c r="F411" s="117">
        <v>45084</v>
      </c>
      <c r="G411" s="106">
        <v>27225.000000000004</v>
      </c>
      <c r="H411" s="118">
        <v>-5.0041510000000002</v>
      </c>
      <c r="I411" s="106">
        <v>-1.3623800000000004</v>
      </c>
      <c r="J411" s="107">
        <f t="shared" si="6"/>
        <v>2.0206753249818677E-6</v>
      </c>
      <c r="K411" s="107">
        <f>I411/'סכום נכסי הקרן'!$C$42</f>
        <v>-1.182070638147788E-8</v>
      </c>
    </row>
    <row r="412" spans="2:11">
      <c r="B412" s="102" t="s">
        <v>2953</v>
      </c>
      <c r="C412" s="103" t="s">
        <v>3384</v>
      </c>
      <c r="D412" s="104" t="s">
        <v>548</v>
      </c>
      <c r="E412" s="104" t="s">
        <v>138</v>
      </c>
      <c r="F412" s="117">
        <v>45061</v>
      </c>
      <c r="G412" s="106">
        <v>90750000.000000015</v>
      </c>
      <c r="H412" s="118">
        <v>-5.0310050000000004</v>
      </c>
      <c r="I412" s="106">
        <v>-4565.6366700000008</v>
      </c>
      <c r="J412" s="107">
        <f t="shared" si="6"/>
        <v>6.7717298858625211E-3</v>
      </c>
      <c r="K412" s="107">
        <f>I412/'סכום נכסי הקרן'!$C$42</f>
        <v>-3.9613801230624655E-5</v>
      </c>
    </row>
    <row r="413" spans="2:11">
      <c r="B413" s="102" t="s">
        <v>2955</v>
      </c>
      <c r="C413" s="103" t="s">
        <v>3385</v>
      </c>
      <c r="D413" s="104" t="s">
        <v>548</v>
      </c>
      <c r="E413" s="104" t="s">
        <v>138</v>
      </c>
      <c r="F413" s="117">
        <v>45061</v>
      </c>
      <c r="G413" s="106">
        <v>54450000.000000007</v>
      </c>
      <c r="H413" s="118">
        <v>-5.0310050000000004</v>
      </c>
      <c r="I413" s="106">
        <v>-2739.3820099999998</v>
      </c>
      <c r="J413" s="107">
        <f t="shared" si="6"/>
        <v>4.0630379433830724E-3</v>
      </c>
      <c r="K413" s="107">
        <f>I413/'סכום נכסי הקרן'!$C$42</f>
        <v>-2.3768280807786881E-5</v>
      </c>
    </row>
    <row r="414" spans="2:11">
      <c r="B414" s="102" t="s">
        <v>3386</v>
      </c>
      <c r="C414" s="103" t="s">
        <v>3387</v>
      </c>
      <c r="D414" s="104" t="s">
        <v>548</v>
      </c>
      <c r="E414" s="104" t="s">
        <v>138</v>
      </c>
      <c r="F414" s="117">
        <v>45061</v>
      </c>
      <c r="G414" s="106">
        <v>45712638.460500009</v>
      </c>
      <c r="H414" s="118">
        <v>-5.0310050000000004</v>
      </c>
      <c r="I414" s="106">
        <v>-2299.8049439810006</v>
      </c>
      <c r="J414" s="107">
        <f t="shared" si="6"/>
        <v>3.4110593979460309E-3</v>
      </c>
      <c r="K414" s="107">
        <f>I414/'סכום נכסי הקרן'!$C$42</f>
        <v>-1.9954285131512933E-5</v>
      </c>
    </row>
    <row r="415" spans="2:11">
      <c r="B415" s="102" t="s">
        <v>2957</v>
      </c>
      <c r="C415" s="103" t="s">
        <v>3003</v>
      </c>
      <c r="D415" s="104" t="s">
        <v>548</v>
      </c>
      <c r="E415" s="104" t="s">
        <v>138</v>
      </c>
      <c r="F415" s="117">
        <v>45062</v>
      </c>
      <c r="G415" s="106">
        <v>2523267.0000000005</v>
      </c>
      <c r="H415" s="118">
        <v>-4.9733619999999998</v>
      </c>
      <c r="I415" s="106">
        <v>-125.49119000000002</v>
      </c>
      <c r="J415" s="107">
        <f t="shared" si="6"/>
        <v>1.8612791668668895E-4</v>
      </c>
      <c r="K415" s="107">
        <f>I415/'סכום נכסי הקרן'!$C$42</f>
        <v>-1.0888258125135814E-6</v>
      </c>
    </row>
    <row r="416" spans="2:11">
      <c r="B416" s="102" t="s">
        <v>2957</v>
      </c>
      <c r="C416" s="103" t="s">
        <v>3388</v>
      </c>
      <c r="D416" s="104" t="s">
        <v>548</v>
      </c>
      <c r="E416" s="104" t="s">
        <v>138</v>
      </c>
      <c r="F416" s="117">
        <v>45062</v>
      </c>
      <c r="G416" s="106">
        <v>21057480.000000004</v>
      </c>
      <c r="H416" s="118">
        <v>-4.9733619999999998</v>
      </c>
      <c r="I416" s="106">
        <v>-1047.2646300000001</v>
      </c>
      <c r="J416" s="107">
        <f t="shared" si="6"/>
        <v>1.5532977558150188E-3</v>
      </c>
      <c r="K416" s="107">
        <f>I416/'סכום נכסי הקרן'!$C$42</f>
        <v>-9.0866041008654487E-6</v>
      </c>
    </row>
    <row r="417" spans="2:11">
      <c r="B417" s="102" t="s">
        <v>3389</v>
      </c>
      <c r="C417" s="103" t="s">
        <v>3390</v>
      </c>
      <c r="D417" s="104" t="s">
        <v>548</v>
      </c>
      <c r="E417" s="104" t="s">
        <v>138</v>
      </c>
      <c r="F417" s="117">
        <v>45062</v>
      </c>
      <c r="G417" s="106">
        <v>72626000.000000015</v>
      </c>
      <c r="H417" s="118">
        <v>-4.9531260000000001</v>
      </c>
      <c r="I417" s="106">
        <v>-3597.2573400000006</v>
      </c>
      <c r="J417" s="107">
        <f t="shared" si="6"/>
        <v>5.3354344195803731E-3</v>
      </c>
      <c r="K417" s="107">
        <f>I417/'סכום נכסי הקרן'!$C$42</f>
        <v>-3.1211646379685653E-5</v>
      </c>
    </row>
    <row r="418" spans="2:11">
      <c r="B418" s="102" t="s">
        <v>3391</v>
      </c>
      <c r="C418" s="103" t="s">
        <v>3392</v>
      </c>
      <c r="D418" s="104" t="s">
        <v>548</v>
      </c>
      <c r="E418" s="104" t="s">
        <v>138</v>
      </c>
      <c r="F418" s="117">
        <v>45085</v>
      </c>
      <c r="G418" s="106">
        <v>1819.7000000000003</v>
      </c>
      <c r="H418" s="118">
        <v>-4.7331979999999998</v>
      </c>
      <c r="I418" s="106">
        <v>-8.6129999999999998E-2</v>
      </c>
      <c r="J418" s="107">
        <f t="shared" si="6"/>
        <v>1.2774759299218148E-7</v>
      </c>
      <c r="K418" s="107">
        <f>I418/'סכום נכסי הקרן'!$C$42</f>
        <v>-7.4730797621565901E-10</v>
      </c>
    </row>
    <row r="419" spans="2:11">
      <c r="B419" s="102" t="s">
        <v>3391</v>
      </c>
      <c r="C419" s="103" t="s">
        <v>3393</v>
      </c>
      <c r="D419" s="104" t="s">
        <v>548</v>
      </c>
      <c r="E419" s="104" t="s">
        <v>138</v>
      </c>
      <c r="F419" s="117">
        <v>45085</v>
      </c>
      <c r="G419" s="106">
        <v>72788.000000000015</v>
      </c>
      <c r="H419" s="118">
        <v>-4.7329369999999997</v>
      </c>
      <c r="I419" s="106">
        <v>-3.4450100000000008</v>
      </c>
      <c r="J419" s="107">
        <f t="shared" si="6"/>
        <v>5.1096219126204025E-6</v>
      </c>
      <c r="K419" s="107">
        <f>I419/'סכום נכסי הקרן'!$C$42</f>
        <v>-2.989067051135154E-8</v>
      </c>
    </row>
    <row r="420" spans="2:11">
      <c r="B420" s="102" t="s">
        <v>3394</v>
      </c>
      <c r="C420" s="103" t="s">
        <v>3395</v>
      </c>
      <c r="D420" s="104" t="s">
        <v>548</v>
      </c>
      <c r="E420" s="104" t="s">
        <v>138</v>
      </c>
      <c r="F420" s="117">
        <v>45056</v>
      </c>
      <c r="G420" s="106">
        <v>3639.4000000000005</v>
      </c>
      <c r="H420" s="118">
        <v>-4.7329230000000004</v>
      </c>
      <c r="I420" s="106">
        <v>-0.17225000000000004</v>
      </c>
      <c r="J420" s="107">
        <f t="shared" si="6"/>
        <v>2.5548035403347577E-7</v>
      </c>
      <c r="K420" s="107">
        <f>I420/'סכום נכסי הקרן'!$C$42</f>
        <v>-1.4945291873115908E-9</v>
      </c>
    </row>
    <row r="421" spans="2:11">
      <c r="B421" s="102" t="s">
        <v>3394</v>
      </c>
      <c r="C421" s="103" t="s">
        <v>3396</v>
      </c>
      <c r="D421" s="104" t="s">
        <v>548</v>
      </c>
      <c r="E421" s="104" t="s">
        <v>138</v>
      </c>
      <c r="F421" s="117">
        <v>45056</v>
      </c>
      <c r="G421" s="106">
        <v>72788.000000000015</v>
      </c>
      <c r="H421" s="118">
        <v>-4.7329369999999997</v>
      </c>
      <c r="I421" s="106">
        <v>-3.4450100000000008</v>
      </c>
      <c r="J421" s="107">
        <f t="shared" si="6"/>
        <v>5.1096219126204025E-6</v>
      </c>
      <c r="K421" s="107">
        <f>I421/'סכום נכסי הקרן'!$C$42</f>
        <v>-2.989067051135154E-8</v>
      </c>
    </row>
    <row r="422" spans="2:11">
      <c r="B422" s="102" t="s">
        <v>3397</v>
      </c>
      <c r="C422" s="103" t="s">
        <v>3395</v>
      </c>
      <c r="D422" s="104" t="s">
        <v>548</v>
      </c>
      <c r="E422" s="104" t="s">
        <v>138</v>
      </c>
      <c r="F422" s="117">
        <v>45119</v>
      </c>
      <c r="G422" s="106">
        <v>1492.61</v>
      </c>
      <c r="H422" s="118">
        <v>-4.7011609999999999</v>
      </c>
      <c r="I422" s="106">
        <v>-7.017000000000001E-2</v>
      </c>
      <c r="J422" s="107">
        <f t="shared" si="6"/>
        <v>1.0407579937607543E-7</v>
      </c>
      <c r="K422" s="107">
        <f>I422/'סכום נכסי הקרן'!$C$42</f>
        <v>-6.0883084513006856E-10</v>
      </c>
    </row>
    <row r="423" spans="2:11">
      <c r="B423" s="102" t="s">
        <v>3398</v>
      </c>
      <c r="C423" s="103" t="s">
        <v>3399</v>
      </c>
      <c r="D423" s="104" t="s">
        <v>548</v>
      </c>
      <c r="E423" s="104" t="s">
        <v>138</v>
      </c>
      <c r="F423" s="117">
        <v>45119</v>
      </c>
      <c r="G423" s="106">
        <v>109266.00000000001</v>
      </c>
      <c r="H423" s="118">
        <v>-4.6524169999999998</v>
      </c>
      <c r="I423" s="106">
        <v>-5.0835100000000013</v>
      </c>
      <c r="J423" s="107">
        <f t="shared" si="6"/>
        <v>7.5398370655019707E-6</v>
      </c>
      <c r="K423" s="107">
        <f>I423/'סכום נכסי הקרן'!$C$42</f>
        <v>-4.4107135378753812E-8</v>
      </c>
    </row>
    <row r="424" spans="2:11">
      <c r="B424" s="102" t="s">
        <v>2963</v>
      </c>
      <c r="C424" s="103" t="s">
        <v>3400</v>
      </c>
      <c r="D424" s="104" t="s">
        <v>548</v>
      </c>
      <c r="E424" s="104" t="s">
        <v>138</v>
      </c>
      <c r="F424" s="117">
        <v>45105</v>
      </c>
      <c r="G424" s="106">
        <v>437124.00000000006</v>
      </c>
      <c r="H424" s="118">
        <v>-4.6380549999999996</v>
      </c>
      <c r="I424" s="106">
        <v>-20.274050000000003</v>
      </c>
      <c r="J424" s="107">
        <f t="shared" si="6"/>
        <v>3.0070371388635057E-5</v>
      </c>
      <c r="K424" s="107">
        <f>I424/'סכום נכסי הקרן'!$C$42</f>
        <v>-1.7590803756176807E-7</v>
      </c>
    </row>
    <row r="425" spans="2:11">
      <c r="B425" s="102" t="s">
        <v>2963</v>
      </c>
      <c r="C425" s="103" t="s">
        <v>3401</v>
      </c>
      <c r="D425" s="104" t="s">
        <v>548</v>
      </c>
      <c r="E425" s="104" t="s">
        <v>138</v>
      </c>
      <c r="F425" s="117">
        <v>45105</v>
      </c>
      <c r="G425" s="106">
        <v>72854.000000000015</v>
      </c>
      <c r="H425" s="118">
        <v>-4.6380569999999999</v>
      </c>
      <c r="I425" s="106">
        <v>-3.3790100000000005</v>
      </c>
      <c r="J425" s="107">
        <f t="shared" si="6"/>
        <v>5.0117310367643246E-6</v>
      </c>
      <c r="K425" s="107">
        <f>I425/'סכום נכסי הקרן'!$C$42</f>
        <v>-2.9318020721147967E-8</v>
      </c>
    </row>
    <row r="426" spans="2:11">
      <c r="B426" s="102" t="s">
        <v>2963</v>
      </c>
      <c r="C426" s="103" t="s">
        <v>3402</v>
      </c>
      <c r="D426" s="104" t="s">
        <v>548</v>
      </c>
      <c r="E426" s="104" t="s">
        <v>138</v>
      </c>
      <c r="F426" s="117">
        <v>45105</v>
      </c>
      <c r="G426" s="106">
        <v>947102.00000000012</v>
      </c>
      <c r="H426" s="118">
        <v>-4.6380540000000003</v>
      </c>
      <c r="I426" s="106">
        <v>-43.927100000000003</v>
      </c>
      <c r="J426" s="107">
        <f t="shared" si="6"/>
        <v>6.5152458982083543E-5</v>
      </c>
      <c r="K426" s="107">
        <f>I426/'סכום נכסי הקרן'!$C$42</f>
        <v>-3.8113400907956436E-7</v>
      </c>
    </row>
    <row r="427" spans="2:11">
      <c r="B427" s="102" t="s">
        <v>2963</v>
      </c>
      <c r="C427" s="103" t="s">
        <v>3403</v>
      </c>
      <c r="D427" s="104" t="s">
        <v>548</v>
      </c>
      <c r="E427" s="104" t="s">
        <v>138</v>
      </c>
      <c r="F427" s="117">
        <v>45105</v>
      </c>
      <c r="G427" s="106">
        <v>2003485.0000000002</v>
      </c>
      <c r="H427" s="118">
        <v>-4.6380540000000003</v>
      </c>
      <c r="I427" s="106">
        <v>-92.922720000000012</v>
      </c>
      <c r="J427" s="107">
        <f t="shared" si="6"/>
        <v>1.3782252193528905E-4</v>
      </c>
      <c r="K427" s="107">
        <f>I427/'סכום נכסי הקרן'!$C$42</f>
        <v>-8.0624509262341063E-7</v>
      </c>
    </row>
    <row r="428" spans="2:11">
      <c r="B428" s="102" t="s">
        <v>2963</v>
      </c>
      <c r="C428" s="103" t="s">
        <v>3013</v>
      </c>
      <c r="D428" s="104" t="s">
        <v>548</v>
      </c>
      <c r="E428" s="104" t="s">
        <v>138</v>
      </c>
      <c r="F428" s="117">
        <v>45105</v>
      </c>
      <c r="G428" s="106">
        <v>218562.00000000003</v>
      </c>
      <c r="H428" s="118">
        <v>-4.6380520000000001</v>
      </c>
      <c r="I428" s="106">
        <v>-10.137020000000001</v>
      </c>
      <c r="J428" s="107">
        <f t="shared" si="6"/>
        <v>1.5035178278342085E-5</v>
      </c>
      <c r="K428" s="107">
        <f>I428/'סכום נכסי הקרן'!$C$42</f>
        <v>-8.7953975398324175E-8</v>
      </c>
    </row>
    <row r="429" spans="2:11">
      <c r="B429" s="102" t="s">
        <v>3404</v>
      </c>
      <c r="C429" s="103" t="s">
        <v>3405</v>
      </c>
      <c r="D429" s="104" t="s">
        <v>548</v>
      </c>
      <c r="E429" s="104" t="s">
        <v>138</v>
      </c>
      <c r="F429" s="117">
        <v>45105</v>
      </c>
      <c r="G429" s="106">
        <v>25690754.675068006</v>
      </c>
      <c r="H429" s="118">
        <v>-4.9064059999999996</v>
      </c>
      <c r="I429" s="106">
        <v>-1260.4926340650004</v>
      </c>
      <c r="J429" s="107">
        <f t="shared" si="6"/>
        <v>1.8695564842235973E-3</v>
      </c>
      <c r="K429" s="107">
        <f>I429/'סכום נכסי הקרן'!$C$42</f>
        <v>-1.0936679431067697E-5</v>
      </c>
    </row>
    <row r="430" spans="2:11">
      <c r="B430" s="102" t="s">
        <v>3406</v>
      </c>
      <c r="C430" s="103" t="s">
        <v>3407</v>
      </c>
      <c r="D430" s="104" t="s">
        <v>548</v>
      </c>
      <c r="E430" s="104" t="s">
        <v>138</v>
      </c>
      <c r="F430" s="117">
        <v>45069</v>
      </c>
      <c r="G430" s="106">
        <v>4738110.0000000009</v>
      </c>
      <c r="H430" s="118">
        <v>-4.7662940000000003</v>
      </c>
      <c r="I430" s="106">
        <v>-225.83223000000004</v>
      </c>
      <c r="J430" s="107">
        <f t="shared" si="6"/>
        <v>3.3495325441259405E-4</v>
      </c>
      <c r="K430" s="107">
        <f>I430/'סכום נכסי הקרן'!$C$42</f>
        <v>-1.9594360474349157E-6</v>
      </c>
    </row>
    <row r="431" spans="2:11">
      <c r="B431" s="102" t="s">
        <v>3406</v>
      </c>
      <c r="C431" s="103" t="s">
        <v>3408</v>
      </c>
      <c r="D431" s="104" t="s">
        <v>548</v>
      </c>
      <c r="E431" s="104" t="s">
        <v>138</v>
      </c>
      <c r="F431" s="117">
        <v>45069</v>
      </c>
      <c r="G431" s="106">
        <v>32802300.000000004</v>
      </c>
      <c r="H431" s="118">
        <v>-4.7662940000000003</v>
      </c>
      <c r="I431" s="106">
        <v>-1563.4539</v>
      </c>
      <c r="J431" s="107">
        <f t="shared" si="6"/>
        <v>2.3189071459333429E-3</v>
      </c>
      <c r="K431" s="107">
        <f>I431/'סכום נכסי הקרן'!$C$42</f>
        <v>-1.356532648224172E-5</v>
      </c>
    </row>
    <row r="432" spans="2:11">
      <c r="B432" s="102" t="s">
        <v>3409</v>
      </c>
      <c r="C432" s="103" t="s">
        <v>3410</v>
      </c>
      <c r="D432" s="104" t="s">
        <v>548</v>
      </c>
      <c r="E432" s="104" t="s">
        <v>138</v>
      </c>
      <c r="F432" s="117">
        <v>45106</v>
      </c>
      <c r="G432" s="106">
        <v>15610803.069194002</v>
      </c>
      <c r="H432" s="118">
        <v>-4.5232890000000001</v>
      </c>
      <c r="I432" s="106">
        <v>-706.12166551100017</v>
      </c>
      <c r="J432" s="107">
        <f t="shared" si="6"/>
        <v>1.0473161863306696E-3</v>
      </c>
      <c r="K432" s="107">
        <f>I432/'סכום נכסי הקרן'!$C$42</f>
        <v>-6.1266730850465121E-6</v>
      </c>
    </row>
    <row r="433" spans="2:11">
      <c r="B433" s="102" t="s">
        <v>3409</v>
      </c>
      <c r="C433" s="103" t="s">
        <v>3411</v>
      </c>
      <c r="D433" s="104" t="s">
        <v>548</v>
      </c>
      <c r="E433" s="104" t="s">
        <v>138</v>
      </c>
      <c r="F433" s="117">
        <v>45106</v>
      </c>
      <c r="G433" s="106">
        <v>113026000.00000001</v>
      </c>
      <c r="H433" s="118">
        <v>-4.5232890000000001</v>
      </c>
      <c r="I433" s="106">
        <v>-5112.4921000000004</v>
      </c>
      <c r="J433" s="107">
        <f t="shared" si="6"/>
        <v>7.5828231738830059E-3</v>
      </c>
      <c r="K433" s="107">
        <f>I433/'סכום נכסי הקרן'!$C$42</f>
        <v>-4.4358598916400155E-5</v>
      </c>
    </row>
    <row r="434" spans="2:11">
      <c r="B434" s="102" t="s">
        <v>3412</v>
      </c>
      <c r="C434" s="103" t="s">
        <v>3413</v>
      </c>
      <c r="D434" s="104" t="s">
        <v>548</v>
      </c>
      <c r="E434" s="104" t="s">
        <v>138</v>
      </c>
      <c r="F434" s="117">
        <v>45141</v>
      </c>
      <c r="G434" s="106">
        <v>73178.000000000015</v>
      </c>
      <c r="H434" s="118">
        <v>-4.174766</v>
      </c>
      <c r="I434" s="106">
        <v>-3.0550100000000007</v>
      </c>
      <c r="J434" s="107">
        <f t="shared" si="6"/>
        <v>4.5311758280163061E-6</v>
      </c>
      <c r="K434" s="107">
        <f>I434/'סכום נכסי הקרן'!$C$42</f>
        <v>-2.6506830841966809E-8</v>
      </c>
    </row>
    <row r="435" spans="2:11">
      <c r="B435" s="102" t="s">
        <v>3412</v>
      </c>
      <c r="C435" s="103" t="s">
        <v>3414</v>
      </c>
      <c r="D435" s="104" t="s">
        <v>548</v>
      </c>
      <c r="E435" s="104" t="s">
        <v>138</v>
      </c>
      <c r="F435" s="117">
        <v>45141</v>
      </c>
      <c r="G435" s="106">
        <v>5488.3500000000013</v>
      </c>
      <c r="H435" s="118">
        <v>-4.1748430000000001</v>
      </c>
      <c r="I435" s="106">
        <v>-0.22913000000000003</v>
      </c>
      <c r="J435" s="107">
        <f t="shared" si="6"/>
        <v>3.3984449068035003E-7</v>
      </c>
      <c r="K435" s="107">
        <f>I435/'סכום נכסי הקרן'!$C$42</f>
        <v>-1.9880491883233945E-9</v>
      </c>
    </row>
    <row r="436" spans="2:11">
      <c r="B436" s="102" t="s">
        <v>3415</v>
      </c>
      <c r="C436" s="103" t="s">
        <v>3416</v>
      </c>
      <c r="D436" s="104" t="s">
        <v>548</v>
      </c>
      <c r="E436" s="104" t="s">
        <v>138</v>
      </c>
      <c r="F436" s="117">
        <v>45133</v>
      </c>
      <c r="G436" s="106">
        <v>1610664.0000000002</v>
      </c>
      <c r="H436" s="118">
        <v>-3.8157679999999998</v>
      </c>
      <c r="I436" s="106">
        <v>-61.45920000000001</v>
      </c>
      <c r="J436" s="107">
        <f t="shared" si="6"/>
        <v>9.1155983597179634E-5</v>
      </c>
      <c r="K436" s="107">
        <f>I436/'סכום נכסי הקרן'!$C$42</f>
        <v>-5.3325148463756458E-7</v>
      </c>
    </row>
    <row r="437" spans="2:11">
      <c r="B437" s="102" t="s">
        <v>3415</v>
      </c>
      <c r="C437" s="103" t="s">
        <v>3417</v>
      </c>
      <c r="D437" s="104" t="s">
        <v>548</v>
      </c>
      <c r="E437" s="104" t="s">
        <v>138</v>
      </c>
      <c r="F437" s="117">
        <v>45133</v>
      </c>
      <c r="G437" s="106">
        <v>84193800.000000015</v>
      </c>
      <c r="H437" s="118">
        <v>-3.8157679999999998</v>
      </c>
      <c r="I437" s="106">
        <v>-3212.6400000000003</v>
      </c>
      <c r="J437" s="107">
        <f t="shared" si="6"/>
        <v>4.7649718698525717E-3</v>
      </c>
      <c r="K437" s="107">
        <f>I437/'סכום נכסי הקרן'!$C$42</f>
        <v>-2.787450942423633E-5</v>
      </c>
    </row>
    <row r="438" spans="2:11">
      <c r="B438" s="102" t="s">
        <v>3418</v>
      </c>
      <c r="C438" s="103" t="s">
        <v>3419</v>
      </c>
      <c r="D438" s="104" t="s">
        <v>548</v>
      </c>
      <c r="E438" s="104" t="s">
        <v>138</v>
      </c>
      <c r="F438" s="117">
        <v>45106</v>
      </c>
      <c r="G438" s="106">
        <v>23064103.950525001</v>
      </c>
      <c r="H438" s="118">
        <v>-4.038195</v>
      </c>
      <c r="I438" s="106">
        <v>-931.37360050900008</v>
      </c>
      <c r="J438" s="107">
        <f t="shared" si="6"/>
        <v>1.3814087500462833E-3</v>
      </c>
      <c r="K438" s="107">
        <f>I438/'סכום נכסי הקרן'!$C$42</f>
        <v>-8.0810741959488278E-6</v>
      </c>
    </row>
    <row r="439" spans="2:11">
      <c r="B439" s="102" t="s">
        <v>3420</v>
      </c>
      <c r="C439" s="103" t="s">
        <v>3421</v>
      </c>
      <c r="D439" s="104" t="s">
        <v>548</v>
      </c>
      <c r="E439" s="104" t="s">
        <v>138</v>
      </c>
      <c r="F439" s="117">
        <v>45138</v>
      </c>
      <c r="G439" s="106">
        <v>14655200.000000002</v>
      </c>
      <c r="H439" s="118">
        <v>-4.022132</v>
      </c>
      <c r="I439" s="106">
        <v>-589.45147000000009</v>
      </c>
      <c r="J439" s="107">
        <f t="shared" si="6"/>
        <v>8.7427152534776608E-4</v>
      </c>
      <c r="K439" s="107">
        <f>I439/'סכום נכסי הקרן'!$C$42</f>
        <v>-5.1143827368285767E-6</v>
      </c>
    </row>
    <row r="440" spans="2:11">
      <c r="B440" s="102" t="s">
        <v>3420</v>
      </c>
      <c r="C440" s="103" t="s">
        <v>3422</v>
      </c>
      <c r="D440" s="104" t="s">
        <v>548</v>
      </c>
      <c r="E440" s="104" t="s">
        <v>138</v>
      </c>
      <c r="F440" s="117">
        <v>45138</v>
      </c>
      <c r="G440" s="106">
        <v>29310400.000000004</v>
      </c>
      <c r="H440" s="118">
        <v>-4.022132</v>
      </c>
      <c r="I440" s="106">
        <v>-1178.9029400000002</v>
      </c>
      <c r="J440" s="107">
        <f t="shared" si="6"/>
        <v>1.7485430506955322E-3</v>
      </c>
      <c r="K440" s="107">
        <f>I440/'סכום נכסי הקרן'!$C$42</f>
        <v>-1.0228765473657153E-5</v>
      </c>
    </row>
    <row r="441" spans="2:11">
      <c r="B441" s="102" t="s">
        <v>3423</v>
      </c>
      <c r="C441" s="103" t="s">
        <v>3424</v>
      </c>
      <c r="D441" s="104" t="s">
        <v>548</v>
      </c>
      <c r="E441" s="104" t="s">
        <v>138</v>
      </c>
      <c r="F441" s="117">
        <v>45145</v>
      </c>
      <c r="G441" s="106">
        <v>146588.00000000003</v>
      </c>
      <c r="H441" s="118">
        <v>-4.0098919999999998</v>
      </c>
      <c r="I441" s="106">
        <v>-5.8780200000000011</v>
      </c>
      <c r="J441" s="107">
        <f t="shared" si="6"/>
        <v>8.7182503954476118E-6</v>
      </c>
      <c r="K441" s="107">
        <f>I441/'סכום נכסי הקרן'!$C$42</f>
        <v>-5.1000710906248334E-8</v>
      </c>
    </row>
    <row r="442" spans="2:11">
      <c r="B442" s="102" t="s">
        <v>3423</v>
      </c>
      <c r="C442" s="103" t="s">
        <v>3425</v>
      </c>
      <c r="D442" s="104" t="s">
        <v>548</v>
      </c>
      <c r="E442" s="104" t="s">
        <v>138</v>
      </c>
      <c r="F442" s="117">
        <v>45145</v>
      </c>
      <c r="G442" s="106">
        <v>146588.00000000003</v>
      </c>
      <c r="H442" s="118">
        <v>-4.0098919999999998</v>
      </c>
      <c r="I442" s="106">
        <v>-5.8780200000000011</v>
      </c>
      <c r="J442" s="107">
        <f t="shared" si="6"/>
        <v>8.7182503954476118E-6</v>
      </c>
      <c r="K442" s="107">
        <f>I442/'סכום נכסי הקרן'!$C$42</f>
        <v>-5.1000710906248334E-8</v>
      </c>
    </row>
    <row r="443" spans="2:11">
      <c r="B443" s="102" t="s">
        <v>3423</v>
      </c>
      <c r="C443" s="103" t="s">
        <v>3426</v>
      </c>
      <c r="D443" s="104" t="s">
        <v>548</v>
      </c>
      <c r="E443" s="104" t="s">
        <v>138</v>
      </c>
      <c r="F443" s="117">
        <v>45145</v>
      </c>
      <c r="G443" s="106">
        <v>109941.00000000001</v>
      </c>
      <c r="H443" s="118">
        <v>-4.009887</v>
      </c>
      <c r="I443" s="106">
        <v>-4.4085100000000006</v>
      </c>
      <c r="J443" s="107">
        <f t="shared" si="6"/>
        <v>6.5386803806102654E-6</v>
      </c>
      <c r="K443" s="107">
        <f>I443/'סכום נכסי הקרן'!$C$42</f>
        <v>-3.8250489797126384E-8</v>
      </c>
    </row>
    <row r="444" spans="2:11">
      <c r="B444" s="102" t="s">
        <v>3423</v>
      </c>
      <c r="C444" s="103" t="s">
        <v>3427</v>
      </c>
      <c r="D444" s="104" t="s">
        <v>548</v>
      </c>
      <c r="E444" s="104" t="s">
        <v>138</v>
      </c>
      <c r="F444" s="117">
        <v>45145</v>
      </c>
      <c r="G444" s="106">
        <v>15758.210000000003</v>
      </c>
      <c r="H444" s="118">
        <v>-4.0099099999999996</v>
      </c>
      <c r="I444" s="106">
        <v>-0.63189000000000006</v>
      </c>
      <c r="J444" s="107">
        <f t="shared" si="6"/>
        <v>9.3721614461662105E-7</v>
      </c>
      <c r="K444" s="107">
        <f>I444/'סכום נכסי הקרן'!$C$42</f>
        <v>-5.4826011504808182E-9</v>
      </c>
    </row>
    <row r="445" spans="2:11">
      <c r="B445" s="102" t="s">
        <v>3428</v>
      </c>
      <c r="C445" s="103" t="s">
        <v>3429</v>
      </c>
      <c r="D445" s="104" t="s">
        <v>548</v>
      </c>
      <c r="E445" s="104" t="s">
        <v>138</v>
      </c>
      <c r="F445" s="117">
        <v>45133</v>
      </c>
      <c r="G445" s="106">
        <v>10995.000000000002</v>
      </c>
      <c r="H445" s="118">
        <v>-4.0013639999999997</v>
      </c>
      <c r="I445" s="106">
        <v>-0.43995000000000006</v>
      </c>
      <c r="J445" s="107">
        <f t="shared" si="6"/>
        <v>6.5253167928608213E-7</v>
      </c>
      <c r="K445" s="107">
        <f>I445/'סכום נכסי הקרן'!$C$42</f>
        <v>-3.8172314424251627E-9</v>
      </c>
    </row>
    <row r="446" spans="2:11">
      <c r="B446" s="102" t="s">
        <v>3428</v>
      </c>
      <c r="C446" s="103" t="s">
        <v>3430</v>
      </c>
      <c r="D446" s="104" t="s">
        <v>548</v>
      </c>
      <c r="E446" s="104" t="s">
        <v>138</v>
      </c>
      <c r="F446" s="117">
        <v>45133</v>
      </c>
      <c r="G446" s="106">
        <v>146600.00000000003</v>
      </c>
      <c r="H446" s="118">
        <v>-4.0013779999999999</v>
      </c>
      <c r="I446" s="106">
        <v>-5.8660200000000016</v>
      </c>
      <c r="J446" s="107">
        <f t="shared" si="6"/>
        <v>8.7004520543828706E-6</v>
      </c>
      <c r="K446" s="107">
        <f>I446/'סכום נכסי הקרן'!$C$42</f>
        <v>-5.0896592762574966E-8</v>
      </c>
    </row>
    <row r="447" spans="2:11">
      <c r="B447" s="102" t="s">
        <v>2969</v>
      </c>
      <c r="C447" s="103" t="s">
        <v>3431</v>
      </c>
      <c r="D447" s="104" t="s">
        <v>548</v>
      </c>
      <c r="E447" s="104" t="s">
        <v>138</v>
      </c>
      <c r="F447" s="117">
        <v>45132</v>
      </c>
      <c r="G447" s="106">
        <v>95300400.000000015</v>
      </c>
      <c r="H447" s="118">
        <v>-3.6737929999999999</v>
      </c>
      <c r="I447" s="106">
        <v>-3501.1392000000005</v>
      </c>
      <c r="J447" s="107">
        <f t="shared" si="6"/>
        <v>5.1928724663946593E-3</v>
      </c>
      <c r="K447" s="107">
        <f>I447/'סכום נכסי הקרן'!$C$42</f>
        <v>-3.0377676187174179E-5</v>
      </c>
    </row>
    <row r="448" spans="2:11">
      <c r="B448" s="102" t="s">
        <v>3432</v>
      </c>
      <c r="C448" s="103" t="s">
        <v>3433</v>
      </c>
      <c r="D448" s="104" t="s">
        <v>548</v>
      </c>
      <c r="E448" s="104" t="s">
        <v>138</v>
      </c>
      <c r="F448" s="117">
        <v>45110</v>
      </c>
      <c r="G448" s="106">
        <v>25673900.000000004</v>
      </c>
      <c r="H448" s="118">
        <v>-3.911521</v>
      </c>
      <c r="I448" s="106">
        <v>-1004.2400700000002</v>
      </c>
      <c r="J448" s="107">
        <f t="shared" si="6"/>
        <v>1.4894839397283162E-3</v>
      </c>
      <c r="K448" s="107">
        <f>I448/'סכום נכסי הקרן'!$C$42</f>
        <v>-8.7133009909017984E-6</v>
      </c>
    </row>
    <row r="449" spans="2:11">
      <c r="B449" s="102" t="s">
        <v>3434</v>
      </c>
      <c r="C449" s="103" t="s">
        <v>3435</v>
      </c>
      <c r="D449" s="104" t="s">
        <v>548</v>
      </c>
      <c r="E449" s="104" t="s">
        <v>138</v>
      </c>
      <c r="F449" s="117">
        <v>45133</v>
      </c>
      <c r="G449" s="106">
        <v>128450000.00000001</v>
      </c>
      <c r="H449" s="118">
        <v>-3.5498639999999999</v>
      </c>
      <c r="I449" s="106">
        <v>-4559.8000000000011</v>
      </c>
      <c r="J449" s="107">
        <f t="shared" si="6"/>
        <v>6.7630729655839932E-3</v>
      </c>
      <c r="K449" s="107">
        <f>I449/'סכום נכסי הקרן'!$C$42</f>
        <v>-3.9563159293488482E-5</v>
      </c>
    </row>
    <row r="450" spans="2:11">
      <c r="B450" s="102" t="s">
        <v>3436</v>
      </c>
      <c r="C450" s="103" t="s">
        <v>3437</v>
      </c>
      <c r="D450" s="104" t="s">
        <v>548</v>
      </c>
      <c r="E450" s="104" t="s">
        <v>138</v>
      </c>
      <c r="F450" s="117">
        <v>45141</v>
      </c>
      <c r="G450" s="106">
        <v>514010.00000000006</v>
      </c>
      <c r="H450" s="118">
        <v>-3.817253</v>
      </c>
      <c r="I450" s="106">
        <v>-19.621060000000003</v>
      </c>
      <c r="J450" s="107">
        <f t="shared" si="6"/>
        <v>2.9101859827646268E-5</v>
      </c>
      <c r="K450" s="107">
        <f>I450/'סכום נכסי הקרן'!$C$42</f>
        <v>-1.7024236200866159E-7</v>
      </c>
    </row>
    <row r="451" spans="2:11">
      <c r="B451" s="102" t="s">
        <v>3436</v>
      </c>
      <c r="C451" s="103" t="s">
        <v>3438</v>
      </c>
      <c r="D451" s="104" t="s">
        <v>548</v>
      </c>
      <c r="E451" s="104" t="s">
        <v>138</v>
      </c>
      <c r="F451" s="117">
        <v>45141</v>
      </c>
      <c r="G451" s="106">
        <v>7343.0000000000009</v>
      </c>
      <c r="H451" s="118">
        <v>-3.8172410000000001</v>
      </c>
      <c r="I451" s="106">
        <v>-0.28029999999999999</v>
      </c>
      <c r="J451" s="107">
        <f t="shared" si="6"/>
        <v>4.1573958337058487E-7</v>
      </c>
      <c r="K451" s="107">
        <f>I451/'סכום נכסי הקרן'!$C$42</f>
        <v>-2.4320263059706169E-9</v>
      </c>
    </row>
    <row r="452" spans="2:11">
      <c r="B452" s="102" t="s">
        <v>3439</v>
      </c>
      <c r="C452" s="103" t="s">
        <v>3377</v>
      </c>
      <c r="D452" s="104" t="s">
        <v>548</v>
      </c>
      <c r="E452" s="104" t="s">
        <v>138</v>
      </c>
      <c r="F452" s="117">
        <v>45133</v>
      </c>
      <c r="G452" s="106">
        <v>73440.000000000015</v>
      </c>
      <c r="H452" s="118">
        <v>-3.803118</v>
      </c>
      <c r="I452" s="106">
        <v>-2.7930100000000007</v>
      </c>
      <c r="J452" s="107">
        <f t="shared" si="6"/>
        <v>4.142578714769452E-6</v>
      </c>
      <c r="K452" s="107">
        <f>I452/'סכום נכסי הקרן'!$C$42</f>
        <v>-2.4233584705098088E-8</v>
      </c>
    </row>
    <row r="453" spans="2:11">
      <c r="B453" s="102" t="s">
        <v>3440</v>
      </c>
      <c r="C453" s="103" t="s">
        <v>3441</v>
      </c>
      <c r="D453" s="104" t="s">
        <v>548</v>
      </c>
      <c r="E453" s="104" t="s">
        <v>138</v>
      </c>
      <c r="F453" s="117">
        <v>45112</v>
      </c>
      <c r="G453" s="106">
        <v>2772.3600000000006</v>
      </c>
      <c r="H453" s="118">
        <v>-3.803258</v>
      </c>
      <c r="I453" s="106">
        <v>-0.10544000000000001</v>
      </c>
      <c r="J453" s="107">
        <f t="shared" si="6"/>
        <v>1.5638809015552789E-7</v>
      </c>
      <c r="K453" s="107">
        <f>I453/'סכום נכסי הקרן'!$C$42</f>
        <v>-9.1485142241006735E-10</v>
      </c>
    </row>
    <row r="454" spans="2:11">
      <c r="B454" s="102" t="s">
        <v>3442</v>
      </c>
      <c r="C454" s="103" t="s">
        <v>3443</v>
      </c>
      <c r="D454" s="104" t="s">
        <v>548</v>
      </c>
      <c r="E454" s="104" t="s">
        <v>138</v>
      </c>
      <c r="F454" s="117">
        <v>45133</v>
      </c>
      <c r="G454" s="106">
        <v>31402995.902680006</v>
      </c>
      <c r="H454" s="118">
        <v>-3.3246329999999999</v>
      </c>
      <c r="I454" s="106">
        <v>-1044.0343499130001</v>
      </c>
      <c r="J454" s="107">
        <f t="shared" si="6"/>
        <v>1.548506620254763E-3</v>
      </c>
      <c r="K454" s="107">
        <f>I454/'סכום נכסי הקרן'!$C$42</f>
        <v>-9.0585765370151558E-6</v>
      </c>
    </row>
    <row r="455" spans="2:11">
      <c r="B455" s="102" t="s">
        <v>3444</v>
      </c>
      <c r="C455" s="103" t="s">
        <v>3445</v>
      </c>
      <c r="D455" s="104" t="s">
        <v>548</v>
      </c>
      <c r="E455" s="104" t="s">
        <v>138</v>
      </c>
      <c r="F455" s="117">
        <v>45111</v>
      </c>
      <c r="G455" s="106">
        <v>4415280.0000000009</v>
      </c>
      <c r="H455" s="118">
        <v>-3.594347</v>
      </c>
      <c r="I455" s="106">
        <v>-158.70048000000003</v>
      </c>
      <c r="J455" s="107">
        <f t="shared" si="6"/>
        <v>2.3538377251484783E-4</v>
      </c>
      <c r="K455" s="107">
        <f>I455/'סכום נכסי הקרן'!$C$42</f>
        <v>-1.37696661480615E-6</v>
      </c>
    </row>
    <row r="456" spans="2:11">
      <c r="B456" s="102" t="s">
        <v>3444</v>
      </c>
      <c r="C456" s="103" t="s">
        <v>3446</v>
      </c>
      <c r="D456" s="104" t="s">
        <v>548</v>
      </c>
      <c r="E456" s="104" t="s">
        <v>138</v>
      </c>
      <c r="F456" s="117">
        <v>45111</v>
      </c>
      <c r="G456" s="106">
        <v>36794.000000000007</v>
      </c>
      <c r="H456" s="118">
        <v>-3.5943360000000002</v>
      </c>
      <c r="I456" s="106">
        <v>-1.3225000000000002</v>
      </c>
      <c r="J456" s="107">
        <f t="shared" si="6"/>
        <v>1.9615255048433771E-6</v>
      </c>
      <c r="K456" s="107">
        <f>I456/'סכום נכסי הקרן'!$C$42</f>
        <v>-1.1474687084003359E-8</v>
      </c>
    </row>
    <row r="457" spans="2:11">
      <c r="B457" s="102" t="s">
        <v>3447</v>
      </c>
      <c r="C457" s="103" t="s">
        <v>3448</v>
      </c>
      <c r="D457" s="104" t="s">
        <v>548</v>
      </c>
      <c r="E457" s="104" t="s">
        <v>138</v>
      </c>
      <c r="F457" s="117">
        <v>45132</v>
      </c>
      <c r="G457" s="106">
        <v>55200000.000000007</v>
      </c>
      <c r="H457" s="118">
        <v>-3.2624780000000002</v>
      </c>
      <c r="I457" s="106">
        <v>-1800.8880000000001</v>
      </c>
      <c r="J457" s="107">
        <f t="shared" si="6"/>
        <v>2.671068236950003E-3</v>
      </c>
      <c r="K457" s="107">
        <f>I457/'סכום נכסי הקרן'!$C$42</f>
        <v>-1.5625426293638292E-5</v>
      </c>
    </row>
    <row r="458" spans="2:11">
      <c r="B458" s="102" t="s">
        <v>3449</v>
      </c>
      <c r="C458" s="103" t="s">
        <v>3450</v>
      </c>
      <c r="D458" s="104" t="s">
        <v>548</v>
      </c>
      <c r="E458" s="104" t="s">
        <v>138</v>
      </c>
      <c r="F458" s="117">
        <v>45111</v>
      </c>
      <c r="G458" s="106">
        <v>276120.00000000006</v>
      </c>
      <c r="H458" s="118">
        <v>-3.5324420000000001</v>
      </c>
      <c r="I458" s="106">
        <v>-9.7537800000000026</v>
      </c>
      <c r="J458" s="107">
        <f t="shared" si="6"/>
        <v>1.4466758592537795E-5</v>
      </c>
      <c r="K458" s="107">
        <f>I458/'סכום נכסי הקרן'!$C$42</f>
        <v>-8.4628788949875461E-8</v>
      </c>
    </row>
    <row r="459" spans="2:11">
      <c r="B459" s="102" t="s">
        <v>3451</v>
      </c>
      <c r="C459" s="103" t="s">
        <v>3452</v>
      </c>
      <c r="D459" s="104" t="s">
        <v>548</v>
      </c>
      <c r="E459" s="104" t="s">
        <v>138</v>
      </c>
      <c r="F459" s="117">
        <v>45111</v>
      </c>
      <c r="G459" s="106">
        <v>92105000.000000015</v>
      </c>
      <c r="H459" s="118">
        <v>-3.446145</v>
      </c>
      <c r="I459" s="106">
        <v>-3174.0716700000003</v>
      </c>
      <c r="J459" s="107">
        <f t="shared" si="6"/>
        <v>4.7077675122161131E-3</v>
      </c>
      <c r="K459" s="107">
        <f>I459/'סכום נכסי הקרן'!$C$42</f>
        <v>-2.7539870847221149E-5</v>
      </c>
    </row>
    <row r="460" spans="2:11">
      <c r="B460" s="102" t="s">
        <v>3453</v>
      </c>
      <c r="C460" s="103" t="s">
        <v>3454</v>
      </c>
      <c r="D460" s="104" t="s">
        <v>548</v>
      </c>
      <c r="E460" s="104" t="s">
        <v>138</v>
      </c>
      <c r="F460" s="117">
        <v>45070</v>
      </c>
      <c r="G460" s="106">
        <v>55275.000000000007</v>
      </c>
      <c r="H460" s="118">
        <v>-3.4369239999999999</v>
      </c>
      <c r="I460" s="106">
        <v>-1.8997600000000001</v>
      </c>
      <c r="J460" s="107">
        <f t="shared" ref="J460:J523" si="7">IFERROR(I460/$I$11,0)</f>
        <v>2.8177147017627625E-6</v>
      </c>
      <c r="K460" s="107">
        <f>I460/'סכום נכסי הקרן'!$C$42</f>
        <v>-1.6483290385411131E-8</v>
      </c>
    </row>
    <row r="461" spans="2:11">
      <c r="B461" s="102" t="s">
        <v>3455</v>
      </c>
      <c r="C461" s="103" t="s">
        <v>3456</v>
      </c>
      <c r="D461" s="104" t="s">
        <v>548</v>
      </c>
      <c r="E461" s="104" t="s">
        <v>138</v>
      </c>
      <c r="F461" s="117">
        <v>45075</v>
      </c>
      <c r="G461" s="106">
        <v>36860.000000000007</v>
      </c>
      <c r="H461" s="118">
        <v>-3.4088440000000002</v>
      </c>
      <c r="I461" s="106">
        <v>-1.2565000000000002</v>
      </c>
      <c r="J461" s="107">
        <f t="shared" si="7"/>
        <v>1.8636346289872991E-6</v>
      </c>
      <c r="K461" s="107">
        <f>I461/'סכום נכסי הקרן'!$C$42</f>
        <v>-1.0902037293799788E-8</v>
      </c>
    </row>
    <row r="462" spans="2:11">
      <c r="B462" s="102" t="s">
        <v>3457</v>
      </c>
      <c r="C462" s="103" t="s">
        <v>3458</v>
      </c>
      <c r="D462" s="104" t="s">
        <v>548</v>
      </c>
      <c r="E462" s="104" t="s">
        <v>138</v>
      </c>
      <c r="F462" s="117">
        <v>45132</v>
      </c>
      <c r="G462" s="106">
        <v>3686.2000000000007</v>
      </c>
      <c r="H462" s="118">
        <v>-3.4032339999999999</v>
      </c>
      <c r="I462" s="106">
        <v>-0.12545000000000001</v>
      </c>
      <c r="J462" s="107">
        <f t="shared" si="7"/>
        <v>1.8606682388098421E-7</v>
      </c>
      <c r="K462" s="107">
        <f>I462/'סכום נכסי הקרן'!$C$42</f>
        <v>-1.0884684269854225E-9</v>
      </c>
    </row>
    <row r="463" spans="2:11">
      <c r="B463" s="102" t="s">
        <v>3459</v>
      </c>
      <c r="C463" s="103" t="s">
        <v>3460</v>
      </c>
      <c r="D463" s="104" t="s">
        <v>548</v>
      </c>
      <c r="E463" s="104" t="s">
        <v>138</v>
      </c>
      <c r="F463" s="117">
        <v>45133</v>
      </c>
      <c r="G463" s="106">
        <v>51616.600000000006</v>
      </c>
      <c r="H463" s="118">
        <v>-3.3836210000000002</v>
      </c>
      <c r="I463" s="106">
        <v>-1.7465100000000002</v>
      </c>
      <c r="J463" s="107">
        <f t="shared" si="7"/>
        <v>2.5904150544151274E-6</v>
      </c>
      <c r="K463" s="107">
        <f>I463/'סכום נכסי הקרן'!$C$42</f>
        <v>-1.5153614925582386E-8</v>
      </c>
    </row>
    <row r="464" spans="2:11">
      <c r="B464" s="102" t="s">
        <v>3459</v>
      </c>
      <c r="C464" s="103" t="s">
        <v>3461</v>
      </c>
      <c r="D464" s="104" t="s">
        <v>548</v>
      </c>
      <c r="E464" s="104" t="s">
        <v>138</v>
      </c>
      <c r="F464" s="117">
        <v>45133</v>
      </c>
      <c r="G464" s="106">
        <v>5530350.0000000009</v>
      </c>
      <c r="H464" s="118">
        <v>-3.3836119999999998</v>
      </c>
      <c r="I464" s="106">
        <v>-187.12560000000005</v>
      </c>
      <c r="J464" s="107">
        <f t="shared" si="7"/>
        <v>2.7754377089536474E-4</v>
      </c>
      <c r="K464" s="107">
        <f>I464/'סכום נכסי הקרן'!$C$42</f>
        <v>-1.6235975088138973E-6</v>
      </c>
    </row>
    <row r="465" spans="2:11">
      <c r="B465" s="102" t="s">
        <v>3462</v>
      </c>
      <c r="C465" s="103" t="s">
        <v>2733</v>
      </c>
      <c r="D465" s="104" t="s">
        <v>548</v>
      </c>
      <c r="E465" s="104" t="s">
        <v>138</v>
      </c>
      <c r="F465" s="117">
        <v>45132</v>
      </c>
      <c r="G465" s="106">
        <v>4794140.0000000009</v>
      </c>
      <c r="H465" s="118">
        <v>-3.4278</v>
      </c>
      <c r="I465" s="106">
        <v>-164.33352000000002</v>
      </c>
      <c r="J465" s="107">
        <f t="shared" si="7"/>
        <v>2.4373866977745872E-4</v>
      </c>
      <c r="K465" s="107">
        <f>I465/'סכום נכסי הקרן'!$C$42</f>
        <v>-1.4258417538093062E-6</v>
      </c>
    </row>
    <row r="466" spans="2:11">
      <c r="B466" s="102" t="s">
        <v>3463</v>
      </c>
      <c r="C466" s="103" t="s">
        <v>3464</v>
      </c>
      <c r="D466" s="104" t="s">
        <v>548</v>
      </c>
      <c r="E466" s="104" t="s">
        <v>138</v>
      </c>
      <c r="F466" s="117">
        <v>45083</v>
      </c>
      <c r="G466" s="106">
        <v>1291045.0000000002</v>
      </c>
      <c r="H466" s="118">
        <v>-3.5166080000000002</v>
      </c>
      <c r="I466" s="106">
        <v>-45.40099</v>
      </c>
      <c r="J466" s="107">
        <f t="shared" si="7"/>
        <v>6.7338525391409521E-5</v>
      </c>
      <c r="K466" s="107">
        <f>I466/'סכום נכסי הקרן'!$C$42</f>
        <v>-3.9392223331112708E-7</v>
      </c>
    </row>
    <row r="467" spans="2:11">
      <c r="B467" s="102" t="s">
        <v>3463</v>
      </c>
      <c r="C467" s="103" t="s">
        <v>3465</v>
      </c>
      <c r="D467" s="104" t="s">
        <v>548</v>
      </c>
      <c r="E467" s="104" t="s">
        <v>138</v>
      </c>
      <c r="F467" s="117">
        <v>45083</v>
      </c>
      <c r="G467" s="106">
        <v>7377400.0000000009</v>
      </c>
      <c r="H467" s="118">
        <v>-3.516607</v>
      </c>
      <c r="I467" s="106">
        <v>-259.43420000000003</v>
      </c>
      <c r="J467" s="107">
        <f t="shared" si="7"/>
        <v>3.847915312881948E-4</v>
      </c>
      <c r="K467" s="107">
        <f>I467/'סכום נכסי הקרן'!$C$42</f>
        <v>-2.250983942448956E-6</v>
      </c>
    </row>
    <row r="468" spans="2:11">
      <c r="B468" s="102" t="s">
        <v>3466</v>
      </c>
      <c r="C468" s="103" t="s">
        <v>3467</v>
      </c>
      <c r="D468" s="104" t="s">
        <v>548</v>
      </c>
      <c r="E468" s="104" t="s">
        <v>138</v>
      </c>
      <c r="F468" s="117">
        <v>45078</v>
      </c>
      <c r="G468" s="106">
        <v>4799.8600000000006</v>
      </c>
      <c r="H468" s="118">
        <v>-3.235303</v>
      </c>
      <c r="I468" s="106">
        <v>-0.15529000000000001</v>
      </c>
      <c r="J468" s="107">
        <f t="shared" si="7"/>
        <v>2.3032536532864118E-7</v>
      </c>
      <c r="K468" s="107">
        <f>I468/'סכום נכסי הקרן'!$C$42</f>
        <v>-1.3473755442532185E-9</v>
      </c>
    </row>
    <row r="469" spans="2:11">
      <c r="B469" s="102" t="s">
        <v>3468</v>
      </c>
      <c r="C469" s="103" t="s">
        <v>3469</v>
      </c>
      <c r="D469" s="104" t="s">
        <v>548</v>
      </c>
      <c r="E469" s="104" t="s">
        <v>138</v>
      </c>
      <c r="F469" s="117">
        <v>45078</v>
      </c>
      <c r="G469" s="106">
        <v>81268.000000000015</v>
      </c>
      <c r="H469" s="118">
        <v>-3.1849069999999999</v>
      </c>
      <c r="I469" s="106">
        <v>-2.5883100000000003</v>
      </c>
      <c r="J469" s="107">
        <f t="shared" si="7"/>
        <v>3.8389686801067379E-6</v>
      </c>
      <c r="K469" s="107">
        <f>I469/'סכום נכסי הקרן'!$C$42</f>
        <v>-2.2457502704269741E-8</v>
      </c>
    </row>
    <row r="470" spans="2:11">
      <c r="B470" s="102" t="s">
        <v>2979</v>
      </c>
      <c r="C470" s="103" t="s">
        <v>3470</v>
      </c>
      <c r="D470" s="104" t="s">
        <v>548</v>
      </c>
      <c r="E470" s="104" t="s">
        <v>138</v>
      </c>
      <c r="F470" s="117">
        <v>45110</v>
      </c>
      <c r="G470" s="106">
        <v>9303718.262980001</v>
      </c>
      <c r="H470" s="118">
        <v>-3.2179000000000002</v>
      </c>
      <c r="I470" s="106">
        <v>-299.38436761600013</v>
      </c>
      <c r="J470" s="107">
        <f t="shared" si="7"/>
        <v>4.4404542369012455E-4</v>
      </c>
      <c r="K470" s="107">
        <f>I470/'סכום נכסי הקרן'!$C$42</f>
        <v>-2.5976120500838031E-6</v>
      </c>
    </row>
    <row r="471" spans="2:11">
      <c r="B471" s="102" t="s">
        <v>3471</v>
      </c>
      <c r="C471" s="103" t="s">
        <v>3472</v>
      </c>
      <c r="D471" s="104" t="s">
        <v>548</v>
      </c>
      <c r="E471" s="104" t="s">
        <v>138</v>
      </c>
      <c r="F471" s="117">
        <v>45147</v>
      </c>
      <c r="G471" s="106">
        <v>5544.0000000000009</v>
      </c>
      <c r="H471" s="118">
        <v>-3.129149</v>
      </c>
      <c r="I471" s="106">
        <v>-0.17348</v>
      </c>
      <c r="J471" s="107">
        <f t="shared" si="7"/>
        <v>2.5730468399261171E-7</v>
      </c>
      <c r="K471" s="107">
        <f>I471/'סכום נכסי הקרן'!$C$42</f>
        <v>-1.5052012970381114E-9</v>
      </c>
    </row>
    <row r="472" spans="2:11">
      <c r="B472" s="102" t="s">
        <v>2983</v>
      </c>
      <c r="C472" s="103" t="s">
        <v>3473</v>
      </c>
      <c r="D472" s="104" t="s">
        <v>548</v>
      </c>
      <c r="E472" s="104" t="s">
        <v>138</v>
      </c>
      <c r="F472" s="117">
        <v>45110</v>
      </c>
      <c r="G472" s="106">
        <v>32587696.226596013</v>
      </c>
      <c r="H472" s="118">
        <v>-3.1397219999999999</v>
      </c>
      <c r="I472" s="106">
        <v>-1023.1629792270002</v>
      </c>
      <c r="J472" s="107">
        <f t="shared" si="7"/>
        <v>1.5175503057582569E-3</v>
      </c>
      <c r="K472" s="107">
        <f>I472/'סכום נכסי הקרן'!$C$42</f>
        <v>-8.8774858393697198E-6</v>
      </c>
    </row>
    <row r="473" spans="2:11">
      <c r="B473" s="102" t="s">
        <v>3474</v>
      </c>
      <c r="C473" s="103" t="s">
        <v>3338</v>
      </c>
      <c r="D473" s="104" t="s">
        <v>548</v>
      </c>
      <c r="E473" s="104" t="s">
        <v>138</v>
      </c>
      <c r="F473" s="117">
        <v>45148</v>
      </c>
      <c r="G473" s="106">
        <v>72130.500000000015</v>
      </c>
      <c r="H473" s="118">
        <v>-3.0454249999999998</v>
      </c>
      <c r="I473" s="106">
        <v>-2.1966800000000002</v>
      </c>
      <c r="J473" s="107">
        <f t="shared" si="7"/>
        <v>3.2581049875080141E-6</v>
      </c>
      <c r="K473" s="107">
        <f>I473/'סכום נכסי הקרן'!$C$42</f>
        <v>-1.9059520320369373E-8</v>
      </c>
    </row>
    <row r="474" spans="2:11">
      <c r="B474" s="102" t="s">
        <v>3475</v>
      </c>
      <c r="C474" s="103" t="s">
        <v>3070</v>
      </c>
      <c r="D474" s="104" t="s">
        <v>548</v>
      </c>
      <c r="E474" s="104" t="s">
        <v>138</v>
      </c>
      <c r="F474" s="117">
        <v>45078</v>
      </c>
      <c r="G474" s="106">
        <v>1109790.0000000002</v>
      </c>
      <c r="H474" s="118">
        <v>-3.2199900000000001</v>
      </c>
      <c r="I474" s="106">
        <v>-35.735130000000005</v>
      </c>
      <c r="J474" s="107">
        <f t="shared" si="7"/>
        <v>5.3002169311072742E-5</v>
      </c>
      <c r="K474" s="107">
        <f>I474/'סכום נכסי הקרן'!$C$42</f>
        <v>-3.1005628329389865E-7</v>
      </c>
    </row>
    <row r="475" spans="2:11">
      <c r="B475" s="102" t="s">
        <v>3476</v>
      </c>
      <c r="C475" s="103" t="s">
        <v>3477</v>
      </c>
      <c r="D475" s="104" t="s">
        <v>548</v>
      </c>
      <c r="E475" s="104" t="s">
        <v>138</v>
      </c>
      <c r="F475" s="117">
        <v>45082</v>
      </c>
      <c r="G475" s="106">
        <v>37014000.000000007</v>
      </c>
      <c r="H475" s="118">
        <v>-2.9654419999999999</v>
      </c>
      <c r="I475" s="106">
        <v>-1097.6286700000001</v>
      </c>
      <c r="J475" s="107">
        <f t="shared" si="7"/>
        <v>1.6279974525915419E-3</v>
      </c>
      <c r="K475" s="107">
        <f>I475/'סכום נכסי הקרן'!$C$42</f>
        <v>-9.5235882969230885E-6</v>
      </c>
    </row>
    <row r="476" spans="2:11">
      <c r="B476" s="102" t="s">
        <v>3476</v>
      </c>
      <c r="C476" s="103" t="s">
        <v>3478</v>
      </c>
      <c r="D476" s="104" t="s">
        <v>548</v>
      </c>
      <c r="E476" s="104" t="s">
        <v>138</v>
      </c>
      <c r="F476" s="117">
        <v>45082</v>
      </c>
      <c r="G476" s="106">
        <v>18507000.000000004</v>
      </c>
      <c r="H476" s="118">
        <v>-2.9654419999999999</v>
      </c>
      <c r="I476" s="106">
        <v>-548.81434000000013</v>
      </c>
      <c r="J476" s="107">
        <f t="shared" si="7"/>
        <v>8.1399873371174655E-4</v>
      </c>
      <c r="K476" s="107">
        <f>I476/'סכום נכסי הקרן'!$C$42</f>
        <v>-4.7617941918441044E-6</v>
      </c>
    </row>
    <row r="477" spans="2:11">
      <c r="B477" s="102" t="s">
        <v>3476</v>
      </c>
      <c r="C477" s="103" t="s">
        <v>3479</v>
      </c>
      <c r="D477" s="104" t="s">
        <v>548</v>
      </c>
      <c r="E477" s="104" t="s">
        <v>138</v>
      </c>
      <c r="F477" s="117">
        <v>45082</v>
      </c>
      <c r="G477" s="106">
        <v>11104200.000000002</v>
      </c>
      <c r="H477" s="118">
        <v>-2.9654419999999999</v>
      </c>
      <c r="I477" s="106">
        <v>-329.28860000000003</v>
      </c>
      <c r="J477" s="107">
        <f t="shared" si="7"/>
        <v>4.8839923429426751E-4</v>
      </c>
      <c r="K477" s="107">
        <f>I477/'סכום נכסי הקרן'!$C$42</f>
        <v>-2.8570764804004144E-6</v>
      </c>
    </row>
    <row r="478" spans="2:11">
      <c r="B478" s="102" t="s">
        <v>3480</v>
      </c>
      <c r="C478" s="103" t="s">
        <v>3481</v>
      </c>
      <c r="D478" s="104" t="s">
        <v>548</v>
      </c>
      <c r="E478" s="104" t="s">
        <v>138</v>
      </c>
      <c r="F478" s="117">
        <v>45152</v>
      </c>
      <c r="G478" s="106">
        <v>111090.00000000001</v>
      </c>
      <c r="H478" s="118">
        <v>-2.9341159999999999</v>
      </c>
      <c r="I478" s="106">
        <v>-3.2595100000000006</v>
      </c>
      <c r="J478" s="107">
        <f t="shared" si="7"/>
        <v>4.8344892236612748E-6</v>
      </c>
      <c r="K478" s="107">
        <f>I478/'סכום נכסי הקרן'!$C$42</f>
        <v>-2.8281177540400595E-8</v>
      </c>
    </row>
    <row r="479" spans="2:11">
      <c r="B479" s="102" t="s">
        <v>3482</v>
      </c>
      <c r="C479" s="103" t="s">
        <v>3483</v>
      </c>
      <c r="D479" s="104" t="s">
        <v>548</v>
      </c>
      <c r="E479" s="104" t="s">
        <v>138</v>
      </c>
      <c r="F479" s="117">
        <v>45078</v>
      </c>
      <c r="G479" s="106">
        <v>14832800.000000002</v>
      </c>
      <c r="H479" s="118">
        <v>-2.9722529999999998</v>
      </c>
      <c r="I479" s="106">
        <v>-440.86840000000007</v>
      </c>
      <c r="J479" s="107">
        <f t="shared" si="7"/>
        <v>6.5389384565557043E-4</v>
      </c>
      <c r="K479" s="107">
        <f>I479/'סכום נכסי הקרן'!$C$42</f>
        <v>-3.8251999510209647E-6</v>
      </c>
    </row>
    <row r="480" spans="2:11">
      <c r="B480" s="102" t="s">
        <v>3484</v>
      </c>
      <c r="C480" s="103" t="s">
        <v>3485</v>
      </c>
      <c r="D480" s="104" t="s">
        <v>548</v>
      </c>
      <c r="E480" s="104" t="s">
        <v>138</v>
      </c>
      <c r="F480" s="117">
        <v>45152</v>
      </c>
      <c r="G480" s="106">
        <v>632213.00000000012</v>
      </c>
      <c r="H480" s="118">
        <v>-2.4940280000000001</v>
      </c>
      <c r="I480" s="106">
        <v>-15.767570000000001</v>
      </c>
      <c r="J480" s="107">
        <f t="shared" si="7"/>
        <v>2.3386382385182064E-5</v>
      </c>
      <c r="K480" s="107">
        <f>I480/'סכום נכסי הקרן'!$C$42</f>
        <v>-1.368075098866683E-7</v>
      </c>
    </row>
    <row r="481" spans="2:11">
      <c r="B481" s="102" t="s">
        <v>3486</v>
      </c>
      <c r="C481" s="103" t="s">
        <v>3465</v>
      </c>
      <c r="D481" s="104" t="s">
        <v>548</v>
      </c>
      <c r="E481" s="104" t="s">
        <v>138</v>
      </c>
      <c r="F481" s="117">
        <v>45154</v>
      </c>
      <c r="G481" s="106">
        <v>149220.00000000003</v>
      </c>
      <c r="H481" s="118">
        <v>-2.175325</v>
      </c>
      <c r="I481" s="106">
        <v>-3.2460200000000006</v>
      </c>
      <c r="J481" s="107">
        <f t="shared" si="7"/>
        <v>4.814480921914328E-6</v>
      </c>
      <c r="K481" s="107">
        <f>I481/'סכום נכסי הקרן'!$C$42</f>
        <v>-2.8164131393887776E-8</v>
      </c>
    </row>
    <row r="482" spans="2:11">
      <c r="B482" s="102" t="s">
        <v>3486</v>
      </c>
      <c r="C482" s="103" t="s">
        <v>3487</v>
      </c>
      <c r="D482" s="104" t="s">
        <v>548</v>
      </c>
      <c r="E482" s="104" t="s">
        <v>138</v>
      </c>
      <c r="F482" s="117">
        <v>45154</v>
      </c>
      <c r="G482" s="106">
        <v>13429800.000000002</v>
      </c>
      <c r="H482" s="118">
        <v>-2.175322</v>
      </c>
      <c r="I482" s="106">
        <v>-292.14144000000005</v>
      </c>
      <c r="J482" s="107">
        <f t="shared" si="7"/>
        <v>4.3330274902205753E-4</v>
      </c>
      <c r="K482" s="107">
        <f>I482/'סכום נכסי הקרן'!$C$42</f>
        <v>-2.5347687019055897E-6</v>
      </c>
    </row>
    <row r="483" spans="2:11">
      <c r="B483" s="102" t="s">
        <v>3486</v>
      </c>
      <c r="C483" s="103" t="s">
        <v>3488</v>
      </c>
      <c r="D483" s="104" t="s">
        <v>548</v>
      </c>
      <c r="E483" s="104" t="s">
        <v>138</v>
      </c>
      <c r="F483" s="117">
        <v>45154</v>
      </c>
      <c r="G483" s="106">
        <v>123106.50000000001</v>
      </c>
      <c r="H483" s="118">
        <v>-2.1753200000000001</v>
      </c>
      <c r="I483" s="106">
        <v>-2.6779600000000006</v>
      </c>
      <c r="J483" s="107">
        <f t="shared" si="7"/>
        <v>3.9719371198112438E-6</v>
      </c>
      <c r="K483" s="107">
        <f>I483/'סכום נכסי הקרן'!$C$42</f>
        <v>-2.3235352002629593E-8</v>
      </c>
    </row>
    <row r="484" spans="2:11">
      <c r="B484" s="102" t="s">
        <v>3486</v>
      </c>
      <c r="C484" s="103" t="s">
        <v>3489</v>
      </c>
      <c r="D484" s="104" t="s">
        <v>548</v>
      </c>
      <c r="E484" s="104" t="s">
        <v>138</v>
      </c>
      <c r="F484" s="117">
        <v>45154</v>
      </c>
      <c r="G484" s="106">
        <v>373050.00000000006</v>
      </c>
      <c r="H484" s="118">
        <v>-2.175322</v>
      </c>
      <c r="I484" s="106">
        <v>-8.1150400000000005</v>
      </c>
      <c r="J484" s="107">
        <f t="shared" si="7"/>
        <v>1.2036187472834931E-5</v>
      </c>
      <c r="K484" s="107">
        <f>I484/'סכום נכסי הקרן'!$C$42</f>
        <v>-7.0410241719599706E-8</v>
      </c>
    </row>
    <row r="485" spans="2:11">
      <c r="B485" s="102" t="s">
        <v>3490</v>
      </c>
      <c r="C485" s="103" t="s">
        <v>3491</v>
      </c>
      <c r="D485" s="104" t="s">
        <v>548</v>
      </c>
      <c r="E485" s="104" t="s">
        <v>138</v>
      </c>
      <c r="F485" s="117">
        <v>45153</v>
      </c>
      <c r="G485" s="106">
        <v>7480000.0000000009</v>
      </c>
      <c r="H485" s="118">
        <v>-1.9027499999999999</v>
      </c>
      <c r="I485" s="106">
        <v>-142.32573000000005</v>
      </c>
      <c r="J485" s="107">
        <f t="shared" si="7"/>
        <v>2.1109682373569166E-4</v>
      </c>
      <c r="K485" s="107">
        <f>I485/'סכום נכסי הקרן'!$C$42</f>
        <v>-1.2348909003798486E-6</v>
      </c>
    </row>
    <row r="486" spans="2:11">
      <c r="B486" s="102" t="s">
        <v>3492</v>
      </c>
      <c r="C486" s="103" t="s">
        <v>3493</v>
      </c>
      <c r="D486" s="104" t="s">
        <v>548</v>
      </c>
      <c r="E486" s="104" t="s">
        <v>138</v>
      </c>
      <c r="F486" s="117">
        <v>45153</v>
      </c>
      <c r="G486" s="106">
        <v>1870.1500000000003</v>
      </c>
      <c r="H486" s="118">
        <v>-1.9078679999999999</v>
      </c>
      <c r="I486" s="106">
        <v>-3.5680000000000003E-2</v>
      </c>
      <c r="J486" s="107">
        <f t="shared" si="7"/>
        <v>5.2920400765831143E-8</v>
      </c>
      <c r="K486" s="107">
        <f>I486/'סכום נכסי הקרן'!$C$42</f>
        <v>-3.095779471888392E-10</v>
      </c>
    </row>
    <row r="487" spans="2:11">
      <c r="B487" s="102" t="s">
        <v>3492</v>
      </c>
      <c r="C487" s="103" t="s">
        <v>3494</v>
      </c>
      <c r="D487" s="104" t="s">
        <v>548</v>
      </c>
      <c r="E487" s="104" t="s">
        <v>138</v>
      </c>
      <c r="F487" s="117">
        <v>45153</v>
      </c>
      <c r="G487" s="106">
        <v>486239.00000000006</v>
      </c>
      <c r="H487" s="118">
        <v>-1.9076109999999999</v>
      </c>
      <c r="I487" s="106">
        <v>-9.2755500000000008</v>
      </c>
      <c r="J487" s="107">
        <f t="shared" si="7"/>
        <v>1.3757450205255185E-5</v>
      </c>
      <c r="K487" s="107">
        <f>I487/'סכום נכסי הקרן'!$C$42</f>
        <v>-8.0479420629132203E-8</v>
      </c>
    </row>
    <row r="488" spans="2:11">
      <c r="B488" s="102" t="s">
        <v>3495</v>
      </c>
      <c r="C488" s="103" t="s">
        <v>3496</v>
      </c>
      <c r="D488" s="104" t="s">
        <v>548</v>
      </c>
      <c r="E488" s="104" t="s">
        <v>138</v>
      </c>
      <c r="F488" s="117">
        <v>45162</v>
      </c>
      <c r="G488" s="106">
        <v>5619.6000000000013</v>
      </c>
      <c r="H488" s="118">
        <v>-1.7417609999999999</v>
      </c>
      <c r="I488" s="106">
        <v>-9.7880000000000023E-2</v>
      </c>
      <c r="J488" s="107">
        <f t="shared" si="7"/>
        <v>1.4517513528474083E-7</v>
      </c>
      <c r="K488" s="107">
        <f>I488/'סכום נכסי הקרן'!$C$42</f>
        <v>-8.4925699189584032E-10</v>
      </c>
    </row>
    <row r="489" spans="2:11">
      <c r="B489" s="102" t="s">
        <v>3495</v>
      </c>
      <c r="C489" s="103" t="s">
        <v>3497</v>
      </c>
      <c r="D489" s="104" t="s">
        <v>548</v>
      </c>
      <c r="E489" s="104" t="s">
        <v>138</v>
      </c>
      <c r="F489" s="117">
        <v>45162</v>
      </c>
      <c r="G489" s="106">
        <v>29971.200000000004</v>
      </c>
      <c r="H489" s="118">
        <v>-1.7416720000000001</v>
      </c>
      <c r="I489" s="106">
        <v>-0.52200000000000013</v>
      </c>
      <c r="J489" s="107">
        <f t="shared" si="7"/>
        <v>7.7422783631625172E-7</v>
      </c>
      <c r="K489" s="107">
        <f>I489/'סכום נכסי הקרן'!$C$42</f>
        <v>-4.529139249791874E-9</v>
      </c>
    </row>
    <row r="490" spans="2:11">
      <c r="B490" s="102" t="s">
        <v>3498</v>
      </c>
      <c r="C490" s="103" t="s">
        <v>3499</v>
      </c>
      <c r="D490" s="104" t="s">
        <v>548</v>
      </c>
      <c r="E490" s="104" t="s">
        <v>138</v>
      </c>
      <c r="F490" s="117">
        <v>45162</v>
      </c>
      <c r="G490" s="106">
        <v>1874.3000000000002</v>
      </c>
      <c r="H490" s="118">
        <v>-1.6822280000000001</v>
      </c>
      <c r="I490" s="106">
        <v>-3.1530000000000002E-2</v>
      </c>
      <c r="J490" s="107">
        <f t="shared" si="7"/>
        <v>4.6765141147608068E-8</v>
      </c>
      <c r="K490" s="107">
        <f>I490/'סכום נכסי הקרן'!$C$42</f>
        <v>-2.7357042250179652E-10</v>
      </c>
    </row>
    <row r="491" spans="2:11">
      <c r="B491" s="102" t="s">
        <v>3500</v>
      </c>
      <c r="C491" s="103" t="s">
        <v>3501</v>
      </c>
      <c r="D491" s="104" t="s">
        <v>548</v>
      </c>
      <c r="E491" s="104" t="s">
        <v>138</v>
      </c>
      <c r="F491" s="117">
        <v>45162</v>
      </c>
      <c r="G491" s="106">
        <v>7514800.0000000009</v>
      </c>
      <c r="H491" s="118">
        <v>-1.4438279999999999</v>
      </c>
      <c r="I491" s="106">
        <v>-108.50080000000001</v>
      </c>
      <c r="J491" s="107">
        <f t="shared" si="7"/>
        <v>1.6092785368310795E-4</v>
      </c>
      <c r="K491" s="107">
        <f>I491/'סכום נכסי הקרן'!$C$42</f>
        <v>-9.4140849025635662E-7</v>
      </c>
    </row>
    <row r="492" spans="2:11">
      <c r="B492" s="102" t="s">
        <v>3500</v>
      </c>
      <c r="C492" s="103" t="s">
        <v>3502</v>
      </c>
      <c r="D492" s="104" t="s">
        <v>548</v>
      </c>
      <c r="E492" s="104" t="s">
        <v>138</v>
      </c>
      <c r="F492" s="117">
        <v>45162</v>
      </c>
      <c r="G492" s="106">
        <v>150296.00000000003</v>
      </c>
      <c r="H492" s="118">
        <v>-1.4438310000000001</v>
      </c>
      <c r="I492" s="106">
        <v>-2.1700200000000005</v>
      </c>
      <c r="J492" s="107">
        <f t="shared" si="7"/>
        <v>3.2185630064425144E-6</v>
      </c>
      <c r="K492" s="107">
        <f>I492/'סכום נכסי הקרן'!$C$42</f>
        <v>-1.8828204511175024E-8</v>
      </c>
    </row>
    <row r="493" spans="2:11">
      <c r="B493" s="102" t="s">
        <v>3503</v>
      </c>
      <c r="C493" s="103" t="s">
        <v>3504</v>
      </c>
      <c r="D493" s="104" t="s">
        <v>548</v>
      </c>
      <c r="E493" s="104" t="s">
        <v>138</v>
      </c>
      <c r="F493" s="117">
        <v>45168</v>
      </c>
      <c r="G493" s="106">
        <v>3007.6000000000004</v>
      </c>
      <c r="H493" s="118">
        <v>-1.3871530000000001</v>
      </c>
      <c r="I493" s="106">
        <v>-4.1720000000000007E-2</v>
      </c>
      <c r="J493" s="107">
        <f t="shared" si="7"/>
        <v>6.1878899101750996E-8</v>
      </c>
      <c r="K493" s="107">
        <f>I493/'סכום נכסי הקרן'!$C$42</f>
        <v>-3.6198407950443868E-10</v>
      </c>
    </row>
    <row r="494" spans="2:11">
      <c r="B494" s="102" t="s">
        <v>2999</v>
      </c>
      <c r="C494" s="103" t="s">
        <v>3472</v>
      </c>
      <c r="D494" s="104" t="s">
        <v>548</v>
      </c>
      <c r="E494" s="104" t="s">
        <v>138</v>
      </c>
      <c r="F494" s="117">
        <v>45160</v>
      </c>
      <c r="G494" s="106">
        <v>940.55000000000018</v>
      </c>
      <c r="H494" s="118">
        <v>-1.314125</v>
      </c>
      <c r="I494" s="106">
        <v>-1.2360000000000003E-2</v>
      </c>
      <c r="J494" s="107">
        <f t="shared" si="7"/>
        <v>1.8332291296683661E-8</v>
      </c>
      <c r="K494" s="107">
        <f>I494/'סכום נכסי הקרן'!$C$42</f>
        <v>-1.0724168798357771E-10</v>
      </c>
    </row>
    <row r="495" spans="2:11">
      <c r="B495" s="102" t="s">
        <v>3001</v>
      </c>
      <c r="C495" s="103" t="s">
        <v>3505</v>
      </c>
      <c r="D495" s="104" t="s">
        <v>548</v>
      </c>
      <c r="E495" s="104" t="s">
        <v>138</v>
      </c>
      <c r="F495" s="117">
        <v>45174</v>
      </c>
      <c r="G495" s="106">
        <v>188250000.00000003</v>
      </c>
      <c r="H495" s="118">
        <v>-0.79428299999999996</v>
      </c>
      <c r="I495" s="106">
        <v>-1495.2375000000002</v>
      </c>
      <c r="J495" s="107">
        <f t="shared" si="7"/>
        <v>2.2177289164826077E-3</v>
      </c>
      <c r="K495" s="107">
        <f>I495/'סכום נכסי הקרן'!$C$42</f>
        <v>-1.297344607090168E-5</v>
      </c>
    </row>
    <row r="496" spans="2:11">
      <c r="B496" s="102" t="s">
        <v>3506</v>
      </c>
      <c r="C496" s="103" t="s">
        <v>3507</v>
      </c>
      <c r="D496" s="104" t="s">
        <v>548</v>
      </c>
      <c r="E496" s="104" t="s">
        <v>138</v>
      </c>
      <c r="F496" s="117">
        <v>45174</v>
      </c>
      <c r="G496" s="106">
        <v>48952800.000000007</v>
      </c>
      <c r="H496" s="118">
        <v>-0.778223</v>
      </c>
      <c r="I496" s="106">
        <v>-380.96175000000005</v>
      </c>
      <c r="J496" s="107">
        <f t="shared" si="7"/>
        <v>5.6504059659339605E-4</v>
      </c>
      <c r="K496" s="107">
        <f>I496/'סכום נכסי הקרן'!$C$42</f>
        <v>-3.305419185046742E-6</v>
      </c>
    </row>
    <row r="497" spans="2:11">
      <c r="B497" s="102" t="s">
        <v>3506</v>
      </c>
      <c r="C497" s="103" t="s">
        <v>3508</v>
      </c>
      <c r="D497" s="104" t="s">
        <v>548</v>
      </c>
      <c r="E497" s="104" t="s">
        <v>138</v>
      </c>
      <c r="F497" s="117">
        <v>45174</v>
      </c>
      <c r="G497" s="106">
        <v>8472600.0000000019</v>
      </c>
      <c r="H497" s="118">
        <v>-0.778223</v>
      </c>
      <c r="I497" s="106">
        <v>-65.935690000000008</v>
      </c>
      <c r="J497" s="107">
        <f t="shared" si="7"/>
        <v>9.7795491579921661E-5</v>
      </c>
      <c r="K497" s="107">
        <f>I497/'סכום נכסי הקרן'!$C$42</f>
        <v>-5.7209180371860064E-7</v>
      </c>
    </row>
    <row r="498" spans="2:11">
      <c r="B498" s="102" t="s">
        <v>3509</v>
      </c>
      <c r="C498" s="103" t="s">
        <v>3510</v>
      </c>
      <c r="D498" s="104" t="s">
        <v>548</v>
      </c>
      <c r="E498" s="104" t="s">
        <v>138</v>
      </c>
      <c r="F498" s="117">
        <v>45161</v>
      </c>
      <c r="G498" s="106">
        <v>101682.00000000001</v>
      </c>
      <c r="H498" s="118">
        <v>-1.2121710000000001</v>
      </c>
      <c r="I498" s="106">
        <v>-1.2325600000000001</v>
      </c>
      <c r="J498" s="107">
        <f t="shared" si="7"/>
        <v>1.8281269385631399E-6</v>
      </c>
      <c r="K498" s="107">
        <f>I498/'סכום נכסי הקרן'!$C$42</f>
        <v>-1.0694321597171401E-8</v>
      </c>
    </row>
    <row r="499" spans="2:11">
      <c r="B499" s="102" t="s">
        <v>3006</v>
      </c>
      <c r="C499" s="103" t="s">
        <v>3511</v>
      </c>
      <c r="D499" s="104" t="s">
        <v>548</v>
      </c>
      <c r="E499" s="104" t="s">
        <v>138</v>
      </c>
      <c r="F499" s="117">
        <v>45174</v>
      </c>
      <c r="G499" s="106">
        <v>56535000.000000007</v>
      </c>
      <c r="H499" s="118">
        <v>-0.68731100000000001</v>
      </c>
      <c r="I499" s="106">
        <v>-388.57125000000008</v>
      </c>
      <c r="J499" s="107">
        <f t="shared" si="7"/>
        <v>5.7632696962107532E-4</v>
      </c>
      <c r="K499" s="107">
        <f>I499/'סכום נכסי הקרן'!$C$42</f>
        <v>-3.3714431029036223E-6</v>
      </c>
    </row>
    <row r="500" spans="2:11">
      <c r="B500" s="102" t="s">
        <v>3512</v>
      </c>
      <c r="C500" s="103" t="s">
        <v>3513</v>
      </c>
      <c r="D500" s="104" t="s">
        <v>548</v>
      </c>
      <c r="E500" s="104" t="s">
        <v>138</v>
      </c>
      <c r="F500" s="117">
        <v>45168</v>
      </c>
      <c r="G500" s="106">
        <v>113073000.00000001</v>
      </c>
      <c r="H500" s="118">
        <v>-0.78889699999999996</v>
      </c>
      <c r="I500" s="106">
        <v>-892.02900000000011</v>
      </c>
      <c r="J500" s="107">
        <f t="shared" si="7"/>
        <v>1.3230530318033517E-3</v>
      </c>
      <c r="K500" s="107">
        <f>I500/'סכום נכסי הקרן'!$C$42</f>
        <v>-7.7397002985681903E-6</v>
      </c>
    </row>
    <row r="501" spans="2:11">
      <c r="B501" s="102" t="s">
        <v>3012</v>
      </c>
      <c r="C501" s="103" t="s">
        <v>3514</v>
      </c>
      <c r="D501" s="104" t="s">
        <v>548</v>
      </c>
      <c r="E501" s="104" t="s">
        <v>138</v>
      </c>
      <c r="F501" s="117">
        <v>45181</v>
      </c>
      <c r="G501" s="106">
        <v>79170000.000000015</v>
      </c>
      <c r="H501" s="118">
        <v>-0.62833700000000003</v>
      </c>
      <c r="I501" s="106">
        <v>-497.45430000000005</v>
      </c>
      <c r="J501" s="107">
        <f t="shared" si="7"/>
        <v>7.3782177462684958E-4</v>
      </c>
      <c r="K501" s="107">
        <f>I501/'סכום נכסי הקרן'!$C$42</f>
        <v>-4.3161681898615739E-6</v>
      </c>
    </row>
    <row r="502" spans="2:11">
      <c r="B502" s="102" t="s">
        <v>3515</v>
      </c>
      <c r="C502" s="103" t="s">
        <v>3516</v>
      </c>
      <c r="D502" s="104" t="s">
        <v>548</v>
      </c>
      <c r="E502" s="104" t="s">
        <v>138</v>
      </c>
      <c r="F502" s="117">
        <v>45181</v>
      </c>
      <c r="G502" s="106">
        <v>113100000.00000001</v>
      </c>
      <c r="H502" s="118">
        <v>-0.62833700000000003</v>
      </c>
      <c r="I502" s="106">
        <v>-710.64900000000011</v>
      </c>
      <c r="J502" s="107">
        <f t="shared" si="7"/>
        <v>1.0540311066097852E-3</v>
      </c>
      <c r="K502" s="107">
        <f>I502/'סכום נכסי הקרן'!$C$42</f>
        <v>-6.1659545569451065E-6</v>
      </c>
    </row>
    <row r="503" spans="2:11">
      <c r="B503" s="102" t="s">
        <v>3024</v>
      </c>
      <c r="C503" s="103" t="s">
        <v>3517</v>
      </c>
      <c r="D503" s="104" t="s">
        <v>548</v>
      </c>
      <c r="E503" s="104" t="s">
        <v>138</v>
      </c>
      <c r="F503" s="117">
        <v>45174</v>
      </c>
      <c r="G503" s="106">
        <v>76081949.455359995</v>
      </c>
      <c r="H503" s="118">
        <v>-0.50065499999999996</v>
      </c>
      <c r="I503" s="106">
        <v>-380.908430608</v>
      </c>
      <c r="J503" s="107">
        <f t="shared" si="7"/>
        <v>5.6496151353304768E-4</v>
      </c>
      <c r="K503" s="107">
        <f>I503/'סכום נכסי הקרן'!$C$42</f>
        <v>-3.3049565587036721E-6</v>
      </c>
    </row>
    <row r="504" spans="2:11">
      <c r="B504" s="102" t="s">
        <v>3024</v>
      </c>
      <c r="C504" s="103" t="s">
        <v>3518</v>
      </c>
      <c r="D504" s="104" t="s">
        <v>548</v>
      </c>
      <c r="E504" s="104" t="s">
        <v>138</v>
      </c>
      <c r="F504" s="117">
        <v>45174</v>
      </c>
      <c r="G504" s="106">
        <v>7552000.0000000009</v>
      </c>
      <c r="H504" s="118">
        <v>-0.50065499999999996</v>
      </c>
      <c r="I504" s="106">
        <v>-37.809500000000007</v>
      </c>
      <c r="J504" s="107">
        <f t="shared" si="7"/>
        <v>5.6078864707278384E-5</v>
      </c>
      <c r="K504" s="107">
        <f>I504/'סכום נכסי הקרן'!$C$42</f>
        <v>-3.2805457943487711E-7</v>
      </c>
    </row>
    <row r="505" spans="2:11">
      <c r="B505" s="102" t="s">
        <v>3030</v>
      </c>
      <c r="C505" s="103" t="s">
        <v>3519</v>
      </c>
      <c r="D505" s="104" t="s">
        <v>548</v>
      </c>
      <c r="E505" s="104" t="s">
        <v>138</v>
      </c>
      <c r="F505" s="117">
        <v>45189</v>
      </c>
      <c r="G505" s="106">
        <v>132181000.00000001</v>
      </c>
      <c r="H505" s="118">
        <v>-0.41411599999999998</v>
      </c>
      <c r="I505" s="106">
        <v>-547.38250000000016</v>
      </c>
      <c r="J505" s="107">
        <f t="shared" si="7"/>
        <v>8.1187503565590161E-4</v>
      </c>
      <c r="K505" s="107">
        <f>I505/'סכום נכסי הקרן'!$C$42</f>
        <v>-4.7493708149409977E-6</v>
      </c>
    </row>
    <row r="506" spans="2:11">
      <c r="B506" s="102" t="s">
        <v>3030</v>
      </c>
      <c r="C506" s="103" t="s">
        <v>3520</v>
      </c>
      <c r="D506" s="104" t="s">
        <v>548</v>
      </c>
      <c r="E506" s="104" t="s">
        <v>138</v>
      </c>
      <c r="F506" s="117">
        <v>45189</v>
      </c>
      <c r="G506" s="106">
        <v>5287240.0000000009</v>
      </c>
      <c r="H506" s="118">
        <v>-0.41411599999999998</v>
      </c>
      <c r="I506" s="106">
        <v>-21.895300000000002</v>
      </c>
      <c r="J506" s="107">
        <f t="shared" si="7"/>
        <v>3.2475001426236059E-5</v>
      </c>
      <c r="K506" s="107">
        <f>I506/'סכום נכסי הקרן'!$C$42</f>
        <v>-1.8997483259763988E-7</v>
      </c>
    </row>
    <row r="507" spans="2:11">
      <c r="B507" s="102" t="s">
        <v>3030</v>
      </c>
      <c r="C507" s="103" t="s">
        <v>3521</v>
      </c>
      <c r="D507" s="104" t="s">
        <v>548</v>
      </c>
      <c r="E507" s="104" t="s">
        <v>138</v>
      </c>
      <c r="F507" s="117">
        <v>45189</v>
      </c>
      <c r="G507" s="106">
        <v>7477668.0000000009</v>
      </c>
      <c r="H507" s="118">
        <v>-0.41411599999999998</v>
      </c>
      <c r="I507" s="106">
        <v>-30.966210000000007</v>
      </c>
      <c r="J507" s="107">
        <f t="shared" si="7"/>
        <v>4.5928930588533862E-5</v>
      </c>
      <c r="K507" s="107">
        <f>I507/'סכום נכסי הקרן'!$C$42</f>
        <v>-2.6867869181666212E-7</v>
      </c>
    </row>
    <row r="508" spans="2:11">
      <c r="B508" s="102" t="s">
        <v>3030</v>
      </c>
      <c r="C508" s="103" t="s">
        <v>3522</v>
      </c>
      <c r="D508" s="104" t="s">
        <v>548</v>
      </c>
      <c r="E508" s="104" t="s">
        <v>138</v>
      </c>
      <c r="F508" s="117">
        <v>45189</v>
      </c>
      <c r="G508" s="106">
        <v>13218100.000000002</v>
      </c>
      <c r="H508" s="118">
        <v>-0.41411599999999998</v>
      </c>
      <c r="I508" s="106">
        <v>-54.738250000000008</v>
      </c>
      <c r="J508" s="107">
        <f t="shared" si="7"/>
        <v>8.1187503565590153E-5</v>
      </c>
      <c r="K508" s="107">
        <f>I508/'סכום נכסי הקרן'!$C$42</f>
        <v>-4.7493708149409967E-7</v>
      </c>
    </row>
    <row r="509" spans="2:11">
      <c r="B509" s="102" t="s">
        <v>3523</v>
      </c>
      <c r="C509" s="103" t="s">
        <v>3524</v>
      </c>
      <c r="D509" s="104" t="s">
        <v>548</v>
      </c>
      <c r="E509" s="104" t="s">
        <v>138</v>
      </c>
      <c r="F509" s="117">
        <v>45168</v>
      </c>
      <c r="G509" s="106">
        <v>3779600.0000000005</v>
      </c>
      <c r="H509" s="118">
        <v>-0.83508499999999997</v>
      </c>
      <c r="I509" s="106">
        <v>-31.562870000000007</v>
      </c>
      <c r="J509" s="107">
        <f t="shared" si="7"/>
        <v>4.6813893770174577E-5</v>
      </c>
      <c r="K509" s="107">
        <f>I509/'סכום נכסי הקרן'!$C$42</f>
        <v>-2.7385561945034188E-7</v>
      </c>
    </row>
    <row r="510" spans="2:11">
      <c r="B510" s="102" t="s">
        <v>3525</v>
      </c>
      <c r="C510" s="103" t="s">
        <v>3526</v>
      </c>
      <c r="D510" s="104" t="s">
        <v>548</v>
      </c>
      <c r="E510" s="104" t="s">
        <v>138</v>
      </c>
      <c r="F510" s="117">
        <v>45168</v>
      </c>
      <c r="G510" s="106">
        <v>105840.00000000001</v>
      </c>
      <c r="H510" s="118">
        <v>-0.83731100000000003</v>
      </c>
      <c r="I510" s="106">
        <v>-0.88621000000000016</v>
      </c>
      <c r="J510" s="107">
        <f t="shared" si="7"/>
        <v>1.3144223195820408E-6</v>
      </c>
      <c r="K510" s="107">
        <f>I510/'סכום נכסי הקרן'!$C$42</f>
        <v>-7.6892116753985764E-9</v>
      </c>
    </row>
    <row r="511" spans="2:11">
      <c r="B511" s="102" t="s">
        <v>3525</v>
      </c>
      <c r="C511" s="103" t="s">
        <v>3527</v>
      </c>
      <c r="D511" s="104" t="s">
        <v>548</v>
      </c>
      <c r="E511" s="104" t="s">
        <v>138</v>
      </c>
      <c r="F511" s="117">
        <v>45168</v>
      </c>
      <c r="G511" s="106">
        <v>52920.000000000007</v>
      </c>
      <c r="H511" s="118">
        <v>-0.83731999999999995</v>
      </c>
      <c r="I511" s="106">
        <v>-0.44311000000000006</v>
      </c>
      <c r="J511" s="107">
        <f t="shared" si="7"/>
        <v>6.572185757664641E-7</v>
      </c>
      <c r="K511" s="107">
        <f>I511/'סכום נכסי הקרן'!$C$42</f>
        <v>-3.8446492202591518E-9</v>
      </c>
    </row>
    <row r="512" spans="2:11">
      <c r="B512" s="102" t="s">
        <v>3525</v>
      </c>
      <c r="C512" s="103" t="s">
        <v>3528</v>
      </c>
      <c r="D512" s="104" t="s">
        <v>548</v>
      </c>
      <c r="E512" s="104" t="s">
        <v>138</v>
      </c>
      <c r="F512" s="117">
        <v>45168</v>
      </c>
      <c r="G512" s="106">
        <v>207900.00000000003</v>
      </c>
      <c r="H512" s="118">
        <v>-0.83731100000000003</v>
      </c>
      <c r="I512" s="106">
        <v>-1.7407700000000002</v>
      </c>
      <c r="J512" s="107">
        <f t="shared" si="7"/>
        <v>2.5819015146058259E-6</v>
      </c>
      <c r="K512" s="107">
        <f>I512/'סכום נכסי הקרן'!$C$42</f>
        <v>-1.5103811746858619E-8</v>
      </c>
    </row>
    <row r="513" spans="2:11">
      <c r="B513" s="102" t="s">
        <v>3525</v>
      </c>
      <c r="C513" s="103" t="s">
        <v>3529</v>
      </c>
      <c r="D513" s="104" t="s">
        <v>548</v>
      </c>
      <c r="E513" s="104" t="s">
        <v>138</v>
      </c>
      <c r="F513" s="117">
        <v>45168</v>
      </c>
      <c r="G513" s="106">
        <v>6048.0000000000009</v>
      </c>
      <c r="H513" s="118">
        <v>-0.83730199999999999</v>
      </c>
      <c r="I513" s="106">
        <v>-5.0640000000000004E-2</v>
      </c>
      <c r="J513" s="107">
        <f t="shared" si="7"/>
        <v>7.5108999293208777E-8</v>
      </c>
      <c r="K513" s="107">
        <f>I513/'סכום נכסי הקרן'!$C$42</f>
        <v>-4.3937856630164842E-10</v>
      </c>
    </row>
    <row r="514" spans="2:11">
      <c r="B514" s="102" t="s">
        <v>3525</v>
      </c>
      <c r="C514" s="103" t="s">
        <v>3530</v>
      </c>
      <c r="D514" s="104" t="s">
        <v>548</v>
      </c>
      <c r="E514" s="104" t="s">
        <v>138</v>
      </c>
      <c r="F514" s="117">
        <v>45168</v>
      </c>
      <c r="G514" s="106">
        <v>1020600.0000000001</v>
      </c>
      <c r="H514" s="118">
        <v>-0.83731199999999995</v>
      </c>
      <c r="I514" s="106">
        <v>-8.5456100000000017</v>
      </c>
      <c r="J514" s="107">
        <f t="shared" si="7"/>
        <v>1.2674806782188742E-5</v>
      </c>
      <c r="K514" s="107">
        <f>I514/'סכום נכסי הקרן'!$C$42</f>
        <v>-7.4146087479720186E-8</v>
      </c>
    </row>
    <row r="515" spans="2:11">
      <c r="B515" s="102" t="s">
        <v>3525</v>
      </c>
      <c r="C515" s="103" t="s">
        <v>3531</v>
      </c>
      <c r="D515" s="104" t="s">
        <v>548</v>
      </c>
      <c r="E515" s="104" t="s">
        <v>138</v>
      </c>
      <c r="F515" s="117">
        <v>45168</v>
      </c>
      <c r="G515" s="106">
        <v>6048000.0000000009</v>
      </c>
      <c r="H515" s="118">
        <v>-0.83731199999999995</v>
      </c>
      <c r="I515" s="106">
        <v>-50.640640000000005</v>
      </c>
      <c r="J515" s="107">
        <f t="shared" si="7"/>
        <v>7.5109948538065559E-5</v>
      </c>
      <c r="K515" s="107">
        <f>I515/'סכום נכסי הקרן'!$C$42</f>
        <v>-4.3938411926931102E-7</v>
      </c>
    </row>
    <row r="516" spans="2:11">
      <c r="B516" s="102" t="s">
        <v>3035</v>
      </c>
      <c r="C516" s="103" t="s">
        <v>3532</v>
      </c>
      <c r="D516" s="104" t="s">
        <v>548</v>
      </c>
      <c r="E516" s="104" t="s">
        <v>138</v>
      </c>
      <c r="F516" s="117">
        <v>45188</v>
      </c>
      <c r="G516" s="106">
        <v>189000000.00000003</v>
      </c>
      <c r="H516" s="118">
        <v>-0.32858700000000002</v>
      </c>
      <c r="I516" s="106">
        <v>-621.03000000000009</v>
      </c>
      <c r="J516" s="107">
        <f t="shared" si="7"/>
        <v>9.2110864595303012E-4</v>
      </c>
      <c r="K516" s="107">
        <f>I516/'סכום נכסי הקרן'!$C$42</f>
        <v>-5.3883742304564125E-6</v>
      </c>
    </row>
    <row r="517" spans="2:11">
      <c r="B517" s="102" t="s">
        <v>3039</v>
      </c>
      <c r="C517" s="103" t="s">
        <v>3533</v>
      </c>
      <c r="D517" s="104" t="s">
        <v>548</v>
      </c>
      <c r="E517" s="104" t="s">
        <v>138</v>
      </c>
      <c r="F517" s="117">
        <v>45190</v>
      </c>
      <c r="G517" s="106">
        <v>151200000.00000003</v>
      </c>
      <c r="H517" s="118">
        <v>-0.29984100000000002</v>
      </c>
      <c r="I517" s="106">
        <v>-453.36000000000007</v>
      </c>
      <c r="J517" s="107">
        <f t="shared" si="7"/>
        <v>6.7242132542593076E-4</v>
      </c>
      <c r="K517" s="107">
        <f>I517/'סכום נכסי הקרן'!$C$42</f>
        <v>-3.9335834679801605E-6</v>
      </c>
    </row>
    <row r="518" spans="2:11">
      <c r="B518" s="102" t="s">
        <v>3039</v>
      </c>
      <c r="C518" s="103" t="s">
        <v>3534</v>
      </c>
      <c r="D518" s="104" t="s">
        <v>548</v>
      </c>
      <c r="E518" s="104" t="s">
        <v>138</v>
      </c>
      <c r="F518" s="117">
        <v>45190</v>
      </c>
      <c r="G518" s="106">
        <v>9520318.0926000047</v>
      </c>
      <c r="H518" s="118">
        <v>-0.29984100000000002</v>
      </c>
      <c r="I518" s="106">
        <v>-28.545842661000009</v>
      </c>
      <c r="J518" s="107">
        <f t="shared" si="7"/>
        <v>4.2339053638410312E-5</v>
      </c>
      <c r="K518" s="107">
        <f>I518/'סכום נכסי הקרן'!$C$42</f>
        <v>-2.4767834562129966E-7</v>
      </c>
    </row>
    <row r="519" spans="2:11">
      <c r="B519" s="102" t="s">
        <v>3535</v>
      </c>
      <c r="C519" s="103" t="s">
        <v>3536</v>
      </c>
      <c r="D519" s="104" t="s">
        <v>548</v>
      </c>
      <c r="E519" s="104" t="s">
        <v>138</v>
      </c>
      <c r="F519" s="117">
        <v>45168</v>
      </c>
      <c r="G519" s="106">
        <v>3403530.0000000005</v>
      </c>
      <c r="H519" s="118">
        <v>-0.79198199999999996</v>
      </c>
      <c r="I519" s="106">
        <v>-26.955360000000006</v>
      </c>
      <c r="J519" s="107">
        <f t="shared" si="7"/>
        <v>3.998005756690735E-5</v>
      </c>
      <c r="K519" s="107">
        <f>I519/'סכום נכסי הקרן'!$C$42</f>
        <v>-2.3387850377063197E-7</v>
      </c>
    </row>
    <row r="520" spans="2:11">
      <c r="B520" s="102" t="s">
        <v>3537</v>
      </c>
      <c r="C520" s="103" t="s">
        <v>3538</v>
      </c>
      <c r="D520" s="104" t="s">
        <v>548</v>
      </c>
      <c r="E520" s="104" t="s">
        <v>138</v>
      </c>
      <c r="F520" s="117">
        <v>45159</v>
      </c>
      <c r="G520" s="106">
        <v>7942.8300000000008</v>
      </c>
      <c r="H520" s="118">
        <v>-0.77604600000000001</v>
      </c>
      <c r="I520" s="106">
        <v>-6.1640000000000007E-2</v>
      </c>
      <c r="J520" s="107">
        <f t="shared" si="7"/>
        <v>9.1424145269221741E-8</v>
      </c>
      <c r="K520" s="107">
        <f>I520/'סכום נכסי הקרן'!$C$42</f>
        <v>-5.3482019800224351E-10</v>
      </c>
    </row>
    <row r="521" spans="2:11">
      <c r="B521" s="102" t="s">
        <v>3539</v>
      </c>
      <c r="C521" s="103" t="s">
        <v>3540</v>
      </c>
      <c r="D521" s="104" t="s">
        <v>548</v>
      </c>
      <c r="E521" s="104" t="s">
        <v>138</v>
      </c>
      <c r="F521" s="117">
        <v>45169</v>
      </c>
      <c r="G521" s="106">
        <v>24585.599999999999</v>
      </c>
      <c r="H521" s="118">
        <v>-0.773339</v>
      </c>
      <c r="I521" s="106">
        <v>-0.19013000000000002</v>
      </c>
      <c r="J521" s="107">
        <f t="shared" si="7"/>
        <v>2.8199988221994042E-7</v>
      </c>
      <c r="K521" s="107">
        <f>I521/'סכום נכסי הקרן'!$C$42</f>
        <v>-1.6496652213849214E-9</v>
      </c>
    </row>
    <row r="522" spans="2:11">
      <c r="B522" s="102" t="s">
        <v>3539</v>
      </c>
      <c r="C522" s="103" t="s">
        <v>3541</v>
      </c>
      <c r="D522" s="104" t="s">
        <v>548</v>
      </c>
      <c r="E522" s="104" t="s">
        <v>138</v>
      </c>
      <c r="F522" s="117">
        <v>45169</v>
      </c>
      <c r="G522" s="106">
        <v>2269.4400000000005</v>
      </c>
      <c r="H522" s="118">
        <v>-0.77331899999999998</v>
      </c>
      <c r="I522" s="106">
        <v>-1.755E-2</v>
      </c>
      <c r="J522" s="107">
        <f t="shared" si="7"/>
        <v>2.6030073807184318E-8</v>
      </c>
      <c r="K522" s="107">
        <f>I522/'סכום נכסי הקרן'!$C$42</f>
        <v>-1.5227278512231298E-10</v>
      </c>
    </row>
    <row r="523" spans="2:11">
      <c r="B523" s="102" t="s">
        <v>3542</v>
      </c>
      <c r="C523" s="103" t="s">
        <v>3543</v>
      </c>
      <c r="D523" s="104" t="s">
        <v>548</v>
      </c>
      <c r="E523" s="104" t="s">
        <v>138</v>
      </c>
      <c r="F523" s="117">
        <v>45182</v>
      </c>
      <c r="G523" s="106">
        <v>19060785.006560002</v>
      </c>
      <c r="H523" s="118">
        <v>-0.251247</v>
      </c>
      <c r="I523" s="106">
        <v>-47.889718607000006</v>
      </c>
      <c r="J523" s="107">
        <f t="shared" si="7"/>
        <v>7.1029795438489938E-5</v>
      </c>
      <c r="K523" s="107">
        <f>I523/'סכום נכסי הקרן'!$C$42</f>
        <v>-4.1551571686676614E-7</v>
      </c>
    </row>
    <row r="524" spans="2:11">
      <c r="B524" s="102" t="s">
        <v>3043</v>
      </c>
      <c r="C524" s="103" t="s">
        <v>3544</v>
      </c>
      <c r="D524" s="104" t="s">
        <v>548</v>
      </c>
      <c r="E524" s="104" t="s">
        <v>138</v>
      </c>
      <c r="F524" s="117">
        <v>45182</v>
      </c>
      <c r="G524" s="106">
        <v>19064311.050298002</v>
      </c>
      <c r="H524" s="118">
        <v>-0.232705</v>
      </c>
      <c r="I524" s="106">
        <v>-44.363674869000008</v>
      </c>
      <c r="J524" s="107">
        <f t="shared" ref="J524:J587" si="8">IFERROR(I524/$I$11,0)</f>
        <v>6.5799984683646617E-5</v>
      </c>
      <c r="K524" s="107">
        <f>I524/'סכום נכסי הקרן'!$C$42</f>
        <v>-3.8492195615745838E-7</v>
      </c>
    </row>
    <row r="525" spans="2:11">
      <c r="B525" s="102" t="s">
        <v>3043</v>
      </c>
      <c r="C525" s="103" t="s">
        <v>3545</v>
      </c>
      <c r="D525" s="104" t="s">
        <v>548</v>
      </c>
      <c r="E525" s="104" t="s">
        <v>138</v>
      </c>
      <c r="F525" s="117">
        <v>45182</v>
      </c>
      <c r="G525" s="106">
        <v>75694000.000000015</v>
      </c>
      <c r="H525" s="118">
        <v>-0.232705</v>
      </c>
      <c r="I525" s="106">
        <v>-176.14400000000003</v>
      </c>
      <c r="J525" s="107">
        <f t="shared" si="8"/>
        <v>2.6125591570898434E-4</v>
      </c>
      <c r="K525" s="107">
        <f>I525/'סכום נכסי הקרן'!$C$42</f>
        <v>-1.5283155249336012E-6</v>
      </c>
    </row>
    <row r="526" spans="2:11">
      <c r="B526" s="102" t="s">
        <v>3045</v>
      </c>
      <c r="C526" s="103" t="s">
        <v>3055</v>
      </c>
      <c r="D526" s="104" t="s">
        <v>548</v>
      </c>
      <c r="E526" s="104" t="s">
        <v>138</v>
      </c>
      <c r="F526" s="117">
        <v>45182</v>
      </c>
      <c r="G526" s="106">
        <v>6434500.0000000009</v>
      </c>
      <c r="H526" s="118">
        <v>-0.22476099999999999</v>
      </c>
      <c r="I526" s="106">
        <v>-14.462240000000001</v>
      </c>
      <c r="J526" s="107">
        <f t="shared" si="8"/>
        <v>2.1450323340012157E-5</v>
      </c>
      <c r="K526" s="107">
        <f>I526/'סכום נכסי הקרן'!$C$42</f>
        <v>-1.2548179851323758E-7</v>
      </c>
    </row>
    <row r="527" spans="2:11">
      <c r="B527" s="102" t="s">
        <v>3045</v>
      </c>
      <c r="C527" s="103" t="s">
        <v>3546</v>
      </c>
      <c r="D527" s="104" t="s">
        <v>548</v>
      </c>
      <c r="E527" s="104" t="s">
        <v>138</v>
      </c>
      <c r="F527" s="117">
        <v>45182</v>
      </c>
      <c r="G527" s="106">
        <v>21385250.000000004</v>
      </c>
      <c r="H527" s="118">
        <v>-0.22476099999999999</v>
      </c>
      <c r="I527" s="106">
        <v>-48.065680000000008</v>
      </c>
      <c r="J527" s="107">
        <f t="shared" si="8"/>
        <v>7.1290780512393354E-5</v>
      </c>
      <c r="K527" s="107">
        <f>I527/'סכום נכסי הקרן'!$C$42</f>
        <v>-4.1704244799987794E-7</v>
      </c>
    </row>
    <row r="528" spans="2:11">
      <c r="B528" s="102" t="s">
        <v>3547</v>
      </c>
      <c r="C528" s="103" t="s">
        <v>3510</v>
      </c>
      <c r="D528" s="104" t="s">
        <v>548</v>
      </c>
      <c r="E528" s="104" t="s">
        <v>138</v>
      </c>
      <c r="F528" s="117">
        <v>45181</v>
      </c>
      <c r="G528" s="106">
        <v>18940.000000000004</v>
      </c>
      <c r="H528" s="118">
        <v>-0.62434000000000001</v>
      </c>
      <c r="I528" s="106">
        <v>-0.11825000000000001</v>
      </c>
      <c r="J528" s="107">
        <f t="shared" si="8"/>
        <v>1.7538781924213936E-7</v>
      </c>
      <c r="K528" s="107">
        <f>I528/'סכום נכסי הקרן'!$C$42</f>
        <v>-1.0259975407813966E-9</v>
      </c>
    </row>
    <row r="529" spans="2:11">
      <c r="B529" s="102" t="s">
        <v>3061</v>
      </c>
      <c r="C529" s="103" t="s">
        <v>3548</v>
      </c>
      <c r="D529" s="104" t="s">
        <v>548</v>
      </c>
      <c r="E529" s="104" t="s">
        <v>138</v>
      </c>
      <c r="F529" s="117">
        <v>45187</v>
      </c>
      <c r="G529" s="106">
        <v>235927500.00000003</v>
      </c>
      <c r="H529" s="118">
        <v>-6.8645999999999999E-2</v>
      </c>
      <c r="I529" s="106">
        <v>-161.95583000000002</v>
      </c>
      <c r="J529" s="107">
        <f t="shared" si="8"/>
        <v>2.4021209164693997E-4</v>
      </c>
      <c r="K529" s="107">
        <f>I529/'סכום נכסי הקרן'!$C$42</f>
        <v>-1.4052116980567438E-6</v>
      </c>
    </row>
    <row r="530" spans="2:11">
      <c r="B530" s="102" t="s">
        <v>3073</v>
      </c>
      <c r="C530" s="103" t="s">
        <v>3549</v>
      </c>
      <c r="D530" s="104" t="s">
        <v>548</v>
      </c>
      <c r="E530" s="104" t="s">
        <v>138</v>
      </c>
      <c r="F530" s="117">
        <v>45187</v>
      </c>
      <c r="G530" s="106">
        <v>26745041.752730008</v>
      </c>
      <c r="H530" s="118">
        <v>-2.6819999999999999E-3</v>
      </c>
      <c r="I530" s="106">
        <v>-0.71719729600000015</v>
      </c>
      <c r="J530" s="107">
        <f t="shared" si="8"/>
        <v>1.0637435070765254E-6</v>
      </c>
      <c r="K530" s="107">
        <f>I530/'סכום נכסי הקרן'!$C$42</f>
        <v>-6.2227709255904232E-9</v>
      </c>
    </row>
    <row r="531" spans="2:11">
      <c r="B531" s="102" t="s">
        <v>3077</v>
      </c>
      <c r="C531" s="103" t="s">
        <v>3550</v>
      </c>
      <c r="D531" s="104" t="s">
        <v>548</v>
      </c>
      <c r="E531" s="104" t="s">
        <v>138</v>
      </c>
      <c r="F531" s="117">
        <v>45187</v>
      </c>
      <c r="G531" s="106">
        <v>121395200.00000001</v>
      </c>
      <c r="H531" s="118">
        <v>2.6315000000000002E-2</v>
      </c>
      <c r="I531" s="106">
        <v>31.945600000000006</v>
      </c>
      <c r="J531" s="107">
        <f t="shared" si="8"/>
        <v>-4.738155702648362E-5</v>
      </c>
      <c r="K531" s="107">
        <f>I531/'סכום נכסי הקרן'!$C$42</f>
        <v>2.7717638087768447E-7</v>
      </c>
    </row>
    <row r="532" spans="2:11">
      <c r="B532" s="102" t="s">
        <v>3551</v>
      </c>
      <c r="C532" s="103" t="s">
        <v>3552</v>
      </c>
      <c r="D532" s="104" t="s">
        <v>548</v>
      </c>
      <c r="E532" s="104" t="s">
        <v>138</v>
      </c>
      <c r="F532" s="117">
        <v>45169</v>
      </c>
      <c r="G532" s="106">
        <v>5690550.0000000009</v>
      </c>
      <c r="H532" s="118">
        <v>-0.460312</v>
      </c>
      <c r="I532" s="106">
        <v>-26.194300000000002</v>
      </c>
      <c r="J532" s="107">
        <f t="shared" si="8"/>
        <v>3.8851257112679669E-5</v>
      </c>
      <c r="K532" s="107">
        <f>I532/'סכום נכסי הקרן'!$C$42</f>
        <v>-2.2727515756862697E-7</v>
      </c>
    </row>
    <row r="533" spans="2:11">
      <c r="B533" s="102" t="s">
        <v>3551</v>
      </c>
      <c r="C533" s="103" t="s">
        <v>3553</v>
      </c>
      <c r="D533" s="104" t="s">
        <v>548</v>
      </c>
      <c r="E533" s="104" t="s">
        <v>138</v>
      </c>
      <c r="F533" s="117">
        <v>45169</v>
      </c>
      <c r="G533" s="106">
        <v>18968500.000000004</v>
      </c>
      <c r="H533" s="118">
        <v>-0.460312</v>
      </c>
      <c r="I533" s="106">
        <v>-87.314340000000001</v>
      </c>
      <c r="J533" s="107">
        <f t="shared" si="8"/>
        <v>1.2950420026356616E-4</v>
      </c>
      <c r="K533" s="107">
        <f>I533/'סכום נכסי הקרן'!$C$42</f>
        <v>-7.57583916405503E-7</v>
      </c>
    </row>
    <row r="534" spans="2:11">
      <c r="B534" s="102" t="s">
        <v>3554</v>
      </c>
      <c r="C534" s="103" t="s">
        <v>3555</v>
      </c>
      <c r="D534" s="104" t="s">
        <v>548</v>
      </c>
      <c r="E534" s="104" t="s">
        <v>138</v>
      </c>
      <c r="F534" s="117">
        <v>45169</v>
      </c>
      <c r="G534" s="106">
        <v>986414.00000000012</v>
      </c>
      <c r="H534" s="118">
        <v>-0.467866</v>
      </c>
      <c r="I534" s="106">
        <v>-4.6151000000000009</v>
      </c>
      <c r="J534" s="107">
        <f t="shared" si="8"/>
        <v>6.8450936539906758E-6</v>
      </c>
      <c r="K534" s="107">
        <f>I534/'סכום נכסי הקרן'!$C$42</f>
        <v>-4.0042970405583291E-8</v>
      </c>
    </row>
    <row r="535" spans="2:11">
      <c r="B535" s="102" t="s">
        <v>3554</v>
      </c>
      <c r="C535" s="103" t="s">
        <v>3556</v>
      </c>
      <c r="D535" s="104" t="s">
        <v>548</v>
      </c>
      <c r="E535" s="104" t="s">
        <v>138</v>
      </c>
      <c r="F535" s="117">
        <v>45169</v>
      </c>
      <c r="G535" s="106">
        <v>4932070.0000000009</v>
      </c>
      <c r="H535" s="118">
        <v>-0.46786699999999998</v>
      </c>
      <c r="I535" s="106">
        <v>-23.075520000000004</v>
      </c>
      <c r="J535" s="107">
        <f t="shared" si="8"/>
        <v>3.4225497933855157E-5</v>
      </c>
      <c r="K535" s="107">
        <f>I535/'סכום נכסי הקרן'!$C$42</f>
        <v>-2.0021502555815592E-7</v>
      </c>
    </row>
    <row r="536" spans="2:11">
      <c r="B536" s="102" t="s">
        <v>3554</v>
      </c>
      <c r="C536" s="103" t="s">
        <v>3557</v>
      </c>
      <c r="D536" s="104" t="s">
        <v>548</v>
      </c>
      <c r="E536" s="104" t="s">
        <v>138</v>
      </c>
      <c r="F536" s="117">
        <v>45169</v>
      </c>
      <c r="G536" s="106">
        <v>1100231.0000000002</v>
      </c>
      <c r="H536" s="118">
        <v>-0.46786699999999998</v>
      </c>
      <c r="I536" s="106">
        <v>-5.1476200000000008</v>
      </c>
      <c r="J536" s="107">
        <f t="shared" si="8"/>
        <v>7.6349247026403514E-6</v>
      </c>
      <c r="K536" s="107">
        <f>I536/'סכום נכסי הקרן'!$C$42</f>
        <v>-4.4663386561328825E-8</v>
      </c>
    </row>
    <row r="537" spans="2:11">
      <c r="B537" s="102" t="s">
        <v>3554</v>
      </c>
      <c r="C537" s="103" t="s">
        <v>3558</v>
      </c>
      <c r="D537" s="104" t="s">
        <v>548</v>
      </c>
      <c r="E537" s="104" t="s">
        <v>138</v>
      </c>
      <c r="F537" s="117">
        <v>45169</v>
      </c>
      <c r="G537" s="106">
        <v>720841.00000000012</v>
      </c>
      <c r="H537" s="118">
        <v>-0.46786699999999998</v>
      </c>
      <c r="I537" s="106">
        <v>-3.3725800000000006</v>
      </c>
      <c r="J537" s="107">
        <f t="shared" si="8"/>
        <v>5.0021940923438008E-6</v>
      </c>
      <c r="K537" s="107">
        <f>I537/'סכום נכסי הקרן'!$C$42</f>
        <v>-2.9262230749162987E-8</v>
      </c>
    </row>
    <row r="538" spans="2:11">
      <c r="B538" s="102" t="s">
        <v>3554</v>
      </c>
      <c r="C538" s="103" t="s">
        <v>3559</v>
      </c>
      <c r="D538" s="104" t="s">
        <v>548</v>
      </c>
      <c r="E538" s="104" t="s">
        <v>138</v>
      </c>
      <c r="F538" s="117">
        <v>45169</v>
      </c>
      <c r="G538" s="106">
        <v>1062292.0000000002</v>
      </c>
      <c r="H538" s="118">
        <v>-0.46786699999999998</v>
      </c>
      <c r="I538" s="106">
        <v>-4.9701100000000009</v>
      </c>
      <c r="J538" s="107">
        <f t="shared" si="8"/>
        <v>7.3716427424401633E-6</v>
      </c>
      <c r="K538" s="107">
        <f>I538/'סכום נכסי הקרן'!$C$42</f>
        <v>-4.3123218921040405E-8</v>
      </c>
    </row>
    <row r="539" spans="2:11">
      <c r="B539" s="102" t="s">
        <v>3554</v>
      </c>
      <c r="C539" s="103" t="s">
        <v>3560</v>
      </c>
      <c r="D539" s="104" t="s">
        <v>548</v>
      </c>
      <c r="E539" s="104" t="s">
        <v>138</v>
      </c>
      <c r="F539" s="117">
        <v>45169</v>
      </c>
      <c r="G539" s="106">
        <v>17831.330000000005</v>
      </c>
      <c r="H539" s="118">
        <v>-0.46788400000000002</v>
      </c>
      <c r="I539" s="106">
        <v>-8.3430000000000018E-2</v>
      </c>
      <c r="J539" s="107">
        <f t="shared" si="8"/>
        <v>1.2374296625261469E-7</v>
      </c>
      <c r="K539" s="107">
        <f>I539/'סכום נכסי הקרן'!$C$42</f>
        <v>-7.2388139388914958E-10</v>
      </c>
    </row>
    <row r="540" spans="2:11">
      <c r="B540" s="102" t="s">
        <v>3554</v>
      </c>
      <c r="C540" s="103" t="s">
        <v>3561</v>
      </c>
      <c r="D540" s="104" t="s">
        <v>548</v>
      </c>
      <c r="E540" s="104" t="s">
        <v>138</v>
      </c>
      <c r="F540" s="117">
        <v>45169</v>
      </c>
      <c r="G540" s="106">
        <v>49320.7</v>
      </c>
      <c r="H540" s="118">
        <v>-0.46787699999999999</v>
      </c>
      <c r="I540" s="106">
        <v>-0.23076000000000005</v>
      </c>
      <c r="J540" s="107">
        <f t="shared" si="8"/>
        <v>3.4226209867497746E-7</v>
      </c>
      <c r="K540" s="107">
        <f>I540/'סכום נכסי הקרן'!$C$42</f>
        <v>-2.0021919028390285E-9</v>
      </c>
    </row>
    <row r="541" spans="2:11">
      <c r="B541" s="102" t="s">
        <v>3562</v>
      </c>
      <c r="C541" s="103" t="s">
        <v>3563</v>
      </c>
      <c r="D541" s="104" t="s">
        <v>548</v>
      </c>
      <c r="E541" s="104" t="s">
        <v>138</v>
      </c>
      <c r="F541" s="117">
        <v>45169</v>
      </c>
      <c r="G541" s="106">
        <v>30360000.000000004</v>
      </c>
      <c r="H541" s="118">
        <v>-0.46443899999999999</v>
      </c>
      <c r="I541" s="106">
        <v>-141.00374000000002</v>
      </c>
      <c r="J541" s="107">
        <f t="shared" si="8"/>
        <v>2.0913605466034348E-4</v>
      </c>
      <c r="K541" s="107">
        <f>I541/'סכום נכסי הקרן'!$C$42</f>
        <v>-1.223420638316951E-6</v>
      </c>
    </row>
    <row r="542" spans="2:11">
      <c r="B542" s="102" t="s">
        <v>3564</v>
      </c>
      <c r="C542" s="103" t="s">
        <v>3565</v>
      </c>
      <c r="D542" s="104" t="s">
        <v>548</v>
      </c>
      <c r="E542" s="104" t="s">
        <v>138</v>
      </c>
      <c r="F542" s="117">
        <v>45173</v>
      </c>
      <c r="G542" s="106">
        <v>7592800.0000000009</v>
      </c>
      <c r="H542" s="118">
        <v>-0.38886500000000002</v>
      </c>
      <c r="I542" s="106">
        <v>-29.525730000000003</v>
      </c>
      <c r="J542" s="107">
        <f t="shared" si="8"/>
        <v>4.3792417727122299E-5</v>
      </c>
      <c r="K542" s="107">
        <f>I542/'סכום נכסי הקרן'!$C$42</f>
        <v>-2.5618034985011001E-7</v>
      </c>
    </row>
    <row r="543" spans="2:11">
      <c r="B543" s="102" t="s">
        <v>3566</v>
      </c>
      <c r="C543" s="103" t="s">
        <v>3567</v>
      </c>
      <c r="D543" s="104" t="s">
        <v>548</v>
      </c>
      <c r="E543" s="104" t="s">
        <v>138</v>
      </c>
      <c r="F543" s="117">
        <v>45173</v>
      </c>
      <c r="G543" s="106">
        <v>2771445.0000000005</v>
      </c>
      <c r="H543" s="118">
        <v>-0.39906199999999997</v>
      </c>
      <c r="I543" s="106">
        <v>-11.059790000000003</v>
      </c>
      <c r="J543" s="107">
        <f t="shared" si="8"/>
        <v>1.640382621036804E-5</v>
      </c>
      <c r="K543" s="107">
        <f>I543/'סכום נכסי הקרן'!$C$42</f>
        <v>-9.5960400351447657E-8</v>
      </c>
    </row>
    <row r="544" spans="2:11">
      <c r="B544" s="102" t="s">
        <v>3566</v>
      </c>
      <c r="C544" s="103" t="s">
        <v>3568</v>
      </c>
      <c r="D544" s="104" t="s">
        <v>548</v>
      </c>
      <c r="E544" s="104" t="s">
        <v>138</v>
      </c>
      <c r="F544" s="117">
        <v>45173</v>
      </c>
      <c r="G544" s="106">
        <v>45558.000000000007</v>
      </c>
      <c r="H544" s="118">
        <v>-0.39905200000000002</v>
      </c>
      <c r="I544" s="106">
        <v>-0.18180000000000004</v>
      </c>
      <c r="J544" s="107">
        <f t="shared" si="8"/>
        <v>2.6964486713083249E-7</v>
      </c>
      <c r="K544" s="107">
        <f>I544/'סכום נכסי הקרן'!$C$42</f>
        <v>-1.5773898766516529E-9</v>
      </c>
    </row>
    <row r="545" spans="2:11">
      <c r="B545" s="102" t="s">
        <v>3566</v>
      </c>
      <c r="C545" s="103" t="s">
        <v>3569</v>
      </c>
      <c r="D545" s="104" t="s">
        <v>548</v>
      </c>
      <c r="E545" s="104" t="s">
        <v>138</v>
      </c>
      <c r="F545" s="117">
        <v>45173</v>
      </c>
      <c r="G545" s="106">
        <v>41761.500000000007</v>
      </c>
      <c r="H545" s="118">
        <v>-0.39905200000000002</v>
      </c>
      <c r="I545" s="106">
        <v>-0.16665000000000002</v>
      </c>
      <c r="J545" s="107">
        <f t="shared" si="8"/>
        <v>2.4717446153659642E-7</v>
      </c>
      <c r="K545" s="107">
        <f>I545/'סכום נכסי הקרן'!$C$42</f>
        <v>-1.4459407202640149E-9</v>
      </c>
    </row>
    <row r="546" spans="2:11">
      <c r="B546" s="102" t="s">
        <v>3566</v>
      </c>
      <c r="C546" s="103" t="s">
        <v>3570</v>
      </c>
      <c r="D546" s="104" t="s">
        <v>548</v>
      </c>
      <c r="E546" s="104" t="s">
        <v>138</v>
      </c>
      <c r="F546" s="117">
        <v>45173</v>
      </c>
      <c r="G546" s="106">
        <v>949.13000000000011</v>
      </c>
      <c r="H546" s="118">
        <v>-0.39931299999999997</v>
      </c>
      <c r="I546" s="106">
        <v>-3.7900000000000004E-3</v>
      </c>
      <c r="J546" s="107">
        <f t="shared" si="8"/>
        <v>5.6213093862808304E-9</v>
      </c>
      <c r="K546" s="107">
        <f>I546/'סכום נכסי הקרן'!$C$42</f>
        <v>-3.2883980376841383E-11</v>
      </c>
    </row>
    <row r="547" spans="2:11">
      <c r="B547" s="102" t="s">
        <v>3566</v>
      </c>
      <c r="C547" s="103" t="s">
        <v>3571</v>
      </c>
      <c r="D547" s="104" t="s">
        <v>548</v>
      </c>
      <c r="E547" s="104" t="s">
        <v>138</v>
      </c>
      <c r="F547" s="117">
        <v>45173</v>
      </c>
      <c r="G547" s="106">
        <v>56947.500000000007</v>
      </c>
      <c r="H547" s="118">
        <v>-0.39906900000000001</v>
      </c>
      <c r="I547" s="106">
        <v>-0.22726000000000005</v>
      </c>
      <c r="J547" s="107">
        <f t="shared" si="8"/>
        <v>3.3707091586442785E-7</v>
      </c>
      <c r="K547" s="107">
        <f>I547/'סכום נכסי הקרן'!$C$42</f>
        <v>-1.9718241109342937E-9</v>
      </c>
    </row>
    <row r="548" spans="2:11">
      <c r="B548" s="102" t="s">
        <v>3572</v>
      </c>
      <c r="C548" s="103" t="s">
        <v>3573</v>
      </c>
      <c r="D548" s="104" t="s">
        <v>548</v>
      </c>
      <c r="E548" s="104" t="s">
        <v>138</v>
      </c>
      <c r="F548" s="117">
        <v>45182</v>
      </c>
      <c r="G548" s="106">
        <v>152040.00000000003</v>
      </c>
      <c r="H548" s="118">
        <v>-0.28020299999999998</v>
      </c>
      <c r="I548" s="106">
        <v>-0.42602000000000012</v>
      </c>
      <c r="J548" s="107">
        <f t="shared" si="8"/>
        <v>6.3187077170009496E-7</v>
      </c>
      <c r="K548" s="107">
        <f>I548/'סכום נכסי הקרן'!$C$42</f>
        <v>-3.6963676306443188E-9</v>
      </c>
    </row>
    <row r="549" spans="2:11">
      <c r="B549" s="102" t="s">
        <v>3081</v>
      </c>
      <c r="C549" s="103" t="s">
        <v>3059</v>
      </c>
      <c r="D549" s="104" t="s">
        <v>548</v>
      </c>
      <c r="E549" s="104" t="s">
        <v>138</v>
      </c>
      <c r="F549" s="117">
        <v>45182</v>
      </c>
      <c r="G549" s="106">
        <v>4942600.0000000009</v>
      </c>
      <c r="H549" s="118">
        <v>-0.24100099999999999</v>
      </c>
      <c r="I549" s="106">
        <v>-11.911730000000004</v>
      </c>
      <c r="J549" s="107">
        <f t="shared" si="8"/>
        <v>1.766741943425936E-5</v>
      </c>
      <c r="K549" s="107">
        <f>I549/'סכום נכסי הקרן'!$C$42</f>
        <v>-1.0335226796153902E-7</v>
      </c>
    </row>
    <row r="550" spans="2:11">
      <c r="B550" s="102" t="s">
        <v>3574</v>
      </c>
      <c r="C550" s="103" t="s">
        <v>3575</v>
      </c>
      <c r="D550" s="104" t="s">
        <v>548</v>
      </c>
      <c r="E550" s="104" t="s">
        <v>138</v>
      </c>
      <c r="F550" s="117">
        <v>45182</v>
      </c>
      <c r="G550" s="106">
        <v>323493.00000000006</v>
      </c>
      <c r="H550" s="118">
        <v>-0.153722</v>
      </c>
      <c r="I550" s="106">
        <v>-0.49728000000000011</v>
      </c>
      <c r="J550" s="107">
        <f t="shared" si="8"/>
        <v>7.3756325372288432E-7</v>
      </c>
      <c r="K550" s="107">
        <f>I550/'סכום נכסי הקרן'!$C$42</f>
        <v>-4.3146558738247186E-9</v>
      </c>
    </row>
    <row r="551" spans="2:11">
      <c r="B551" s="102" t="s">
        <v>3574</v>
      </c>
      <c r="C551" s="103" t="s">
        <v>3576</v>
      </c>
      <c r="D551" s="104" t="s">
        <v>548</v>
      </c>
      <c r="E551" s="104" t="s">
        <v>138</v>
      </c>
      <c r="F551" s="117">
        <v>45182</v>
      </c>
      <c r="G551" s="106">
        <v>53281.200000000012</v>
      </c>
      <c r="H551" s="118">
        <v>-0.15373200000000001</v>
      </c>
      <c r="I551" s="106">
        <v>-8.1910000000000011E-2</v>
      </c>
      <c r="J551" s="107">
        <f t="shared" si="8"/>
        <v>1.2148850971774745E-7</v>
      </c>
      <c r="K551" s="107">
        <f>I551/'סכום נכסי הקרן'!$C$42</f>
        <v>-7.1069309569052178E-10</v>
      </c>
    </row>
    <row r="552" spans="2:11">
      <c r="B552" s="102" t="s">
        <v>3577</v>
      </c>
      <c r="C552" s="103" t="s">
        <v>3578</v>
      </c>
      <c r="D552" s="104" t="s">
        <v>548</v>
      </c>
      <c r="E552" s="104" t="s">
        <v>138</v>
      </c>
      <c r="F552" s="117">
        <v>45183</v>
      </c>
      <c r="G552" s="106">
        <v>152440.00000000003</v>
      </c>
      <c r="H552" s="118">
        <v>-1.7069000000000001E-2</v>
      </c>
      <c r="I552" s="106">
        <v>-2.6020000000000001E-2</v>
      </c>
      <c r="J552" s="107">
        <f t="shared" si="8"/>
        <v>3.85927362087143E-8</v>
      </c>
      <c r="K552" s="107">
        <f>I552/'סכום נכסי הקרן'!$C$42</f>
        <v>-2.2576284153177116E-10</v>
      </c>
    </row>
    <row r="553" spans="2:11">
      <c r="B553" s="102" t="s">
        <v>3085</v>
      </c>
      <c r="C553" s="103" t="s">
        <v>3579</v>
      </c>
      <c r="D553" s="104" t="s">
        <v>548</v>
      </c>
      <c r="E553" s="104" t="s">
        <v>138</v>
      </c>
      <c r="F553" s="117">
        <v>45180</v>
      </c>
      <c r="G553" s="106">
        <v>152540000.00000003</v>
      </c>
      <c r="H553" s="118">
        <v>0.51001700000000005</v>
      </c>
      <c r="I553" s="106">
        <v>777.98000000000013</v>
      </c>
      <c r="J553" s="107">
        <f t="shared" si="8"/>
        <v>-1.1538961151289606E-3</v>
      </c>
      <c r="K553" s="107">
        <f>I553/'סכום נכסי הקרן'!$C$42</f>
        <v>6.7501527845844485E-6</v>
      </c>
    </row>
    <row r="554" spans="2:11">
      <c r="B554" s="102" t="s">
        <v>3580</v>
      </c>
      <c r="C554" s="103" t="s">
        <v>3581</v>
      </c>
      <c r="D554" s="104" t="s">
        <v>548</v>
      </c>
      <c r="E554" s="104" t="s">
        <v>138</v>
      </c>
      <c r="F554" s="117">
        <v>45180</v>
      </c>
      <c r="G554" s="106">
        <v>76280000.000000015</v>
      </c>
      <c r="H554" s="118">
        <v>0.52305999999999997</v>
      </c>
      <c r="I554" s="106">
        <v>398.99000000000007</v>
      </c>
      <c r="J554" s="107">
        <f t="shared" si="8"/>
        <v>-5.9178000845176476E-4</v>
      </c>
      <c r="K554" s="107">
        <f>I554/'סכום נכסי הקרן'!$C$42</f>
        <v>3.4618415120200381E-6</v>
      </c>
    </row>
    <row r="555" spans="2:11">
      <c r="B555" s="102" t="s">
        <v>3582</v>
      </c>
      <c r="C555" s="103" t="s">
        <v>3583</v>
      </c>
      <c r="D555" s="104" t="s">
        <v>548</v>
      </c>
      <c r="E555" s="104" t="s">
        <v>138</v>
      </c>
      <c r="F555" s="117">
        <v>45197</v>
      </c>
      <c r="G555" s="106">
        <v>766140.00000000012</v>
      </c>
      <c r="H555" s="118">
        <v>0.49728800000000001</v>
      </c>
      <c r="I555" s="106">
        <v>3.8099200000000004</v>
      </c>
      <c r="J555" s="107">
        <f t="shared" si="8"/>
        <v>-5.6508546324483008E-6</v>
      </c>
      <c r="K555" s="107">
        <f>I555/'סכום נכסי הקרן'!$C$42</f>
        <v>3.3056816495339187E-8</v>
      </c>
    </row>
    <row r="556" spans="2:11">
      <c r="B556" s="102" t="s">
        <v>3584</v>
      </c>
      <c r="C556" s="103" t="s">
        <v>3585</v>
      </c>
      <c r="D556" s="104" t="s">
        <v>548</v>
      </c>
      <c r="E556" s="104" t="s">
        <v>138</v>
      </c>
      <c r="F556" s="117">
        <v>45180</v>
      </c>
      <c r="G556" s="106">
        <v>61307.200000000012</v>
      </c>
      <c r="H556" s="118">
        <v>0.52324999999999999</v>
      </c>
      <c r="I556" s="106">
        <v>0.32079000000000008</v>
      </c>
      <c r="J556" s="107">
        <f t="shared" si="8"/>
        <v>-4.7579415251319993E-7</v>
      </c>
      <c r="K556" s="107">
        <f>I556/'סכום נכסי הקרן'!$C$42</f>
        <v>2.7833382757485351E-9</v>
      </c>
    </row>
    <row r="557" spans="2:11">
      <c r="B557" s="102" t="s">
        <v>3586</v>
      </c>
      <c r="C557" s="103" t="s">
        <v>2740</v>
      </c>
      <c r="D557" s="104" t="s">
        <v>548</v>
      </c>
      <c r="E557" s="104" t="s">
        <v>138</v>
      </c>
      <c r="F557" s="117">
        <v>45197</v>
      </c>
      <c r="G557" s="106">
        <v>287625.00000000006</v>
      </c>
      <c r="H557" s="118">
        <v>0.60885500000000004</v>
      </c>
      <c r="I557" s="106">
        <v>1.7512200000000002</v>
      </c>
      <c r="J557" s="107">
        <f t="shared" si="8"/>
        <v>-2.5974009032830385E-6</v>
      </c>
      <c r="K557" s="107">
        <f>I557/'סכום נכסי הקרן'!$C$42</f>
        <v>1.5194481296974186E-8</v>
      </c>
    </row>
    <row r="558" spans="2:11">
      <c r="B558" s="102" t="s">
        <v>3586</v>
      </c>
      <c r="C558" s="103" t="s">
        <v>3587</v>
      </c>
      <c r="D558" s="104" t="s">
        <v>548</v>
      </c>
      <c r="E558" s="104" t="s">
        <v>138</v>
      </c>
      <c r="F558" s="117">
        <v>45197</v>
      </c>
      <c r="G558" s="106">
        <v>237770.00000000003</v>
      </c>
      <c r="H558" s="118">
        <v>0.60885699999999998</v>
      </c>
      <c r="I558" s="106">
        <v>1.4476800000000003</v>
      </c>
      <c r="J558" s="107">
        <f t="shared" si="8"/>
        <v>-2.1471918660504047E-6</v>
      </c>
      <c r="K558" s="107">
        <f>I558/'סכום נכסי הקרן'!$C$42</f>
        <v>1.2560812852756131E-8</v>
      </c>
    </row>
    <row r="559" spans="2:11">
      <c r="B559" s="102" t="s">
        <v>3588</v>
      </c>
      <c r="C559" s="103" t="s">
        <v>3497</v>
      </c>
      <c r="D559" s="104" t="s">
        <v>548</v>
      </c>
      <c r="E559" s="104" t="s">
        <v>138</v>
      </c>
      <c r="F559" s="117">
        <v>45196</v>
      </c>
      <c r="G559" s="106">
        <v>38360.000000000007</v>
      </c>
      <c r="H559" s="118">
        <v>0.63477600000000001</v>
      </c>
      <c r="I559" s="106">
        <v>0.24350000000000002</v>
      </c>
      <c r="J559" s="107">
        <f t="shared" si="8"/>
        <v>-3.6115800410537789E-7</v>
      </c>
      <c r="K559" s="107">
        <f>I559/'סכום נכסי הקרן'!$C$42</f>
        <v>2.1127306653722627E-9</v>
      </c>
    </row>
    <row r="560" spans="2:11">
      <c r="B560" s="102" t="s">
        <v>3589</v>
      </c>
      <c r="C560" s="103" t="s">
        <v>3590</v>
      </c>
      <c r="D560" s="104" t="s">
        <v>548</v>
      </c>
      <c r="E560" s="104" t="s">
        <v>138</v>
      </c>
      <c r="F560" s="117">
        <v>45180</v>
      </c>
      <c r="G560" s="106">
        <v>1918250.0000000002</v>
      </c>
      <c r="H560" s="118">
        <v>0.66042299999999998</v>
      </c>
      <c r="I560" s="106">
        <v>12.668570000000001</v>
      </c>
      <c r="J560" s="107">
        <f t="shared" si="8"/>
        <v>-1.8789960805212595E-5</v>
      </c>
      <c r="K560" s="107">
        <f>I560/'סכום נכסי הקרן'!$C$42</f>
        <v>1.0991899928301884E-7</v>
      </c>
    </row>
    <row r="561" spans="2:11">
      <c r="B561" s="102" t="s">
        <v>3591</v>
      </c>
      <c r="C561" s="103" t="s">
        <v>3592</v>
      </c>
      <c r="D561" s="104" t="s">
        <v>548</v>
      </c>
      <c r="E561" s="104" t="s">
        <v>138</v>
      </c>
      <c r="F561" s="117">
        <v>45180</v>
      </c>
      <c r="G561" s="106">
        <v>959175.00000000012</v>
      </c>
      <c r="H561" s="118">
        <v>0.65289399999999997</v>
      </c>
      <c r="I561" s="106">
        <v>6.2623999999999995</v>
      </c>
      <c r="J561" s="107">
        <f t="shared" si="8"/>
        <v>-9.2883609236530519E-6</v>
      </c>
      <c r="K561" s="107">
        <f>I561/'סכום נכסי הקרן'!$C$42</f>
        <v>5.4335788578346026E-8</v>
      </c>
    </row>
    <row r="562" spans="2:11">
      <c r="B562" s="102" t="s">
        <v>3593</v>
      </c>
      <c r="C562" s="103" t="s">
        <v>3594</v>
      </c>
      <c r="D562" s="104" t="s">
        <v>548</v>
      </c>
      <c r="E562" s="104" t="s">
        <v>138</v>
      </c>
      <c r="F562" s="117">
        <v>44973</v>
      </c>
      <c r="G562" s="106">
        <v>207452000.00000003</v>
      </c>
      <c r="H562" s="118">
        <v>8.9021209999999993</v>
      </c>
      <c r="I562" s="106">
        <v>18467.627680000005</v>
      </c>
      <c r="J562" s="107">
        <f t="shared" si="8"/>
        <v>-2.7391094675441607E-2</v>
      </c>
      <c r="K562" s="107">
        <f>I562/'סכום נכסי הקרן'!$C$42</f>
        <v>1.6023459267438861E-4</v>
      </c>
    </row>
    <row r="563" spans="2:11">
      <c r="B563" s="102" t="s">
        <v>3595</v>
      </c>
      <c r="C563" s="103" t="s">
        <v>3596</v>
      </c>
      <c r="D563" s="104" t="s">
        <v>548</v>
      </c>
      <c r="E563" s="104" t="s">
        <v>138</v>
      </c>
      <c r="F563" s="117">
        <v>45013</v>
      </c>
      <c r="G563" s="106">
        <v>3059200.0000000005</v>
      </c>
      <c r="H563" s="118">
        <v>7.7776439999999996</v>
      </c>
      <c r="I563" s="106">
        <v>237.93368000000004</v>
      </c>
      <c r="J563" s="107">
        <f t="shared" si="8"/>
        <v>-3.5290206561908698E-4</v>
      </c>
      <c r="K563" s="107">
        <f>I563/'סכום נכסי הקרן'!$C$42</f>
        <v>2.0644344232479305E-6</v>
      </c>
    </row>
    <row r="564" spans="2:11">
      <c r="B564" s="102" t="s">
        <v>3597</v>
      </c>
      <c r="C564" s="103" t="s">
        <v>3598</v>
      </c>
      <c r="D564" s="104" t="s">
        <v>548</v>
      </c>
      <c r="E564" s="104" t="s">
        <v>138</v>
      </c>
      <c r="F564" s="117">
        <v>45090</v>
      </c>
      <c r="G564" s="106">
        <v>9273.2000000000025</v>
      </c>
      <c r="H564" s="118">
        <v>7.3130100000000002</v>
      </c>
      <c r="I564" s="106">
        <v>0.67815000000000014</v>
      </c>
      <c r="J564" s="107">
        <f t="shared" si="8"/>
        <v>-1.0058287494211994E-6</v>
      </c>
      <c r="K564" s="107">
        <f>I564/'סכום נכסי הקרן'!$C$42</f>
        <v>5.883976594341685E-9</v>
      </c>
    </row>
    <row r="565" spans="2:11">
      <c r="B565" s="102" t="s">
        <v>3599</v>
      </c>
      <c r="C565" s="103" t="s">
        <v>3600</v>
      </c>
      <c r="D565" s="104" t="s">
        <v>548</v>
      </c>
      <c r="E565" s="104" t="s">
        <v>138</v>
      </c>
      <c r="F565" s="117">
        <v>45015</v>
      </c>
      <c r="G565" s="106">
        <v>9177600.0000000019</v>
      </c>
      <c r="H565" s="118">
        <v>6.849297</v>
      </c>
      <c r="I565" s="106">
        <v>628.60104000000013</v>
      </c>
      <c r="J565" s="107">
        <f t="shared" si="8"/>
        <v>-9.3233797529759679E-4</v>
      </c>
      <c r="K565" s="107">
        <f>I565/'סכום נכסי הקרן'!$C$42</f>
        <v>5.4540644496628195E-6</v>
      </c>
    </row>
    <row r="566" spans="2:11">
      <c r="B566" s="102" t="s">
        <v>3599</v>
      </c>
      <c r="C566" s="103" t="s">
        <v>3601</v>
      </c>
      <c r="D566" s="104" t="s">
        <v>548</v>
      </c>
      <c r="E566" s="104" t="s">
        <v>138</v>
      </c>
      <c r="F566" s="117">
        <v>45015</v>
      </c>
      <c r="G566" s="106">
        <v>9942400.0000000019</v>
      </c>
      <c r="H566" s="118">
        <v>6.849297</v>
      </c>
      <c r="I566" s="106">
        <v>680.98446000000001</v>
      </c>
      <c r="J566" s="107">
        <f t="shared" si="8"/>
        <v>-1.0100328065723964E-3</v>
      </c>
      <c r="K566" s="107">
        <f>I566/'סכום נכסי הקרן'!$C$42</f>
        <v>5.9085698204680533E-6</v>
      </c>
    </row>
    <row r="567" spans="2:11">
      <c r="B567" s="102" t="s">
        <v>3599</v>
      </c>
      <c r="C567" s="103" t="s">
        <v>3602</v>
      </c>
      <c r="D567" s="104" t="s">
        <v>548</v>
      </c>
      <c r="E567" s="104" t="s">
        <v>138</v>
      </c>
      <c r="F567" s="117">
        <v>45015</v>
      </c>
      <c r="G567" s="106">
        <v>21032000.000000004</v>
      </c>
      <c r="H567" s="118">
        <v>6.849297</v>
      </c>
      <c r="I567" s="106">
        <v>1440.5440500000002</v>
      </c>
      <c r="J567" s="107">
        <f t="shared" si="8"/>
        <v>-2.1366078600569926E-3</v>
      </c>
      <c r="K567" s="107">
        <f>I567/'סכום נכסי הקרן'!$C$42</f>
        <v>1.249889769714396E-5</v>
      </c>
    </row>
    <row r="568" spans="2:11">
      <c r="B568" s="102" t="s">
        <v>3603</v>
      </c>
      <c r="C568" s="103" t="s">
        <v>2236</v>
      </c>
      <c r="D568" s="104" t="s">
        <v>548</v>
      </c>
      <c r="E568" s="104" t="s">
        <v>138</v>
      </c>
      <c r="F568" s="117">
        <v>45092</v>
      </c>
      <c r="G568" s="106">
        <v>152960.00000000003</v>
      </c>
      <c r="H568" s="118">
        <v>6.580819</v>
      </c>
      <c r="I568" s="106">
        <v>10.066020000000002</v>
      </c>
      <c r="J568" s="107">
        <f t="shared" si="8"/>
        <v>-1.4929871427042367E-5</v>
      </c>
      <c r="K568" s="107">
        <f>I568/'סכום נכסי הקרן'!$C$42</f>
        <v>8.73379430482567E-8</v>
      </c>
    </row>
    <row r="569" spans="2:11">
      <c r="B569" s="102" t="s">
        <v>3604</v>
      </c>
      <c r="C569" s="103" t="s">
        <v>3605</v>
      </c>
      <c r="D569" s="104" t="s">
        <v>548</v>
      </c>
      <c r="E569" s="104" t="s">
        <v>138</v>
      </c>
      <c r="F569" s="117">
        <v>45092</v>
      </c>
      <c r="G569" s="106">
        <v>1070720.0000000002</v>
      </c>
      <c r="H569" s="118">
        <v>6.5677399999999997</v>
      </c>
      <c r="I569" s="106">
        <v>70.322110000000009</v>
      </c>
      <c r="J569" s="107">
        <f t="shared" si="8"/>
        <v>-1.0430140818102192E-4</v>
      </c>
      <c r="K569" s="107">
        <f>I569/'סכום נכסי הקרן'!$C$42</f>
        <v>6.1015062936624831E-7</v>
      </c>
    </row>
    <row r="570" spans="2:11">
      <c r="B570" s="102" t="s">
        <v>3606</v>
      </c>
      <c r="C570" s="103" t="s">
        <v>3607</v>
      </c>
      <c r="D570" s="104" t="s">
        <v>548</v>
      </c>
      <c r="E570" s="104" t="s">
        <v>138</v>
      </c>
      <c r="F570" s="117">
        <v>45089</v>
      </c>
      <c r="G570" s="106">
        <v>65008.000000000007</v>
      </c>
      <c r="H570" s="118">
        <v>6.4892940000000001</v>
      </c>
      <c r="I570" s="106">
        <v>4.218560000000001</v>
      </c>
      <c r="J570" s="107">
        <f t="shared" si="8"/>
        <v>-6.2569474735062961E-6</v>
      </c>
      <c r="K570" s="107">
        <f>I570/'סכום נכסי הקרן'!$C$42</f>
        <v>3.6602386347896571E-8</v>
      </c>
    </row>
    <row r="571" spans="2:11">
      <c r="B571" s="102" t="s">
        <v>3608</v>
      </c>
      <c r="C571" s="103" t="s">
        <v>3609</v>
      </c>
      <c r="D571" s="104" t="s">
        <v>548</v>
      </c>
      <c r="E571" s="104" t="s">
        <v>138</v>
      </c>
      <c r="F571" s="117">
        <v>45089</v>
      </c>
      <c r="G571" s="106">
        <v>9631136.6100799982</v>
      </c>
      <c r="H571" s="118">
        <v>6.4934050000000001</v>
      </c>
      <c r="I571" s="106">
        <v>625.38868806300025</v>
      </c>
      <c r="J571" s="107">
        <f t="shared" si="8"/>
        <v>-9.2757343068137132E-4</v>
      </c>
      <c r="K571" s="107">
        <f>I571/'סכום נכסי הקרן'!$C$42</f>
        <v>5.4261924396206524E-6</v>
      </c>
    </row>
    <row r="572" spans="2:11">
      <c r="B572" s="102" t="s">
        <v>3610</v>
      </c>
      <c r="C572" s="103" t="s">
        <v>3322</v>
      </c>
      <c r="D572" s="104" t="s">
        <v>548</v>
      </c>
      <c r="E572" s="104" t="s">
        <v>138</v>
      </c>
      <c r="F572" s="117">
        <v>45126</v>
      </c>
      <c r="G572" s="106">
        <v>764.8</v>
      </c>
      <c r="H572" s="118">
        <v>6.3454499999999996</v>
      </c>
      <c r="I572" s="106">
        <v>4.8530000000000011E-2</v>
      </c>
      <c r="J572" s="107">
        <f t="shared" si="8"/>
        <v>-7.1979457655991749E-8</v>
      </c>
      <c r="K572" s="107">
        <f>I572/'סכום נכסי הקרן'!$C$42</f>
        <v>4.210711260390798E-10</v>
      </c>
    </row>
    <row r="573" spans="2:11">
      <c r="B573" s="102" t="s">
        <v>3611</v>
      </c>
      <c r="C573" s="103" t="s">
        <v>3612</v>
      </c>
      <c r="D573" s="104" t="s">
        <v>548</v>
      </c>
      <c r="E573" s="104" t="s">
        <v>138</v>
      </c>
      <c r="F573" s="117">
        <v>45092</v>
      </c>
      <c r="G573" s="106">
        <v>11472.000000000002</v>
      </c>
      <c r="H573" s="118">
        <v>6.3402200000000004</v>
      </c>
      <c r="I573" s="106">
        <v>0.72735000000000016</v>
      </c>
      <c r="J573" s="107">
        <f t="shared" si="8"/>
        <v>-1.0788019477866392E-6</v>
      </c>
      <c r="K573" s="107">
        <f>I573/'סכום נכסי הקרן'!$C$42</f>
        <v>6.3108609834025281E-9</v>
      </c>
    </row>
    <row r="574" spans="2:11">
      <c r="B574" s="102" t="s">
        <v>3611</v>
      </c>
      <c r="C574" s="103" t="s">
        <v>3613</v>
      </c>
      <c r="D574" s="104" t="s">
        <v>548</v>
      </c>
      <c r="E574" s="104" t="s">
        <v>138</v>
      </c>
      <c r="F574" s="117">
        <v>45092</v>
      </c>
      <c r="G574" s="106">
        <v>20267200.000000004</v>
      </c>
      <c r="H574" s="118">
        <v>6.34023</v>
      </c>
      <c r="I574" s="106">
        <v>1284.9871200000002</v>
      </c>
      <c r="J574" s="107">
        <f t="shared" si="8"/>
        <v>-1.9058865854633172E-3</v>
      </c>
      <c r="K574" s="107">
        <f>I574/'סכום נכסי הקרן'!$C$42</f>
        <v>1.1149206131549847E-5</v>
      </c>
    </row>
    <row r="575" spans="2:11">
      <c r="B575" s="102" t="s">
        <v>3614</v>
      </c>
      <c r="C575" s="103" t="s">
        <v>3615</v>
      </c>
      <c r="D575" s="104" t="s">
        <v>548</v>
      </c>
      <c r="E575" s="104" t="s">
        <v>138</v>
      </c>
      <c r="F575" s="117">
        <v>45127</v>
      </c>
      <c r="G575" s="106">
        <v>12231055.113024002</v>
      </c>
      <c r="H575" s="118">
        <v>6.2670079999999997</v>
      </c>
      <c r="I575" s="106">
        <v>766.521247453</v>
      </c>
      <c r="J575" s="107">
        <f t="shared" si="8"/>
        <v>-1.1369005496282953E-3</v>
      </c>
      <c r="K575" s="107">
        <f>I575/'סכום נכסי הקרן'!$C$42</f>
        <v>6.650730780917263E-6</v>
      </c>
    </row>
    <row r="576" spans="2:11">
      <c r="B576" s="102" t="s">
        <v>3616</v>
      </c>
      <c r="C576" s="103" t="s">
        <v>3617</v>
      </c>
      <c r="D576" s="104" t="s">
        <v>548</v>
      </c>
      <c r="E576" s="104" t="s">
        <v>138</v>
      </c>
      <c r="F576" s="117">
        <v>44980</v>
      </c>
      <c r="G576" s="106">
        <v>68832000.000000015</v>
      </c>
      <c r="H576" s="118">
        <v>6.4308870000000002</v>
      </c>
      <c r="I576" s="106">
        <v>4426.5078000000003</v>
      </c>
      <c r="J576" s="107">
        <f t="shared" si="8"/>
        <v>-6.5653746291781815E-3</v>
      </c>
      <c r="K576" s="107">
        <f>I576/'סכום נכסי הקרן'!$C$42</f>
        <v>3.8406647924310109E-5</v>
      </c>
    </row>
    <row r="577" spans="2:11">
      <c r="B577" s="102" t="s">
        <v>3616</v>
      </c>
      <c r="C577" s="103" t="s">
        <v>3618</v>
      </c>
      <c r="D577" s="104" t="s">
        <v>548</v>
      </c>
      <c r="E577" s="104" t="s">
        <v>138</v>
      </c>
      <c r="F577" s="117">
        <v>44980</v>
      </c>
      <c r="G577" s="106">
        <v>10324800.000000002</v>
      </c>
      <c r="H577" s="118">
        <v>6.4308870000000002</v>
      </c>
      <c r="I577" s="106">
        <v>663.97617000000014</v>
      </c>
      <c r="J577" s="107">
        <f t="shared" si="8"/>
        <v>-9.8480619437672735E-4</v>
      </c>
      <c r="K577" s="107">
        <f>I577/'סכום נכסי הקרן'!$C$42</f>
        <v>5.7609971886465173E-6</v>
      </c>
    </row>
    <row r="578" spans="2:11">
      <c r="B578" s="102" t="s">
        <v>3619</v>
      </c>
      <c r="C578" s="103" t="s">
        <v>3620</v>
      </c>
      <c r="D578" s="104" t="s">
        <v>548</v>
      </c>
      <c r="E578" s="104" t="s">
        <v>138</v>
      </c>
      <c r="F578" s="117">
        <v>45098</v>
      </c>
      <c r="G578" s="106">
        <v>5143.2800000000007</v>
      </c>
      <c r="H578" s="118">
        <v>6.0970820000000003</v>
      </c>
      <c r="I578" s="106">
        <v>0.31359000000000004</v>
      </c>
      <c r="J578" s="107">
        <f t="shared" si="8"/>
        <v>-4.6511514787435505E-7</v>
      </c>
      <c r="K578" s="107">
        <f>I578/'סכום נכסי הקרן'!$C$42</f>
        <v>2.720867389544509E-9</v>
      </c>
    </row>
    <row r="579" spans="2:11">
      <c r="B579" s="102" t="s">
        <v>3619</v>
      </c>
      <c r="C579" s="103" t="s">
        <v>3621</v>
      </c>
      <c r="D579" s="104" t="s">
        <v>548</v>
      </c>
      <c r="E579" s="104" t="s">
        <v>138</v>
      </c>
      <c r="F579" s="117">
        <v>45098</v>
      </c>
      <c r="G579" s="106">
        <v>1548.7200000000003</v>
      </c>
      <c r="H579" s="118">
        <v>6.0972929999999996</v>
      </c>
      <c r="I579" s="106">
        <v>9.4430000000000028E-2</v>
      </c>
      <c r="J579" s="107">
        <f t="shared" si="8"/>
        <v>-1.4005811222862767E-7</v>
      </c>
      <c r="K579" s="107">
        <f>I579/'סכום נכסי הקרן'!$C$42</f>
        <v>8.1932302558974468E-10</v>
      </c>
    </row>
    <row r="580" spans="2:11">
      <c r="B580" s="102" t="s">
        <v>3622</v>
      </c>
      <c r="C580" s="103" t="s">
        <v>3623</v>
      </c>
      <c r="D580" s="104" t="s">
        <v>548</v>
      </c>
      <c r="E580" s="104" t="s">
        <v>138</v>
      </c>
      <c r="F580" s="117">
        <v>44999</v>
      </c>
      <c r="G580" s="106">
        <v>4971200.0000000009</v>
      </c>
      <c r="H580" s="118">
        <v>6.2465590000000004</v>
      </c>
      <c r="I580" s="106">
        <v>310.52892000000003</v>
      </c>
      <c r="J580" s="107">
        <f t="shared" si="8"/>
        <v>-4.6057496905215015E-4</v>
      </c>
      <c r="K580" s="107">
        <f>I580/'סכום נכסי הקרן'!$C$42</f>
        <v>2.6943078922748673E-6</v>
      </c>
    </row>
    <row r="581" spans="2:11">
      <c r="B581" s="102" t="s">
        <v>3624</v>
      </c>
      <c r="C581" s="103" t="s">
        <v>3625</v>
      </c>
      <c r="D581" s="104" t="s">
        <v>548</v>
      </c>
      <c r="E581" s="104" t="s">
        <v>138</v>
      </c>
      <c r="F581" s="117">
        <v>45096</v>
      </c>
      <c r="G581" s="106">
        <v>13250309.705776002</v>
      </c>
      <c r="H581" s="118">
        <v>6.0708789999999997</v>
      </c>
      <c r="I581" s="106">
        <v>804.41022445600015</v>
      </c>
      <c r="J581" s="107">
        <f t="shared" si="8"/>
        <v>-1.1930972942360905E-3</v>
      </c>
      <c r="K581" s="107">
        <f>I581/'סכום נכסי הקרן'!$C$42</f>
        <v>6.9794749435202316E-6</v>
      </c>
    </row>
    <row r="582" spans="2:11">
      <c r="B582" s="102" t="s">
        <v>3626</v>
      </c>
      <c r="C582" s="103" t="s">
        <v>3627</v>
      </c>
      <c r="D582" s="104" t="s">
        <v>548</v>
      </c>
      <c r="E582" s="104" t="s">
        <v>138</v>
      </c>
      <c r="F582" s="117">
        <v>44999</v>
      </c>
      <c r="G582" s="106">
        <v>4971200.0000000009</v>
      </c>
      <c r="H582" s="118">
        <v>6.246429</v>
      </c>
      <c r="I582" s="106">
        <v>310.52246000000008</v>
      </c>
      <c r="J582" s="107">
        <f t="shared" si="8"/>
        <v>-4.6056538761187702E-4</v>
      </c>
      <c r="K582" s="107">
        <f>I582/'סכום נכסי הקרן'!$C$42</f>
        <v>2.6942518420075235E-6</v>
      </c>
    </row>
    <row r="583" spans="2:11">
      <c r="B583" s="102" t="s">
        <v>3628</v>
      </c>
      <c r="C583" s="103" t="s">
        <v>3629</v>
      </c>
      <c r="D583" s="104" t="s">
        <v>548</v>
      </c>
      <c r="E583" s="104" t="s">
        <v>138</v>
      </c>
      <c r="F583" s="117">
        <v>45047</v>
      </c>
      <c r="G583" s="106">
        <v>8154036.7420160007</v>
      </c>
      <c r="H583" s="118">
        <v>5.9845819999999996</v>
      </c>
      <c r="I583" s="106">
        <v>487.98498170200008</v>
      </c>
      <c r="J583" s="107">
        <f t="shared" si="8"/>
        <v>-7.2377692823364964E-4</v>
      </c>
      <c r="K583" s="107">
        <f>I583/'סכום נכסי הקרן'!$C$42</f>
        <v>4.2340075362748993E-6</v>
      </c>
    </row>
    <row r="584" spans="2:11">
      <c r="B584" s="102" t="s">
        <v>3630</v>
      </c>
      <c r="C584" s="103" t="s">
        <v>3301</v>
      </c>
      <c r="D584" s="104" t="s">
        <v>548</v>
      </c>
      <c r="E584" s="104" t="s">
        <v>138</v>
      </c>
      <c r="F584" s="117">
        <v>45091</v>
      </c>
      <c r="G584" s="106">
        <v>32209.550000000003</v>
      </c>
      <c r="H584" s="118">
        <v>5.8093640000000004</v>
      </c>
      <c r="I584" s="106">
        <v>1.8711700000000002</v>
      </c>
      <c r="J584" s="107">
        <f t="shared" si="8"/>
        <v>-2.7753101541760161E-6</v>
      </c>
      <c r="K584" s="107">
        <f>I584/'סכום נכסי הקרן'!$C$42</f>
        <v>1.6235228908109309E-8</v>
      </c>
    </row>
    <row r="585" spans="2:11">
      <c r="B585" s="102" t="s">
        <v>3631</v>
      </c>
      <c r="C585" s="103" t="s">
        <v>3140</v>
      </c>
      <c r="D585" s="104" t="s">
        <v>548</v>
      </c>
      <c r="E585" s="104" t="s">
        <v>138</v>
      </c>
      <c r="F585" s="117">
        <v>45047</v>
      </c>
      <c r="G585" s="106">
        <v>11472.000000000002</v>
      </c>
      <c r="H585" s="118">
        <v>5.7309099999999997</v>
      </c>
      <c r="I585" s="106">
        <v>0.6574500000000002</v>
      </c>
      <c r="J585" s="107">
        <f t="shared" si="8"/>
        <v>-9.751266110845204E-7</v>
      </c>
      <c r="K585" s="107">
        <f>I585/'סכום נכסי הקרן'!$C$42</f>
        <v>5.7043727965051113E-9</v>
      </c>
    </row>
    <row r="586" spans="2:11">
      <c r="B586" s="102" t="s">
        <v>3632</v>
      </c>
      <c r="C586" s="103" t="s">
        <v>3633</v>
      </c>
      <c r="D586" s="104" t="s">
        <v>548</v>
      </c>
      <c r="E586" s="104" t="s">
        <v>138</v>
      </c>
      <c r="F586" s="117">
        <v>44998</v>
      </c>
      <c r="G586" s="106">
        <v>5736000.0000000009</v>
      </c>
      <c r="H586" s="118">
        <v>5.9219549999999996</v>
      </c>
      <c r="I586" s="106">
        <v>339.68333000000007</v>
      </c>
      <c r="J586" s="107">
        <f t="shared" si="8"/>
        <v>-5.038166467789258E-4</v>
      </c>
      <c r="K586" s="107">
        <f>I586/'סכום נכסי הקרן'!$C$42</f>
        <v>2.9472664796992445E-6</v>
      </c>
    </row>
    <row r="587" spans="2:11">
      <c r="B587" s="102" t="s">
        <v>3634</v>
      </c>
      <c r="C587" s="103" t="s">
        <v>3635</v>
      </c>
      <c r="D587" s="104" t="s">
        <v>548</v>
      </c>
      <c r="E587" s="104" t="s">
        <v>138</v>
      </c>
      <c r="F587" s="117">
        <v>44998</v>
      </c>
      <c r="G587" s="106">
        <v>9560000.0000000019</v>
      </c>
      <c r="H587" s="118">
        <v>5.9242790000000003</v>
      </c>
      <c r="I587" s="106">
        <v>566.36111000000005</v>
      </c>
      <c r="J587" s="107">
        <f t="shared" si="8"/>
        <v>-8.4002401679879411E-4</v>
      </c>
      <c r="K587" s="107">
        <f>I587/'סכום נכסי הקרן'!$C$42</f>
        <v>4.9140389518327446E-6</v>
      </c>
    </row>
    <row r="588" spans="2:11">
      <c r="B588" s="102" t="s">
        <v>3634</v>
      </c>
      <c r="C588" s="103" t="s">
        <v>3636</v>
      </c>
      <c r="D588" s="104" t="s">
        <v>548</v>
      </c>
      <c r="E588" s="104" t="s">
        <v>138</v>
      </c>
      <c r="F588" s="117">
        <v>44998</v>
      </c>
      <c r="G588" s="106">
        <v>8030400.0000000009</v>
      </c>
      <c r="H588" s="118">
        <v>5.9242790000000003</v>
      </c>
      <c r="I588" s="106">
        <v>475.74333000000007</v>
      </c>
      <c r="J588" s="107">
        <f t="shared" ref="J588:J651" si="9">IFERROR(I588/$I$11,0)</f>
        <v>-7.0562017055131895E-4</v>
      </c>
      <c r="K588" s="107">
        <f>I588/'סכום נכסי הקרן'!$C$42</f>
        <v>4.1277926987158768E-6</v>
      </c>
    </row>
    <row r="589" spans="2:11">
      <c r="B589" s="102" t="s">
        <v>3637</v>
      </c>
      <c r="C589" s="103" t="s">
        <v>3638</v>
      </c>
      <c r="D589" s="104" t="s">
        <v>548</v>
      </c>
      <c r="E589" s="104" t="s">
        <v>138</v>
      </c>
      <c r="F589" s="117">
        <v>44998</v>
      </c>
      <c r="G589" s="106">
        <v>8795200.0000000019</v>
      </c>
      <c r="H589" s="118">
        <v>5.9378510000000002</v>
      </c>
      <c r="I589" s="106">
        <v>522.24589000000003</v>
      </c>
      <c r="J589" s="107">
        <f t="shared" si="9"/>
        <v>-7.7459253915661893E-4</v>
      </c>
      <c r="K589" s="107">
        <f>I589/'סכום נכסי הקרן'!$C$42</f>
        <v>4.5312727173208605E-6</v>
      </c>
    </row>
    <row r="590" spans="2:11">
      <c r="B590" s="102" t="s">
        <v>3639</v>
      </c>
      <c r="C590" s="103" t="s">
        <v>3640</v>
      </c>
      <c r="D590" s="104" t="s">
        <v>548</v>
      </c>
      <c r="E590" s="104" t="s">
        <v>138</v>
      </c>
      <c r="F590" s="117">
        <v>45048</v>
      </c>
      <c r="G590" s="106">
        <v>14148.800000000003</v>
      </c>
      <c r="H590" s="118">
        <v>5.5871170000000001</v>
      </c>
      <c r="I590" s="106">
        <v>0.79051000000000016</v>
      </c>
      <c r="J590" s="107">
        <f t="shared" si="9"/>
        <v>-1.172480549590728E-6</v>
      </c>
      <c r="K590" s="107">
        <f>I590/'סכום נכסי הקרן'!$C$42</f>
        <v>6.8588694796033988E-9</v>
      </c>
    </row>
    <row r="591" spans="2:11">
      <c r="B591" s="102" t="s">
        <v>3641</v>
      </c>
      <c r="C591" s="103" t="s">
        <v>3642</v>
      </c>
      <c r="D591" s="104" t="s">
        <v>548</v>
      </c>
      <c r="E591" s="104" t="s">
        <v>138</v>
      </c>
      <c r="F591" s="117">
        <v>45131</v>
      </c>
      <c r="G591" s="106">
        <v>11823353.275924003</v>
      </c>
      <c r="H591" s="118">
        <v>5.547866</v>
      </c>
      <c r="I591" s="106">
        <v>655.94380931700005</v>
      </c>
      <c r="J591" s="107">
        <f t="shared" si="9"/>
        <v>-9.7289263646080609E-4</v>
      </c>
      <c r="K591" s="107">
        <f>I591/'סכום נכסי הקרן'!$C$42</f>
        <v>5.691304315010768E-6</v>
      </c>
    </row>
    <row r="592" spans="2:11">
      <c r="B592" s="102" t="s">
        <v>3643</v>
      </c>
      <c r="C592" s="103" t="s">
        <v>3644</v>
      </c>
      <c r="D592" s="104" t="s">
        <v>548</v>
      </c>
      <c r="E592" s="104" t="s">
        <v>138</v>
      </c>
      <c r="F592" s="117">
        <v>45103</v>
      </c>
      <c r="G592" s="106">
        <v>6118.4</v>
      </c>
      <c r="H592" s="118">
        <v>5.5086300000000001</v>
      </c>
      <c r="I592" s="106">
        <v>0.33704000000000006</v>
      </c>
      <c r="J592" s="107">
        <f t="shared" si="9"/>
        <v>-4.9989607270503731E-7</v>
      </c>
      <c r="K592" s="107">
        <f>I592/'סכום נכסי הקרן'!$C$42</f>
        <v>2.9243315953062323E-9</v>
      </c>
    </row>
    <row r="593" spans="2:11">
      <c r="B593" s="102" t="s">
        <v>3645</v>
      </c>
      <c r="C593" s="103" t="s">
        <v>3646</v>
      </c>
      <c r="D593" s="104" t="s">
        <v>548</v>
      </c>
      <c r="E593" s="104" t="s">
        <v>138</v>
      </c>
      <c r="F593" s="117">
        <v>45050</v>
      </c>
      <c r="G593" s="106">
        <v>27769.890000000003</v>
      </c>
      <c r="H593" s="118">
        <v>5.4877060000000002</v>
      </c>
      <c r="I593" s="106">
        <v>1.5239300000000002</v>
      </c>
      <c r="J593" s="107">
        <f t="shared" si="9"/>
        <v>-2.2602854915659491E-6</v>
      </c>
      <c r="K593" s="107">
        <f>I593/'סכום נכסי הקרן'!$C$42</f>
        <v>1.322239689068071E-8</v>
      </c>
    </row>
    <row r="594" spans="2:11">
      <c r="B594" s="102" t="s">
        <v>3647</v>
      </c>
      <c r="C594" s="103" t="s">
        <v>3648</v>
      </c>
      <c r="D594" s="104" t="s">
        <v>548</v>
      </c>
      <c r="E594" s="104" t="s">
        <v>138</v>
      </c>
      <c r="F594" s="117">
        <v>45131</v>
      </c>
      <c r="G594" s="106">
        <v>11472.000000000002</v>
      </c>
      <c r="H594" s="118">
        <v>5.4850940000000001</v>
      </c>
      <c r="I594" s="106">
        <v>0.62925000000000009</v>
      </c>
      <c r="J594" s="107">
        <f t="shared" si="9"/>
        <v>-9.33300509582378E-7</v>
      </c>
      <c r="K594" s="107">
        <f>I594/'סכום נכסי הקרן'!$C$42</f>
        <v>5.4596951588726753E-9</v>
      </c>
    </row>
    <row r="595" spans="2:11">
      <c r="B595" s="102" t="s">
        <v>3649</v>
      </c>
      <c r="C595" s="103" t="s">
        <v>3650</v>
      </c>
      <c r="D595" s="104" t="s">
        <v>548</v>
      </c>
      <c r="E595" s="104" t="s">
        <v>138</v>
      </c>
      <c r="F595" s="117">
        <v>45099</v>
      </c>
      <c r="G595" s="106">
        <v>65008.000000000007</v>
      </c>
      <c r="H595" s="118">
        <v>5.482494</v>
      </c>
      <c r="I595" s="106">
        <v>3.5640600000000004</v>
      </c>
      <c r="J595" s="107">
        <f t="shared" si="9"/>
        <v>-5.2861962879335244E-6</v>
      </c>
      <c r="K595" s="107">
        <f>I595/'סכום נכסי הקרן'!$C$42</f>
        <v>3.0923609261711162E-8</v>
      </c>
    </row>
    <row r="596" spans="2:11">
      <c r="B596" s="102" t="s">
        <v>3651</v>
      </c>
      <c r="C596" s="103" t="s">
        <v>3652</v>
      </c>
      <c r="D596" s="104" t="s">
        <v>548</v>
      </c>
      <c r="E596" s="104" t="s">
        <v>138</v>
      </c>
      <c r="F596" s="117">
        <v>45043</v>
      </c>
      <c r="G596" s="106">
        <v>18087.520000000004</v>
      </c>
      <c r="H596" s="118">
        <v>5.4825090000000003</v>
      </c>
      <c r="I596" s="106">
        <v>0.99165000000000014</v>
      </c>
      <c r="J596" s="107">
        <f t="shared" si="9"/>
        <v>-1.4708104097375687E-6</v>
      </c>
      <c r="K596" s="107">
        <f>I596/'סכום נכסי הקרן'!$C$42</f>
        <v>8.6040630978086438E-9</v>
      </c>
    </row>
    <row r="597" spans="2:11">
      <c r="B597" s="102" t="s">
        <v>3653</v>
      </c>
      <c r="C597" s="103" t="s">
        <v>2236</v>
      </c>
      <c r="D597" s="104" t="s">
        <v>548</v>
      </c>
      <c r="E597" s="104" t="s">
        <v>138</v>
      </c>
      <c r="F597" s="117">
        <v>45043</v>
      </c>
      <c r="G597" s="106">
        <v>114720.00000000001</v>
      </c>
      <c r="H597" s="118">
        <v>5.4720279999999999</v>
      </c>
      <c r="I597" s="106">
        <v>6.2775100000000013</v>
      </c>
      <c r="J597" s="107">
        <f t="shared" si="9"/>
        <v>-9.3107720014437413E-6</v>
      </c>
      <c r="K597" s="107">
        <f>I597/'סכום נכסי הקרן'!$C$42</f>
        <v>5.4466890674254768E-8</v>
      </c>
    </row>
    <row r="598" spans="2:11">
      <c r="B598" s="102" t="s">
        <v>3653</v>
      </c>
      <c r="C598" s="103" t="s">
        <v>3654</v>
      </c>
      <c r="D598" s="104" t="s">
        <v>548</v>
      </c>
      <c r="E598" s="104" t="s">
        <v>138</v>
      </c>
      <c r="F598" s="117">
        <v>45043</v>
      </c>
      <c r="G598" s="106">
        <v>1912000.0000000002</v>
      </c>
      <c r="H598" s="118">
        <v>5.472029</v>
      </c>
      <c r="I598" s="106">
        <v>104.62520000000001</v>
      </c>
      <c r="J598" s="107">
        <f t="shared" si="9"/>
        <v>-1.5517958279723194E-4</v>
      </c>
      <c r="K598" s="107">
        <f>I598/'סכום נכסי הקרן'!$C$42</f>
        <v>9.077818004546451E-7</v>
      </c>
    </row>
    <row r="599" spans="2:11">
      <c r="B599" s="102" t="s">
        <v>3653</v>
      </c>
      <c r="C599" s="103" t="s">
        <v>3655</v>
      </c>
      <c r="D599" s="104" t="s">
        <v>548</v>
      </c>
      <c r="E599" s="104" t="s">
        <v>138</v>
      </c>
      <c r="F599" s="117">
        <v>45043</v>
      </c>
      <c r="G599" s="106">
        <v>57360.000000000007</v>
      </c>
      <c r="H599" s="118">
        <v>5.4720360000000001</v>
      </c>
      <c r="I599" s="106">
        <v>3.1387600000000009</v>
      </c>
      <c r="J599" s="107">
        <f t="shared" si="9"/>
        <v>-4.655393416697315E-6</v>
      </c>
      <c r="K599" s="107">
        <f>I599/'סכום נכסי הקרן'!$C$42</f>
        <v>2.7233488719687248E-8</v>
      </c>
    </row>
    <row r="600" spans="2:11">
      <c r="B600" s="102" t="s">
        <v>3653</v>
      </c>
      <c r="C600" s="103" t="s">
        <v>3656</v>
      </c>
      <c r="D600" s="104" t="s">
        <v>548</v>
      </c>
      <c r="E600" s="104" t="s">
        <v>138</v>
      </c>
      <c r="F600" s="117">
        <v>45043</v>
      </c>
      <c r="G600" s="106">
        <v>458880.00000000006</v>
      </c>
      <c r="H600" s="118">
        <v>5.4720300000000002</v>
      </c>
      <c r="I600" s="106">
        <v>25.110050000000005</v>
      </c>
      <c r="J600" s="107">
        <f t="shared" si="9"/>
        <v>-3.7243102837725852E-5</v>
      </c>
      <c r="K600" s="107">
        <f>I600/'סכום נכסי הקרן'!$C$42</f>
        <v>2.1786764946213879E-7</v>
      </c>
    </row>
    <row r="601" spans="2:11">
      <c r="B601" s="102" t="s">
        <v>3653</v>
      </c>
      <c r="C601" s="103" t="s">
        <v>3657</v>
      </c>
      <c r="D601" s="104" t="s">
        <v>548</v>
      </c>
      <c r="E601" s="104" t="s">
        <v>138</v>
      </c>
      <c r="F601" s="117">
        <v>45043</v>
      </c>
      <c r="G601" s="106">
        <v>344.16000000000008</v>
      </c>
      <c r="H601" s="118">
        <v>5.471292</v>
      </c>
      <c r="I601" s="106">
        <v>1.883E-2</v>
      </c>
      <c r="J601" s="107">
        <f t="shared" si="9"/>
        <v>-2.7928563520756734E-8</v>
      </c>
      <c r="K601" s="107">
        <f>I601/'סכום נכסי הקרן'!$C$42</f>
        <v>1.6337872044747312E-10</v>
      </c>
    </row>
    <row r="602" spans="2:11">
      <c r="B602" s="102" t="s">
        <v>3653</v>
      </c>
      <c r="C602" s="103" t="s">
        <v>3658</v>
      </c>
      <c r="D602" s="104" t="s">
        <v>548</v>
      </c>
      <c r="E602" s="104" t="s">
        <v>138</v>
      </c>
      <c r="F602" s="117">
        <v>45043</v>
      </c>
      <c r="G602" s="106">
        <v>573600.00000000012</v>
      </c>
      <c r="H602" s="118">
        <v>5.472029</v>
      </c>
      <c r="I602" s="106">
        <v>31.387560000000004</v>
      </c>
      <c r="J602" s="107">
        <f t="shared" si="9"/>
        <v>-4.6553874839169592E-5</v>
      </c>
      <c r="K602" s="107">
        <f>I602/'סכום נכסי הקרן'!$C$42</f>
        <v>2.7233454013639354E-7</v>
      </c>
    </row>
    <row r="603" spans="2:11">
      <c r="B603" s="102" t="s">
        <v>3653</v>
      </c>
      <c r="C603" s="103" t="s">
        <v>3534</v>
      </c>
      <c r="D603" s="104" t="s">
        <v>548</v>
      </c>
      <c r="E603" s="104" t="s">
        <v>138</v>
      </c>
      <c r="F603" s="117">
        <v>45043</v>
      </c>
      <c r="G603" s="106">
        <v>229440.00000000003</v>
      </c>
      <c r="H603" s="118">
        <v>5.4720279999999999</v>
      </c>
      <c r="I603" s="106">
        <v>12.555020000000003</v>
      </c>
      <c r="J603" s="107">
        <f t="shared" si="9"/>
        <v>-1.8621544002887483E-5</v>
      </c>
      <c r="K603" s="107">
        <f>I603/'סכום נכסי הקרן'!$C$42</f>
        <v>1.0893378134850954E-7</v>
      </c>
    </row>
    <row r="604" spans="2:11">
      <c r="B604" s="102" t="s">
        <v>3659</v>
      </c>
      <c r="C604" s="103" t="s">
        <v>3510</v>
      </c>
      <c r="D604" s="104" t="s">
        <v>548</v>
      </c>
      <c r="E604" s="104" t="s">
        <v>138</v>
      </c>
      <c r="F604" s="117">
        <v>45103</v>
      </c>
      <c r="G604" s="106">
        <v>8154036.7420160007</v>
      </c>
      <c r="H604" s="118">
        <v>5.4694140000000004</v>
      </c>
      <c r="I604" s="106">
        <v>445.97804555600004</v>
      </c>
      <c r="J604" s="107">
        <f t="shared" si="9"/>
        <v>-6.6147244684937269E-4</v>
      </c>
      <c r="K604" s="107">
        <f>I604/'סכום נכסי הקרן'!$C$42</f>
        <v>3.8695338518642676E-6</v>
      </c>
    </row>
    <row r="605" spans="2:11">
      <c r="B605" s="102" t="s">
        <v>3660</v>
      </c>
      <c r="C605" s="103" t="s">
        <v>3372</v>
      </c>
      <c r="D605" s="104" t="s">
        <v>548</v>
      </c>
      <c r="E605" s="104" t="s">
        <v>138</v>
      </c>
      <c r="F605" s="117">
        <v>45054</v>
      </c>
      <c r="G605" s="106">
        <v>29563.340000000004</v>
      </c>
      <c r="H605" s="118">
        <v>5.4066619999999999</v>
      </c>
      <c r="I605" s="106">
        <v>1.5983900000000004</v>
      </c>
      <c r="J605" s="107">
        <f t="shared" si="9"/>
        <v>-2.3707241978726697E-6</v>
      </c>
      <c r="K605" s="107">
        <f>I605/'סכום נכסי הקרן'!$C$42</f>
        <v>1.3868449972174011E-8</v>
      </c>
    </row>
    <row r="606" spans="2:11">
      <c r="B606" s="102" t="s">
        <v>3661</v>
      </c>
      <c r="C606" s="103" t="s">
        <v>3662</v>
      </c>
      <c r="D606" s="104" t="s">
        <v>548</v>
      </c>
      <c r="E606" s="104" t="s">
        <v>138</v>
      </c>
      <c r="F606" s="117">
        <v>45050</v>
      </c>
      <c r="G606" s="106">
        <v>5736000.0000000009</v>
      </c>
      <c r="H606" s="118">
        <v>5.390962</v>
      </c>
      <c r="I606" s="106">
        <v>309.22560000000004</v>
      </c>
      <c r="J606" s="107">
        <f t="shared" si="9"/>
        <v>-4.5864189122910861E-4</v>
      </c>
      <c r="K606" s="107">
        <f>I606/'סכום נכסי הקרן'!$C$42</f>
        <v>2.682999620690502E-6</v>
      </c>
    </row>
    <row r="607" spans="2:11">
      <c r="B607" s="102" t="s">
        <v>3661</v>
      </c>
      <c r="C607" s="103" t="s">
        <v>3663</v>
      </c>
      <c r="D607" s="104" t="s">
        <v>548</v>
      </c>
      <c r="E607" s="104" t="s">
        <v>138</v>
      </c>
      <c r="F607" s="117">
        <v>45050</v>
      </c>
      <c r="G607" s="106">
        <v>36328.000000000007</v>
      </c>
      <c r="H607" s="118">
        <v>5.3909659999999997</v>
      </c>
      <c r="I607" s="106">
        <v>1.9584300000000003</v>
      </c>
      <c r="J607" s="107">
        <f t="shared" si="9"/>
        <v>-2.904733757618461E-6</v>
      </c>
      <c r="K607" s="107">
        <f>I607/'סכום נכסי הקרן'!$C$42</f>
        <v>1.6992341342854215E-8</v>
      </c>
    </row>
    <row r="608" spans="2:11">
      <c r="B608" s="102" t="s">
        <v>3664</v>
      </c>
      <c r="C608" s="103" t="s">
        <v>3665</v>
      </c>
      <c r="D608" s="104" t="s">
        <v>548</v>
      </c>
      <c r="E608" s="104" t="s">
        <v>138</v>
      </c>
      <c r="F608" s="117">
        <v>45103</v>
      </c>
      <c r="G608" s="106">
        <v>764800.00000000012</v>
      </c>
      <c r="H608" s="118">
        <v>5.3517359999999998</v>
      </c>
      <c r="I608" s="106">
        <v>40.930080000000011</v>
      </c>
      <c r="J608" s="107">
        <f t="shared" si="9"/>
        <v>-6.0707293637262617E-5</v>
      </c>
      <c r="K608" s="107">
        <f>I608/'סכום נכסי הקרן'!$C$42</f>
        <v>3.5513032916689922E-7</v>
      </c>
    </row>
    <row r="609" spans="2:11">
      <c r="B609" s="102" t="s">
        <v>3664</v>
      </c>
      <c r="C609" s="103" t="s">
        <v>3666</v>
      </c>
      <c r="D609" s="104" t="s">
        <v>548</v>
      </c>
      <c r="E609" s="104" t="s">
        <v>138</v>
      </c>
      <c r="F609" s="117">
        <v>45103</v>
      </c>
      <c r="G609" s="106">
        <v>210320.00000000003</v>
      </c>
      <c r="H609" s="118">
        <v>5.3517349999999997</v>
      </c>
      <c r="I609" s="106">
        <v>11.255770000000002</v>
      </c>
      <c r="J609" s="107">
        <f t="shared" si="9"/>
        <v>-1.6694502783857042E-5</v>
      </c>
      <c r="K609" s="107">
        <f>I609/'סכום נכסי הקרן'!$C$42</f>
        <v>9.7660823167873337E-8</v>
      </c>
    </row>
    <row r="610" spans="2:11">
      <c r="B610" s="102" t="s">
        <v>3664</v>
      </c>
      <c r="C610" s="103" t="s">
        <v>3667</v>
      </c>
      <c r="D610" s="104" t="s">
        <v>548</v>
      </c>
      <c r="E610" s="104" t="s">
        <v>138</v>
      </c>
      <c r="F610" s="117">
        <v>45103</v>
      </c>
      <c r="G610" s="106">
        <v>21796.800000000003</v>
      </c>
      <c r="H610" s="118">
        <v>5.3517489999999999</v>
      </c>
      <c r="I610" s="106">
        <v>1.1665100000000002</v>
      </c>
      <c r="J610" s="107">
        <f t="shared" si="9"/>
        <v>-1.7301619029526258E-6</v>
      </c>
      <c r="K610" s="107">
        <f>I610/'סכום נכסי הקרן'!$C$42</f>
        <v>1.0121237981369193E-8</v>
      </c>
    </row>
    <row r="611" spans="2:11">
      <c r="B611" s="102" t="s">
        <v>3668</v>
      </c>
      <c r="C611" s="103" t="s">
        <v>3426</v>
      </c>
      <c r="D611" s="104" t="s">
        <v>548</v>
      </c>
      <c r="E611" s="104" t="s">
        <v>138</v>
      </c>
      <c r="F611" s="117">
        <v>45064</v>
      </c>
      <c r="G611" s="106">
        <v>5096272.9637600016</v>
      </c>
      <c r="H611" s="118">
        <v>5.3255860000000004</v>
      </c>
      <c r="I611" s="106">
        <v>271.40638796500008</v>
      </c>
      <c r="J611" s="107">
        <f t="shared" si="9"/>
        <v>-4.025486216792167E-4</v>
      </c>
      <c r="K611" s="107">
        <f>I611/'סכום נכסי הקרן'!$C$42</f>
        <v>2.3548607746676677E-6</v>
      </c>
    </row>
    <row r="612" spans="2:11">
      <c r="B612" s="102" t="s">
        <v>3669</v>
      </c>
      <c r="C612" s="103" t="s">
        <v>3670</v>
      </c>
      <c r="D612" s="104" t="s">
        <v>548</v>
      </c>
      <c r="E612" s="104" t="s">
        <v>138</v>
      </c>
      <c r="F612" s="117">
        <v>45043</v>
      </c>
      <c r="G612" s="106">
        <v>70744000.000000015</v>
      </c>
      <c r="H612" s="118">
        <v>5.3574590000000004</v>
      </c>
      <c r="I612" s="106">
        <v>3790.0808100000004</v>
      </c>
      <c r="J612" s="107">
        <f t="shared" si="9"/>
        <v>-5.6214292432759504E-3</v>
      </c>
      <c r="K612" s="107">
        <f>I612/'סכום נכסי הקרן'!$C$42</f>
        <v>3.2884681525773905E-5</v>
      </c>
    </row>
    <row r="613" spans="2:11">
      <c r="B613" s="102" t="s">
        <v>3671</v>
      </c>
      <c r="C613" s="103" t="s">
        <v>3672</v>
      </c>
      <c r="D613" s="104" t="s">
        <v>548</v>
      </c>
      <c r="E613" s="104" t="s">
        <v>138</v>
      </c>
      <c r="F613" s="117">
        <v>45043</v>
      </c>
      <c r="G613" s="106">
        <v>11472000.000000002</v>
      </c>
      <c r="H613" s="118">
        <v>5.4790039999999998</v>
      </c>
      <c r="I613" s="106">
        <v>628.5513000000002</v>
      </c>
      <c r="J613" s="107">
        <f t="shared" si="9"/>
        <v>-9.3226420117388357E-4</v>
      </c>
      <c r="K613" s="107">
        <f>I613/'סכום נכסי הקרן'!$C$42</f>
        <v>5.4536328799572939E-6</v>
      </c>
    </row>
    <row r="614" spans="2:11">
      <c r="B614" s="102" t="s">
        <v>3673</v>
      </c>
      <c r="C614" s="103" t="s">
        <v>3674</v>
      </c>
      <c r="D614" s="104" t="s">
        <v>548</v>
      </c>
      <c r="E614" s="104" t="s">
        <v>138</v>
      </c>
      <c r="F614" s="117">
        <v>45064</v>
      </c>
      <c r="G614" s="106">
        <v>9177.6</v>
      </c>
      <c r="H614" s="118">
        <v>5.2994250000000003</v>
      </c>
      <c r="I614" s="106">
        <v>0.48636000000000007</v>
      </c>
      <c r="J614" s="107">
        <f t="shared" si="9"/>
        <v>-7.2136676335396958E-7</v>
      </c>
      <c r="K614" s="107">
        <f>I614/'סכום נכסי הקרן'!$C$42</f>
        <v>4.2199083630819462E-9</v>
      </c>
    </row>
    <row r="615" spans="2:11">
      <c r="B615" s="102" t="s">
        <v>3675</v>
      </c>
      <c r="C615" s="103" t="s">
        <v>3676</v>
      </c>
      <c r="D615" s="104" t="s">
        <v>548</v>
      </c>
      <c r="E615" s="104" t="s">
        <v>138</v>
      </c>
      <c r="F615" s="117">
        <v>45034</v>
      </c>
      <c r="G615" s="106">
        <v>6883200.0000000009</v>
      </c>
      <c r="H615" s="118">
        <v>5.3497960000000004</v>
      </c>
      <c r="I615" s="106">
        <v>368.23715999999996</v>
      </c>
      <c r="J615" s="107">
        <f t="shared" si="9"/>
        <v>-5.4616754719931284E-4</v>
      </c>
      <c r="K615" s="107">
        <f>I615/'סכום נכסי הקרן'!$C$42</f>
        <v>3.1950141275630071E-6</v>
      </c>
    </row>
    <row r="616" spans="2:11">
      <c r="B616" s="102" t="s">
        <v>3677</v>
      </c>
      <c r="C616" s="103" t="s">
        <v>3678</v>
      </c>
      <c r="D616" s="104" t="s">
        <v>548</v>
      </c>
      <c r="E616" s="104" t="s">
        <v>138</v>
      </c>
      <c r="F616" s="117">
        <v>45050</v>
      </c>
      <c r="G616" s="106">
        <v>7648000.0000000009</v>
      </c>
      <c r="H616" s="118">
        <v>5.4502379999999997</v>
      </c>
      <c r="I616" s="106">
        <v>416.83420000000007</v>
      </c>
      <c r="J616" s="107">
        <f t="shared" si="9"/>
        <v>-6.1824643825405309E-4</v>
      </c>
      <c r="K616" s="107">
        <f>I616/'סכום נכסי הקרן'!$C$42</f>
        <v>3.6166669269647431E-6</v>
      </c>
    </row>
    <row r="617" spans="2:11">
      <c r="B617" s="102" t="s">
        <v>3677</v>
      </c>
      <c r="C617" s="103" t="s">
        <v>3679</v>
      </c>
      <c r="D617" s="104" t="s">
        <v>548</v>
      </c>
      <c r="E617" s="104" t="s">
        <v>138</v>
      </c>
      <c r="F617" s="117">
        <v>45050</v>
      </c>
      <c r="G617" s="106">
        <v>4206400.0000000009</v>
      </c>
      <c r="H617" s="118">
        <v>5.4502379999999997</v>
      </c>
      <c r="I617" s="106">
        <v>229.25881000000004</v>
      </c>
      <c r="J617" s="107">
        <f t="shared" si="9"/>
        <v>-3.4003554103972917E-4</v>
      </c>
      <c r="K617" s="107">
        <f>I617/'סכום נכסי הקרן'!$C$42</f>
        <v>1.9891668098306087E-6</v>
      </c>
    </row>
    <row r="618" spans="2:11">
      <c r="B618" s="102" t="s">
        <v>3677</v>
      </c>
      <c r="C618" s="103" t="s">
        <v>3680</v>
      </c>
      <c r="D618" s="104" t="s">
        <v>548</v>
      </c>
      <c r="E618" s="104" t="s">
        <v>138</v>
      </c>
      <c r="F618" s="117">
        <v>45050</v>
      </c>
      <c r="G618" s="106">
        <v>1912000.0000000002</v>
      </c>
      <c r="H618" s="118">
        <v>5.4502379999999997</v>
      </c>
      <c r="I618" s="106">
        <v>104.20855000000002</v>
      </c>
      <c r="J618" s="107">
        <f t="shared" si="9"/>
        <v>-1.5456160956351327E-4</v>
      </c>
      <c r="K618" s="107">
        <f>I618/'סכום נכסי הקרן'!$C$42</f>
        <v>9.0416673174118578E-7</v>
      </c>
    </row>
    <row r="619" spans="2:11">
      <c r="B619" s="102" t="s">
        <v>3681</v>
      </c>
      <c r="C619" s="103" t="s">
        <v>3682</v>
      </c>
      <c r="D619" s="104" t="s">
        <v>548</v>
      </c>
      <c r="E619" s="104" t="s">
        <v>138</v>
      </c>
      <c r="F619" s="117">
        <v>45124</v>
      </c>
      <c r="G619" s="106">
        <v>1108.96</v>
      </c>
      <c r="H619" s="118">
        <v>5.2075820000000004</v>
      </c>
      <c r="I619" s="106">
        <v>5.775000000000001E-2</v>
      </c>
      <c r="J619" s="107">
        <f t="shared" si="9"/>
        <v>-8.5654516374068066E-8</v>
      </c>
      <c r="K619" s="107">
        <f>I619/'סכום נכסי הקרן'!$C$42</f>
        <v>5.0106856642812394E-10</v>
      </c>
    </row>
    <row r="620" spans="2:11">
      <c r="B620" s="102" t="s">
        <v>3683</v>
      </c>
      <c r="C620" s="103" t="s">
        <v>3684</v>
      </c>
      <c r="D620" s="104" t="s">
        <v>548</v>
      </c>
      <c r="E620" s="104" t="s">
        <v>138</v>
      </c>
      <c r="F620" s="117">
        <v>45043</v>
      </c>
      <c r="G620" s="106">
        <v>19120000.000000004</v>
      </c>
      <c r="H620" s="118">
        <v>5.357437</v>
      </c>
      <c r="I620" s="106">
        <v>1024.3420000000001</v>
      </c>
      <c r="J620" s="107">
        <f t="shared" si="9"/>
        <v>-1.5192990235782793E-3</v>
      </c>
      <c r="K620" s="107">
        <f>I620/'סכום נכסי הקרן'!$C$42</f>
        <v>8.8877156272228108E-6</v>
      </c>
    </row>
    <row r="621" spans="2:11">
      <c r="B621" s="102" t="s">
        <v>3685</v>
      </c>
      <c r="C621" s="103" t="s">
        <v>3686</v>
      </c>
      <c r="D621" s="104" t="s">
        <v>548</v>
      </c>
      <c r="E621" s="104" t="s">
        <v>138</v>
      </c>
      <c r="F621" s="117">
        <v>45125</v>
      </c>
      <c r="G621" s="106">
        <v>1720.8000000000002</v>
      </c>
      <c r="H621" s="118">
        <v>5.1946770000000004</v>
      </c>
      <c r="I621" s="106">
        <v>8.9390000000000011E-2</v>
      </c>
      <c r="J621" s="107">
        <f t="shared" si="9"/>
        <v>-1.3258280898143625E-7</v>
      </c>
      <c r="K621" s="107">
        <f>I621/'סכום נכסי הקרן'!$C$42</f>
        <v>7.7559340524692642E-10</v>
      </c>
    </row>
    <row r="622" spans="2:11">
      <c r="B622" s="102" t="s">
        <v>3687</v>
      </c>
      <c r="C622" s="103" t="s">
        <v>3688</v>
      </c>
      <c r="D622" s="104" t="s">
        <v>548</v>
      </c>
      <c r="E622" s="104" t="s">
        <v>138</v>
      </c>
      <c r="F622" s="117">
        <v>45006</v>
      </c>
      <c r="G622" s="106">
        <v>3059200.0000000005</v>
      </c>
      <c r="H622" s="118">
        <v>5.3587109999999996</v>
      </c>
      <c r="I622" s="106">
        <v>163.93368000000001</v>
      </c>
      <c r="J622" s="107">
        <f t="shared" si="9"/>
        <v>-2.4314562905318154E-4</v>
      </c>
      <c r="K622" s="107">
        <f>I622/'סכום נכסי הקרן'!$C$42</f>
        <v>1.4223725372621092E-6</v>
      </c>
    </row>
    <row r="623" spans="2:11">
      <c r="B623" s="102" t="s">
        <v>3689</v>
      </c>
      <c r="C623" s="103" t="s">
        <v>3690</v>
      </c>
      <c r="D623" s="104" t="s">
        <v>548</v>
      </c>
      <c r="E623" s="104" t="s">
        <v>138</v>
      </c>
      <c r="F623" s="117">
        <v>45034</v>
      </c>
      <c r="G623" s="106">
        <v>5736000.0000000009</v>
      </c>
      <c r="H623" s="118">
        <v>5.3194850000000002</v>
      </c>
      <c r="I623" s="106">
        <v>305.12565000000006</v>
      </c>
      <c r="J623" s="107">
        <f t="shared" si="9"/>
        <v>-4.5256086552507643E-4</v>
      </c>
      <c r="K623" s="107">
        <f>I623/'סכום נכסי הקרן'!$C$42</f>
        <v>2.6474263554276973E-6</v>
      </c>
    </row>
    <row r="624" spans="2:11">
      <c r="B624" s="102" t="s">
        <v>3689</v>
      </c>
      <c r="C624" s="103" t="s">
        <v>3691</v>
      </c>
      <c r="D624" s="104" t="s">
        <v>548</v>
      </c>
      <c r="E624" s="104" t="s">
        <v>138</v>
      </c>
      <c r="F624" s="117">
        <v>45034</v>
      </c>
      <c r="G624" s="106">
        <v>7648000.0000000009</v>
      </c>
      <c r="H624" s="118">
        <v>5.3194850000000002</v>
      </c>
      <c r="I624" s="106">
        <v>406.83420000000007</v>
      </c>
      <c r="J624" s="107">
        <f t="shared" si="9"/>
        <v>-6.034144873667685E-4</v>
      </c>
      <c r="K624" s="107">
        <f>I624/'סכום נכסי הקרן'!$C$42</f>
        <v>3.5299018072369297E-6</v>
      </c>
    </row>
    <row r="625" spans="2:11">
      <c r="B625" s="102" t="s">
        <v>3692</v>
      </c>
      <c r="C625" s="103" t="s">
        <v>3693</v>
      </c>
      <c r="D625" s="104" t="s">
        <v>548</v>
      </c>
      <c r="E625" s="104" t="s">
        <v>138</v>
      </c>
      <c r="F625" s="117">
        <v>45104</v>
      </c>
      <c r="G625" s="106">
        <v>7338633.0678140009</v>
      </c>
      <c r="H625" s="118">
        <v>5.1216109999999997</v>
      </c>
      <c r="I625" s="106">
        <v>375.85622954600007</v>
      </c>
      <c r="J625" s="107">
        <f t="shared" si="9"/>
        <v>-5.5746811373062072E-4</v>
      </c>
      <c r="K625" s="107">
        <f>I625/'סכום נכסי הקרן'!$C$42</f>
        <v>3.261121075700331E-6</v>
      </c>
    </row>
    <row r="626" spans="2:11">
      <c r="B626" s="102" t="s">
        <v>3694</v>
      </c>
      <c r="C626" s="103" t="s">
        <v>3695</v>
      </c>
      <c r="D626" s="104" t="s">
        <v>548</v>
      </c>
      <c r="E626" s="104" t="s">
        <v>138</v>
      </c>
      <c r="F626" s="117">
        <v>45063</v>
      </c>
      <c r="G626" s="106">
        <v>36328.000000000007</v>
      </c>
      <c r="H626" s="118">
        <v>5.1216140000000001</v>
      </c>
      <c r="I626" s="106">
        <v>1.8605800000000003</v>
      </c>
      <c r="J626" s="107">
        <f t="shared" si="9"/>
        <v>-2.7596031181863823E-6</v>
      </c>
      <c r="K626" s="107">
        <f>I626/'סכום נכסי הקרן'!$C$42</f>
        <v>1.6143344646317557E-8</v>
      </c>
    </row>
    <row r="627" spans="2:11">
      <c r="B627" s="102" t="s">
        <v>3694</v>
      </c>
      <c r="C627" s="103" t="s">
        <v>3696</v>
      </c>
      <c r="D627" s="104" t="s">
        <v>548</v>
      </c>
      <c r="E627" s="104" t="s">
        <v>138</v>
      </c>
      <c r="F627" s="117">
        <v>45063</v>
      </c>
      <c r="G627" s="106">
        <v>2676800.0000000005</v>
      </c>
      <c r="H627" s="118">
        <v>5.1216109999999997</v>
      </c>
      <c r="I627" s="106">
        <v>137.09528000000003</v>
      </c>
      <c r="J627" s="107">
        <f t="shared" si="9"/>
        <v>-2.033390459838519E-4</v>
      </c>
      <c r="K627" s="107">
        <f>I627/'סכום נכסי הקרן'!$C$42</f>
        <v>1.189508838331814E-6</v>
      </c>
    </row>
    <row r="628" spans="2:11">
      <c r="B628" s="102" t="s">
        <v>3694</v>
      </c>
      <c r="C628" s="103" t="s">
        <v>3697</v>
      </c>
      <c r="D628" s="104" t="s">
        <v>548</v>
      </c>
      <c r="E628" s="104" t="s">
        <v>138</v>
      </c>
      <c r="F628" s="117">
        <v>45063</v>
      </c>
      <c r="G628" s="106">
        <v>10324.800000000001</v>
      </c>
      <c r="H628" s="118">
        <v>5.1216489999999997</v>
      </c>
      <c r="I628" s="106">
        <v>0.52879999999999994</v>
      </c>
      <c r="J628" s="107">
        <f t="shared" si="9"/>
        <v>-7.8431356291960484E-7</v>
      </c>
      <c r="K628" s="107">
        <f>I628/'סכום נכסי הקרן'!$C$42</f>
        <v>4.5881395312067858E-9</v>
      </c>
    </row>
    <row r="629" spans="2:11">
      <c r="B629" s="102" t="s">
        <v>3694</v>
      </c>
      <c r="C629" s="103" t="s">
        <v>3698</v>
      </c>
      <c r="D629" s="104" t="s">
        <v>548</v>
      </c>
      <c r="E629" s="104" t="s">
        <v>138</v>
      </c>
      <c r="F629" s="117">
        <v>45063</v>
      </c>
      <c r="G629" s="106">
        <v>321216.00000000006</v>
      </c>
      <c r="H629" s="118">
        <v>5.1216100000000004</v>
      </c>
      <c r="I629" s="106">
        <v>16.451430000000006</v>
      </c>
      <c r="J629" s="107">
        <f t="shared" si="9"/>
        <v>-2.4400680178559912E-5</v>
      </c>
      <c r="K629" s="107">
        <f>I629/'סכום נכסי הקרן'!$C$42</f>
        <v>1.4274102936437459E-7</v>
      </c>
    </row>
    <row r="630" spans="2:11">
      <c r="B630" s="102" t="s">
        <v>3699</v>
      </c>
      <c r="C630" s="103" t="s">
        <v>3700</v>
      </c>
      <c r="D630" s="104" t="s">
        <v>548</v>
      </c>
      <c r="E630" s="104" t="s">
        <v>138</v>
      </c>
      <c r="F630" s="117">
        <v>45068</v>
      </c>
      <c r="G630" s="106">
        <v>6115527.556512001</v>
      </c>
      <c r="H630" s="118">
        <v>5.0771550000000003</v>
      </c>
      <c r="I630" s="106">
        <v>310.49480159700011</v>
      </c>
      <c r="J630" s="107">
        <f t="shared" si="9"/>
        <v>-4.605243648043854E-4</v>
      </c>
      <c r="K630" s="107">
        <f>I630/'סכום נכסי הקרן'!$C$42</f>
        <v>2.6940118635427464E-6</v>
      </c>
    </row>
    <row r="631" spans="2:11">
      <c r="B631" s="102" t="s">
        <v>3701</v>
      </c>
      <c r="C631" s="103" t="s">
        <v>3702</v>
      </c>
      <c r="D631" s="104" t="s">
        <v>548</v>
      </c>
      <c r="E631" s="104" t="s">
        <v>138</v>
      </c>
      <c r="F631" s="117">
        <v>45068</v>
      </c>
      <c r="G631" s="106">
        <v>9173291.334768001</v>
      </c>
      <c r="H631" s="118">
        <v>5.0248540000000004</v>
      </c>
      <c r="I631" s="106">
        <v>460.94445588200011</v>
      </c>
      <c r="J631" s="107">
        <f t="shared" si="9"/>
        <v>-6.8367055314079081E-4</v>
      </c>
      <c r="K631" s="107">
        <f>I631/'סכום נכסי הקרן'!$C$42</f>
        <v>3.9993900902473663E-6</v>
      </c>
    </row>
    <row r="632" spans="2:11">
      <c r="B632" s="102" t="s">
        <v>3703</v>
      </c>
      <c r="C632" s="103" t="s">
        <v>3704</v>
      </c>
      <c r="D632" s="104" t="s">
        <v>548</v>
      </c>
      <c r="E632" s="104" t="s">
        <v>138</v>
      </c>
      <c r="F632" s="117">
        <v>45063</v>
      </c>
      <c r="G632" s="106">
        <v>956000.00000000012</v>
      </c>
      <c r="H632" s="118">
        <v>5.141661</v>
      </c>
      <c r="I632" s="106">
        <v>49.154280000000007</v>
      </c>
      <c r="J632" s="107">
        <f t="shared" si="9"/>
        <v>-7.2905386685983141E-5</v>
      </c>
      <c r="K632" s="107">
        <f>I632/'סכום נכסי הקרן'!$C$42</f>
        <v>4.2648769893344774E-7</v>
      </c>
    </row>
    <row r="633" spans="2:11">
      <c r="B633" s="102" t="s">
        <v>3137</v>
      </c>
      <c r="C633" s="103" t="s">
        <v>3705</v>
      </c>
      <c r="D633" s="104" t="s">
        <v>548</v>
      </c>
      <c r="E633" s="104" t="s">
        <v>138</v>
      </c>
      <c r="F633" s="117">
        <v>45040</v>
      </c>
      <c r="G633" s="106">
        <v>164921.47000000003</v>
      </c>
      <c r="H633" s="118">
        <v>4.9516289999999996</v>
      </c>
      <c r="I633" s="106">
        <v>8.1663000000000014</v>
      </c>
      <c r="J633" s="107">
        <f t="shared" si="9"/>
        <v>-1.2112216053083153E-5</v>
      </c>
      <c r="K633" s="107">
        <f>I633/'סכום נכסי הקרן'!$C$42</f>
        <v>7.0854999723324478E-8</v>
      </c>
    </row>
    <row r="634" spans="2:11">
      <c r="B634" s="102" t="s">
        <v>3137</v>
      </c>
      <c r="C634" s="103" t="s">
        <v>3706</v>
      </c>
      <c r="D634" s="104" t="s">
        <v>548</v>
      </c>
      <c r="E634" s="104" t="s">
        <v>138</v>
      </c>
      <c r="F634" s="117">
        <v>45040</v>
      </c>
      <c r="G634" s="106">
        <v>186788596.66773102</v>
      </c>
      <c r="H634" s="118">
        <v>4.951632</v>
      </c>
      <c r="I634" s="106">
        <v>9249.0835487439999</v>
      </c>
      <c r="J634" s="107">
        <f t="shared" si="9"/>
        <v>-1.3718195294736215E-2</v>
      </c>
      <c r="K634" s="107">
        <f>I634/'סכום נכסי הקרן'!$C$42</f>
        <v>8.0249784147932483E-5</v>
      </c>
    </row>
    <row r="635" spans="2:11">
      <c r="B635" s="102" t="s">
        <v>3137</v>
      </c>
      <c r="C635" s="103" t="s">
        <v>3707</v>
      </c>
      <c r="D635" s="104" t="s">
        <v>548</v>
      </c>
      <c r="E635" s="104" t="s">
        <v>138</v>
      </c>
      <c r="F635" s="117">
        <v>45040</v>
      </c>
      <c r="G635" s="106">
        <v>6493152.0000000009</v>
      </c>
      <c r="H635" s="118">
        <v>4.951632</v>
      </c>
      <c r="I635" s="106">
        <v>321.51698000000005</v>
      </c>
      <c r="J635" s="107">
        <f t="shared" si="9"/>
        <v>-4.7687240567880374E-4</v>
      </c>
      <c r="K635" s="107">
        <f>I635/'סכום נכסי הקרן'!$C$42</f>
        <v>2.7896459264225075E-6</v>
      </c>
    </row>
    <row r="636" spans="2:11">
      <c r="B636" s="102" t="s">
        <v>3137</v>
      </c>
      <c r="C636" s="103" t="s">
        <v>3708</v>
      </c>
      <c r="D636" s="104" t="s">
        <v>548</v>
      </c>
      <c r="E636" s="104" t="s">
        <v>138</v>
      </c>
      <c r="F636" s="117">
        <v>45040</v>
      </c>
      <c r="G636" s="106">
        <v>1552544.0000000002</v>
      </c>
      <c r="H636" s="118">
        <v>4.951632</v>
      </c>
      <c r="I636" s="106">
        <v>76.876260000000016</v>
      </c>
      <c r="J636" s="107">
        <f t="shared" si="9"/>
        <v>-1.1402249127181151E-4</v>
      </c>
      <c r="K636" s="107">
        <f>I636/'סכום נכסי הקרן'!$C$42</f>
        <v>6.6701779031265339E-7</v>
      </c>
    </row>
    <row r="637" spans="2:11">
      <c r="B637" s="102" t="s">
        <v>3137</v>
      </c>
      <c r="C637" s="103" t="s">
        <v>3144</v>
      </c>
      <c r="D637" s="104" t="s">
        <v>548</v>
      </c>
      <c r="E637" s="104" t="s">
        <v>138</v>
      </c>
      <c r="F637" s="117">
        <v>45040</v>
      </c>
      <c r="G637" s="106">
        <v>1728218.5600000003</v>
      </c>
      <c r="H637" s="118">
        <v>4.951632</v>
      </c>
      <c r="I637" s="106">
        <v>85.575020000000023</v>
      </c>
      <c r="J637" s="107">
        <f t="shared" si="9"/>
        <v>-1.2692444938183903E-4</v>
      </c>
      <c r="K637" s="107">
        <f>I637/'סכום נכסי הקרן'!$C$42</f>
        <v>7.4249268560100505E-7</v>
      </c>
    </row>
    <row r="638" spans="2:11">
      <c r="B638" s="102" t="s">
        <v>3137</v>
      </c>
      <c r="C638" s="103" t="s">
        <v>3709</v>
      </c>
      <c r="D638" s="104" t="s">
        <v>548</v>
      </c>
      <c r="E638" s="104" t="s">
        <v>138</v>
      </c>
      <c r="F638" s="117">
        <v>45040</v>
      </c>
      <c r="G638" s="106">
        <v>1368.9900000000002</v>
      </c>
      <c r="H638" s="118">
        <v>4.9518259999999996</v>
      </c>
      <c r="I638" s="106">
        <v>6.7790000000000017E-2</v>
      </c>
      <c r="J638" s="107">
        <f t="shared" si="9"/>
        <v>-1.0054579506490173E-7</v>
      </c>
      <c r="K638" s="107">
        <f>I638/'סכום נכסי הקרן'!$C$42</f>
        <v>5.8818074663484901E-10</v>
      </c>
    </row>
    <row r="639" spans="2:11">
      <c r="B639" s="102" t="s">
        <v>3710</v>
      </c>
      <c r="C639" s="103" t="s">
        <v>3711</v>
      </c>
      <c r="D639" s="104" t="s">
        <v>548</v>
      </c>
      <c r="E639" s="104" t="s">
        <v>138</v>
      </c>
      <c r="F639" s="117">
        <v>45062</v>
      </c>
      <c r="G639" s="106">
        <v>78774400.000000015</v>
      </c>
      <c r="H639" s="118">
        <v>4.721832</v>
      </c>
      <c r="I639" s="106">
        <v>3719.5950600000006</v>
      </c>
      <c r="J639" s="107">
        <f t="shared" si="9"/>
        <v>-5.5168851250506096E-3</v>
      </c>
      <c r="K639" s="107">
        <f>I639/'סכום נכסי הקרן'!$C$42</f>
        <v>3.2273111071988427E-5</v>
      </c>
    </row>
    <row r="640" spans="2:11">
      <c r="B640" s="102" t="s">
        <v>3710</v>
      </c>
      <c r="C640" s="103" t="s">
        <v>3712</v>
      </c>
      <c r="D640" s="104" t="s">
        <v>548</v>
      </c>
      <c r="E640" s="104" t="s">
        <v>138</v>
      </c>
      <c r="F640" s="117">
        <v>45062</v>
      </c>
      <c r="G640" s="106">
        <v>7303840.0000000009</v>
      </c>
      <c r="H640" s="118">
        <v>4.721832</v>
      </c>
      <c r="I640" s="106">
        <v>344.87508000000008</v>
      </c>
      <c r="J640" s="107">
        <f t="shared" si="9"/>
        <v>-5.1151702488083184E-4</v>
      </c>
      <c r="K640" s="107">
        <f>I640/'סכום נכסי הקרן'!$C$42</f>
        <v>2.9923127607339323E-6</v>
      </c>
    </row>
    <row r="641" spans="2:11">
      <c r="B641" s="102" t="s">
        <v>3713</v>
      </c>
      <c r="C641" s="103" t="s">
        <v>3714</v>
      </c>
      <c r="D641" s="104" t="s">
        <v>548</v>
      </c>
      <c r="E641" s="104" t="s">
        <v>138</v>
      </c>
      <c r="F641" s="117">
        <v>45139</v>
      </c>
      <c r="G641" s="106">
        <v>17225402.617508005</v>
      </c>
      <c r="H641" s="118">
        <v>4.6718200000000003</v>
      </c>
      <c r="I641" s="106">
        <v>804.73981897900023</v>
      </c>
      <c r="J641" s="107">
        <f t="shared" si="9"/>
        <v>-1.193586147213876E-3</v>
      </c>
      <c r="K641" s="107">
        <f>I641/'סכום נכסי הקרן'!$C$42</f>
        <v>6.9823346743452051E-6</v>
      </c>
    </row>
    <row r="642" spans="2:11">
      <c r="B642" s="102" t="s">
        <v>3713</v>
      </c>
      <c r="C642" s="103" t="s">
        <v>3715</v>
      </c>
      <c r="D642" s="104" t="s">
        <v>548</v>
      </c>
      <c r="E642" s="104" t="s">
        <v>138</v>
      </c>
      <c r="F642" s="117">
        <v>45139</v>
      </c>
      <c r="G642" s="106">
        <v>9024.6400000000012</v>
      </c>
      <c r="H642" s="118">
        <v>4.6717649999999997</v>
      </c>
      <c r="I642" s="106">
        <v>0.4216100000000001</v>
      </c>
      <c r="J642" s="107">
        <f t="shared" si="9"/>
        <v>-6.2532988135880246E-7</v>
      </c>
      <c r="K642" s="107">
        <f>I642/'סכום נכסי הקרן'!$C$42</f>
        <v>3.6581042128443527E-9</v>
      </c>
    </row>
    <row r="643" spans="2:11">
      <c r="B643" s="102" t="s">
        <v>3716</v>
      </c>
      <c r="C643" s="103" t="s">
        <v>3717</v>
      </c>
      <c r="D643" s="104" t="s">
        <v>548</v>
      </c>
      <c r="E643" s="104" t="s">
        <v>138</v>
      </c>
      <c r="F643" s="117">
        <v>45062</v>
      </c>
      <c r="G643" s="106">
        <v>5131.8100000000013</v>
      </c>
      <c r="H643" s="118">
        <v>4.6718409999999997</v>
      </c>
      <c r="I643" s="106">
        <v>0.23975000000000002</v>
      </c>
      <c r="J643" s="107">
        <f t="shared" si="9"/>
        <v>-3.5559602252264617E-7</v>
      </c>
      <c r="K643" s="107">
        <f>I643/'סכום נכסי הקרן'!$C$42</f>
        <v>2.0801937454743327E-9</v>
      </c>
    </row>
    <row r="644" spans="2:11">
      <c r="B644" s="102" t="s">
        <v>3718</v>
      </c>
      <c r="C644" s="103" t="s">
        <v>3305</v>
      </c>
      <c r="D644" s="104" t="s">
        <v>548</v>
      </c>
      <c r="E644" s="104" t="s">
        <v>138</v>
      </c>
      <c r="F644" s="117">
        <v>45140</v>
      </c>
      <c r="G644" s="106">
        <v>956.00000000000011</v>
      </c>
      <c r="H644" s="118">
        <v>4.645397</v>
      </c>
      <c r="I644" s="106">
        <v>4.4409999999999998E-2</v>
      </c>
      <c r="J644" s="107">
        <f t="shared" si="9"/>
        <v>-6.5868693890430512E-8</v>
      </c>
      <c r="K644" s="107">
        <f>I644/'סכום נכסי הקרן'!$C$42</f>
        <v>3.8532389671122048E-10</v>
      </c>
    </row>
    <row r="645" spans="2:11">
      <c r="B645" s="102" t="s">
        <v>3719</v>
      </c>
      <c r="C645" s="103" t="s">
        <v>3720</v>
      </c>
      <c r="D645" s="104" t="s">
        <v>548</v>
      </c>
      <c r="E645" s="104" t="s">
        <v>138</v>
      </c>
      <c r="F645" s="117">
        <v>45085</v>
      </c>
      <c r="G645" s="106">
        <v>3059.2</v>
      </c>
      <c r="H645" s="118">
        <v>4.6456590000000002</v>
      </c>
      <c r="I645" s="106">
        <v>0.14212</v>
      </c>
      <c r="J645" s="107">
        <f t="shared" si="9"/>
        <v>-2.1079168601008747E-7</v>
      </c>
      <c r="K645" s="107">
        <f>I645/'סכום נכסי הקרן'!$C$42</f>
        <v>1.2331058815716878E-9</v>
      </c>
    </row>
    <row r="646" spans="2:11">
      <c r="B646" s="102" t="s">
        <v>3719</v>
      </c>
      <c r="C646" s="103" t="s">
        <v>3721</v>
      </c>
      <c r="D646" s="104" t="s">
        <v>548</v>
      </c>
      <c r="E646" s="104" t="s">
        <v>138</v>
      </c>
      <c r="F646" s="117">
        <v>45085</v>
      </c>
      <c r="G646" s="106">
        <v>1453.12</v>
      </c>
      <c r="H646" s="118">
        <v>4.6458649999999997</v>
      </c>
      <c r="I646" s="106">
        <v>6.7510000000000014E-2</v>
      </c>
      <c r="J646" s="107">
        <f t="shared" si="9"/>
        <v>-1.0013050044005775E-7</v>
      </c>
      <c r="K646" s="107">
        <f>I646/'סכום נכסי הקרן'!$C$42</f>
        <v>5.8575132328247017E-10</v>
      </c>
    </row>
    <row r="647" spans="2:11">
      <c r="B647" s="102" t="s">
        <v>3719</v>
      </c>
      <c r="C647" s="103" t="s">
        <v>3722</v>
      </c>
      <c r="D647" s="104" t="s">
        <v>548</v>
      </c>
      <c r="E647" s="104" t="s">
        <v>138</v>
      </c>
      <c r="F647" s="117">
        <v>45085</v>
      </c>
      <c r="G647" s="106">
        <v>1376640.0000000002</v>
      </c>
      <c r="H647" s="118">
        <v>4.6456689999999998</v>
      </c>
      <c r="I647" s="106">
        <v>63.95414000000001</v>
      </c>
      <c r="J647" s="107">
        <f t="shared" si="9"/>
        <v>-9.4856466351851804E-5</v>
      </c>
      <c r="K647" s="107">
        <f>I647/'סכום נכסי הקרן'!$C$42</f>
        <v>5.548988614189358E-7</v>
      </c>
    </row>
    <row r="648" spans="2:11">
      <c r="B648" s="102" t="s">
        <v>3723</v>
      </c>
      <c r="C648" s="103" t="s">
        <v>3724</v>
      </c>
      <c r="D648" s="104" t="s">
        <v>548</v>
      </c>
      <c r="E648" s="104" t="s">
        <v>138</v>
      </c>
      <c r="F648" s="117">
        <v>45140</v>
      </c>
      <c r="G648" s="106">
        <v>114720000.00000001</v>
      </c>
      <c r="H648" s="118">
        <v>4.579148</v>
      </c>
      <c r="I648" s="106">
        <v>5253.1989900000008</v>
      </c>
      <c r="J648" s="107">
        <f t="shared" si="9"/>
        <v>-7.791518942081261E-3</v>
      </c>
      <c r="K648" s="107">
        <f>I648/'סכום נכסי הקרן'!$C$42</f>
        <v>4.557944393213799E-5</v>
      </c>
    </row>
    <row r="649" spans="2:11">
      <c r="B649" s="102" t="s">
        <v>3725</v>
      </c>
      <c r="C649" s="103" t="s">
        <v>3726</v>
      </c>
      <c r="D649" s="104" t="s">
        <v>548</v>
      </c>
      <c r="E649" s="104" t="s">
        <v>138</v>
      </c>
      <c r="F649" s="117">
        <v>45140</v>
      </c>
      <c r="G649" s="106">
        <v>76480000.000000015</v>
      </c>
      <c r="H649" s="118">
        <v>4.4197889999999997</v>
      </c>
      <c r="I649" s="106">
        <v>3380.2546600000005</v>
      </c>
      <c r="J649" s="107">
        <f t="shared" si="9"/>
        <v>-5.0135771103634614E-3</v>
      </c>
      <c r="K649" s="107">
        <f>I649/'סכום נכסי הקרן'!$C$42</f>
        <v>2.932882002854001E-5</v>
      </c>
    </row>
    <row r="650" spans="2:11">
      <c r="B650" s="102" t="s">
        <v>3727</v>
      </c>
      <c r="C650" s="103" t="s">
        <v>3728</v>
      </c>
      <c r="D650" s="104" t="s">
        <v>548</v>
      </c>
      <c r="E650" s="104" t="s">
        <v>138</v>
      </c>
      <c r="F650" s="117">
        <v>45005</v>
      </c>
      <c r="G650" s="106">
        <v>34033600.000000007</v>
      </c>
      <c r="H650" s="118">
        <v>4.6395689999999998</v>
      </c>
      <c r="I650" s="106">
        <v>1579.0121900000004</v>
      </c>
      <c r="J650" s="107">
        <f t="shared" si="9"/>
        <v>-2.3419831252503567E-3</v>
      </c>
      <c r="K650" s="107">
        <f>I650/'סכום נכסי הקרן'!$C$42</f>
        <v>1.3700318171702729E-5</v>
      </c>
    </row>
    <row r="651" spans="2:11">
      <c r="B651" s="102" t="s">
        <v>3729</v>
      </c>
      <c r="C651" s="103" t="s">
        <v>3730</v>
      </c>
      <c r="D651" s="104" t="s">
        <v>548</v>
      </c>
      <c r="E651" s="104" t="s">
        <v>138</v>
      </c>
      <c r="F651" s="117">
        <v>45140</v>
      </c>
      <c r="G651" s="106">
        <v>172080000.00000003</v>
      </c>
      <c r="H651" s="118">
        <v>4.4211</v>
      </c>
      <c r="I651" s="106">
        <v>7607.829020000001</v>
      </c>
      <c r="J651" s="107">
        <f t="shared" si="9"/>
        <v>-1.1283894638349787E-2</v>
      </c>
      <c r="K651" s="107">
        <f>I651/'סכום נכסי הקרן'!$C$42</f>
        <v>6.6009419578903533E-5</v>
      </c>
    </row>
    <row r="652" spans="2:11">
      <c r="B652" s="102" t="s">
        <v>3731</v>
      </c>
      <c r="C652" s="103" t="s">
        <v>3497</v>
      </c>
      <c r="D652" s="104" t="s">
        <v>548</v>
      </c>
      <c r="E652" s="104" t="s">
        <v>138</v>
      </c>
      <c r="F652" s="117">
        <v>45105</v>
      </c>
      <c r="G652" s="106">
        <v>9173291.334768001</v>
      </c>
      <c r="H652" s="118">
        <v>4.4181590000000002</v>
      </c>
      <c r="I652" s="106">
        <v>405.29059631900009</v>
      </c>
      <c r="J652" s="107">
        <f t="shared" ref="J652:J715" si="10">IFERROR(I652/$I$11,0)</f>
        <v>-6.0112502196816621E-4</v>
      </c>
      <c r="K652" s="107">
        <f>I652/'סכום נכסי הקרן'!$C$42</f>
        <v>3.5165087114175039E-6</v>
      </c>
    </row>
    <row r="653" spans="2:11">
      <c r="B653" s="102" t="s">
        <v>3732</v>
      </c>
      <c r="C653" s="103" t="s">
        <v>3733</v>
      </c>
      <c r="D653" s="104" t="s">
        <v>548</v>
      </c>
      <c r="E653" s="104" t="s">
        <v>138</v>
      </c>
      <c r="F653" s="117">
        <v>45005</v>
      </c>
      <c r="G653" s="106">
        <v>7648000.0000000009</v>
      </c>
      <c r="H653" s="118">
        <v>4.5202809999999998</v>
      </c>
      <c r="I653" s="106">
        <v>345.71110999999996</v>
      </c>
      <c r="J653" s="107">
        <f t="shared" si="10"/>
        <v>-5.127570204708613E-4</v>
      </c>
      <c r="K653" s="107">
        <f>I653/'סכום נכסי הקרן'!$C$42</f>
        <v>2.9995665850385356E-6</v>
      </c>
    </row>
    <row r="654" spans="2:11">
      <c r="B654" s="102" t="s">
        <v>3734</v>
      </c>
      <c r="C654" s="103" t="s">
        <v>3735</v>
      </c>
      <c r="D654" s="104" t="s">
        <v>548</v>
      </c>
      <c r="E654" s="104" t="s">
        <v>138</v>
      </c>
      <c r="F654" s="117">
        <v>45145</v>
      </c>
      <c r="G654" s="106">
        <v>38240000.000000007</v>
      </c>
      <c r="H654" s="118">
        <v>4.120368</v>
      </c>
      <c r="I654" s="106">
        <v>1575.6286700000003</v>
      </c>
      <c r="J654" s="107">
        <f t="shared" si="10"/>
        <v>-2.336964705003742E-3</v>
      </c>
      <c r="K654" s="107">
        <f>I654/'סכום נכסי הקרן'!$C$42</f>
        <v>1.3670961019912583E-5</v>
      </c>
    </row>
    <row r="655" spans="2:11">
      <c r="B655" s="102" t="s">
        <v>3734</v>
      </c>
      <c r="C655" s="103" t="s">
        <v>3736</v>
      </c>
      <c r="D655" s="104" t="s">
        <v>548</v>
      </c>
      <c r="E655" s="104" t="s">
        <v>138</v>
      </c>
      <c r="F655" s="117">
        <v>45145</v>
      </c>
      <c r="G655" s="106">
        <v>11472000.000000002</v>
      </c>
      <c r="H655" s="118">
        <v>4.120368</v>
      </c>
      <c r="I655" s="106">
        <v>472.68860000000006</v>
      </c>
      <c r="J655" s="107">
        <f t="shared" si="10"/>
        <v>-7.0108941001792739E-4</v>
      </c>
      <c r="K655" s="107">
        <f>I655/'סכום נכסי הקרן'!$C$42</f>
        <v>4.1012882972972631E-6</v>
      </c>
    </row>
    <row r="656" spans="2:11">
      <c r="B656" s="102" t="s">
        <v>3737</v>
      </c>
      <c r="C656" s="103" t="s">
        <v>3738</v>
      </c>
      <c r="D656" s="104" t="s">
        <v>548</v>
      </c>
      <c r="E656" s="104" t="s">
        <v>138</v>
      </c>
      <c r="F656" s="117">
        <v>45145</v>
      </c>
      <c r="G656" s="106">
        <v>1529600.0000000002</v>
      </c>
      <c r="H656" s="118">
        <v>4.1226570000000002</v>
      </c>
      <c r="I656" s="106">
        <v>63.06016000000001</v>
      </c>
      <c r="J656" s="107">
        <f t="shared" si="10"/>
        <v>-9.3530519606430346E-5</v>
      </c>
      <c r="K656" s="107">
        <f>I656/'סכום נכסי הקרן'!$C$42</f>
        <v>5.471422332455087E-7</v>
      </c>
    </row>
    <row r="657" spans="2:11">
      <c r="B657" s="102" t="s">
        <v>3737</v>
      </c>
      <c r="C657" s="103" t="s">
        <v>3739</v>
      </c>
      <c r="D657" s="104" t="s">
        <v>548</v>
      </c>
      <c r="E657" s="104" t="s">
        <v>138</v>
      </c>
      <c r="F657" s="117">
        <v>45145</v>
      </c>
      <c r="G657" s="106">
        <v>688320.00000000012</v>
      </c>
      <c r="H657" s="118">
        <v>4.1226570000000002</v>
      </c>
      <c r="I657" s="106">
        <v>28.377070000000003</v>
      </c>
      <c r="J657" s="107">
        <f t="shared" si="10"/>
        <v>-4.2088730856503471E-5</v>
      </c>
      <c r="K657" s="107">
        <f>I657/'סכום נכסי הקרן'!$C$42</f>
        <v>2.4621398760745496E-7</v>
      </c>
    </row>
    <row r="658" spans="2:11">
      <c r="B658" s="102" t="s">
        <v>3740</v>
      </c>
      <c r="C658" s="103" t="s">
        <v>3741</v>
      </c>
      <c r="D658" s="104" t="s">
        <v>548</v>
      </c>
      <c r="E658" s="104" t="s">
        <v>138</v>
      </c>
      <c r="F658" s="117">
        <v>45145</v>
      </c>
      <c r="G658" s="106">
        <v>68832.000000000015</v>
      </c>
      <c r="H658" s="118">
        <v>3.8428490000000002</v>
      </c>
      <c r="I658" s="106">
        <v>2.6451100000000007</v>
      </c>
      <c r="J658" s="107">
        <f t="shared" si="10"/>
        <v>-3.9232141611465147E-6</v>
      </c>
      <c r="K658" s="107">
        <f>I658/'סכום נכסי הקרן'!$C$42</f>
        <v>2.2950328584323726E-8</v>
      </c>
    </row>
    <row r="659" spans="2:11">
      <c r="B659" s="102" t="s">
        <v>3740</v>
      </c>
      <c r="C659" s="103" t="s">
        <v>3742</v>
      </c>
      <c r="D659" s="104" t="s">
        <v>548</v>
      </c>
      <c r="E659" s="104" t="s">
        <v>138</v>
      </c>
      <c r="F659" s="117">
        <v>45145</v>
      </c>
      <c r="G659" s="106">
        <v>4971.2000000000007</v>
      </c>
      <c r="H659" s="118">
        <v>3.8429350000000002</v>
      </c>
      <c r="I659" s="106">
        <v>0.19104000000000004</v>
      </c>
      <c r="J659" s="107">
        <f t="shared" si="10"/>
        <v>-2.8334958975068337E-7</v>
      </c>
      <c r="K659" s="107">
        <f>I659/'סכום נכסי הקרן'!$C$42</f>
        <v>1.6575608472801527E-9</v>
      </c>
    </row>
    <row r="660" spans="2:11">
      <c r="B660" s="102" t="s">
        <v>3743</v>
      </c>
      <c r="C660" s="103" t="s">
        <v>3744</v>
      </c>
      <c r="D660" s="104" t="s">
        <v>548</v>
      </c>
      <c r="E660" s="104" t="s">
        <v>138</v>
      </c>
      <c r="F660" s="117">
        <v>45138</v>
      </c>
      <c r="G660" s="106">
        <v>16511924.402582001</v>
      </c>
      <c r="H660" s="118">
        <v>3.6336400000000002</v>
      </c>
      <c r="I660" s="106">
        <v>599.98391749700011</v>
      </c>
      <c r="J660" s="107">
        <f t="shared" si="10"/>
        <v>-8.898931997476068E-4</v>
      </c>
      <c r="K660" s="107">
        <f>I660/'סכום נכסי הקרן'!$C$42</f>
        <v>5.2057676436389888E-6</v>
      </c>
    </row>
    <row r="661" spans="2:11">
      <c r="B661" s="102" t="s">
        <v>3745</v>
      </c>
      <c r="C661" s="103" t="s">
        <v>3746</v>
      </c>
      <c r="D661" s="104" t="s">
        <v>548</v>
      </c>
      <c r="E661" s="104" t="s">
        <v>138</v>
      </c>
      <c r="F661" s="117">
        <v>45141</v>
      </c>
      <c r="G661" s="106">
        <v>1912000.0000000002</v>
      </c>
      <c r="H661" s="118">
        <v>3.6310250000000002</v>
      </c>
      <c r="I661" s="106">
        <v>69.425200000000018</v>
      </c>
      <c r="J661" s="107">
        <f t="shared" si="10"/>
        <v>-1.0297111567399049E-4</v>
      </c>
      <c r="K661" s="107">
        <f>I661/'סכום נכסי הקרן'!$C$42</f>
        <v>6.0236857901274106E-7</v>
      </c>
    </row>
    <row r="662" spans="2:11">
      <c r="B662" s="102" t="s">
        <v>3745</v>
      </c>
      <c r="C662" s="103" t="s">
        <v>3747</v>
      </c>
      <c r="D662" s="104" t="s">
        <v>548</v>
      </c>
      <c r="E662" s="104" t="s">
        <v>138</v>
      </c>
      <c r="F662" s="117">
        <v>45141</v>
      </c>
      <c r="G662" s="106">
        <v>38240.000000000007</v>
      </c>
      <c r="H662" s="118">
        <v>3.6310150000000001</v>
      </c>
      <c r="I662" s="106">
        <v>1.3885000000000003</v>
      </c>
      <c r="J662" s="107">
        <f t="shared" si="10"/>
        <v>-2.0594163806994547E-6</v>
      </c>
      <c r="K662" s="107">
        <f>I662/'סכום נכסי הקרן'!$C$42</f>
        <v>1.204733687420693E-8</v>
      </c>
    </row>
    <row r="663" spans="2:11">
      <c r="B663" s="102" t="s">
        <v>3748</v>
      </c>
      <c r="C663" s="103" t="s">
        <v>3749</v>
      </c>
      <c r="D663" s="104" t="s">
        <v>548</v>
      </c>
      <c r="E663" s="104" t="s">
        <v>138</v>
      </c>
      <c r="F663" s="117">
        <v>45113</v>
      </c>
      <c r="G663" s="106">
        <v>114720.00000000001</v>
      </c>
      <c r="H663" s="118">
        <v>3.581337</v>
      </c>
      <c r="I663" s="106">
        <v>4.1085099999999999</v>
      </c>
      <c r="J663" s="107">
        <f t="shared" si="10"/>
        <v>-6.0937218539917284E-6</v>
      </c>
      <c r="K663" s="107">
        <f>I663/'סכום נכסי הקרן'!$C$42</f>
        <v>3.5647536205291968E-8</v>
      </c>
    </row>
    <row r="664" spans="2:11">
      <c r="B664" s="102" t="s">
        <v>3750</v>
      </c>
      <c r="C664" s="103" t="s">
        <v>3751</v>
      </c>
      <c r="D664" s="104" t="s">
        <v>548</v>
      </c>
      <c r="E664" s="104" t="s">
        <v>138</v>
      </c>
      <c r="F664" s="117">
        <v>45077</v>
      </c>
      <c r="G664" s="106">
        <v>15296.000000000002</v>
      </c>
      <c r="H664" s="118">
        <v>3.4819559999999998</v>
      </c>
      <c r="I664" s="106">
        <v>0.53260000000000007</v>
      </c>
      <c r="J664" s="107">
        <f t="shared" si="10"/>
        <v>-7.8994970425677321E-7</v>
      </c>
      <c r="K664" s="107">
        <f>I664/'סכום נכסי הקרן'!$C$42</f>
        <v>4.6211102767033564E-9</v>
      </c>
    </row>
    <row r="665" spans="2:11">
      <c r="B665" s="102" t="s">
        <v>3750</v>
      </c>
      <c r="C665" s="103" t="s">
        <v>3752</v>
      </c>
      <c r="D665" s="104" t="s">
        <v>548</v>
      </c>
      <c r="E665" s="104" t="s">
        <v>138</v>
      </c>
      <c r="F665" s="117">
        <v>45077</v>
      </c>
      <c r="G665" s="106">
        <v>2829.7600000000007</v>
      </c>
      <c r="H665" s="118">
        <v>3.4819209999999998</v>
      </c>
      <c r="I665" s="106">
        <v>9.853000000000002E-2</v>
      </c>
      <c r="J665" s="107">
        <f t="shared" si="10"/>
        <v>-1.4613921209241432E-7</v>
      </c>
      <c r="K665" s="107">
        <f>I665/'סכום נכסי הקרן'!$C$42</f>
        <v>8.5489672467814816E-10</v>
      </c>
    </row>
    <row r="666" spans="2:11">
      <c r="B666" s="102" t="s">
        <v>3750</v>
      </c>
      <c r="C666" s="103" t="s">
        <v>3753</v>
      </c>
      <c r="D666" s="104" t="s">
        <v>548</v>
      </c>
      <c r="E666" s="104" t="s">
        <v>138</v>
      </c>
      <c r="F666" s="117">
        <v>45077</v>
      </c>
      <c r="G666" s="106">
        <v>6523229.3936120002</v>
      </c>
      <c r="H666" s="118">
        <v>3.481967</v>
      </c>
      <c r="I666" s="106">
        <v>227.13666397800003</v>
      </c>
      <c r="J666" s="107">
        <f t="shared" si="10"/>
        <v>-3.3688798448233416E-4</v>
      </c>
      <c r="K666" s="107">
        <f>I666/'סכום נכסי הקרן'!$C$42</f>
        <v>1.9707539844627351E-6</v>
      </c>
    </row>
    <row r="667" spans="2:11">
      <c r="B667" s="102" t="s">
        <v>3754</v>
      </c>
      <c r="C667" s="103" t="s">
        <v>3755</v>
      </c>
      <c r="D667" s="104" t="s">
        <v>548</v>
      </c>
      <c r="E667" s="104" t="s">
        <v>138</v>
      </c>
      <c r="F667" s="117">
        <v>45141</v>
      </c>
      <c r="G667" s="106">
        <v>15296000.000000002</v>
      </c>
      <c r="H667" s="118">
        <v>3.6563050000000001</v>
      </c>
      <c r="I667" s="106">
        <v>559.26840000000004</v>
      </c>
      <c r="J667" s="107">
        <f t="shared" si="10"/>
        <v>-8.2950414416101896E-4</v>
      </c>
      <c r="K667" s="107">
        <f>I667/'סכום נכסי הקרן'!$C$42</f>
        <v>4.852498968598279E-6</v>
      </c>
    </row>
    <row r="668" spans="2:11">
      <c r="B668" s="102" t="s">
        <v>3754</v>
      </c>
      <c r="C668" s="103" t="s">
        <v>3078</v>
      </c>
      <c r="D668" s="104" t="s">
        <v>548</v>
      </c>
      <c r="E668" s="104" t="s">
        <v>138</v>
      </c>
      <c r="F668" s="117">
        <v>45141</v>
      </c>
      <c r="G668" s="106">
        <v>956000.00000000012</v>
      </c>
      <c r="H668" s="118">
        <v>3.6563050000000001</v>
      </c>
      <c r="I668" s="106">
        <v>34.954280000000004</v>
      </c>
      <c r="J668" s="107">
        <f t="shared" si="10"/>
        <v>-5.1844016426039132E-5</v>
      </c>
      <c r="K668" s="107">
        <f>I668/'סכום נכסי הקרן'!$C$42</f>
        <v>3.0328122891995227E-7</v>
      </c>
    </row>
    <row r="669" spans="2:11">
      <c r="B669" s="102" t="s">
        <v>3756</v>
      </c>
      <c r="C669" s="103" t="s">
        <v>3757</v>
      </c>
      <c r="D669" s="104" t="s">
        <v>548</v>
      </c>
      <c r="E669" s="104" t="s">
        <v>138</v>
      </c>
      <c r="F669" s="117">
        <v>45146</v>
      </c>
      <c r="G669" s="106">
        <v>10516.000000000002</v>
      </c>
      <c r="H669" s="118">
        <v>3.4296310000000001</v>
      </c>
      <c r="I669" s="106">
        <v>0.36066000000000009</v>
      </c>
      <c r="J669" s="107">
        <f t="shared" si="10"/>
        <v>-5.3492914070080329E-7</v>
      </c>
      <c r="K669" s="107">
        <f>I669/'סכום נכסי הקרן'!$C$42</f>
        <v>3.1292708081033282E-9</v>
      </c>
    </row>
    <row r="670" spans="2:11">
      <c r="B670" s="102" t="s">
        <v>3758</v>
      </c>
      <c r="C670" s="103" t="s">
        <v>3759</v>
      </c>
      <c r="D670" s="104" t="s">
        <v>548</v>
      </c>
      <c r="E670" s="104" t="s">
        <v>138</v>
      </c>
      <c r="F670" s="117">
        <v>45077</v>
      </c>
      <c r="G670" s="106">
        <v>44932.000000000007</v>
      </c>
      <c r="H670" s="118">
        <v>3.3904339999999999</v>
      </c>
      <c r="I670" s="106">
        <v>1.5233900000000002</v>
      </c>
      <c r="J670" s="107">
        <f t="shared" si="10"/>
        <v>-2.2594845662180354E-6</v>
      </c>
      <c r="K670" s="107">
        <f>I670/'סכום נכסי הקרן'!$C$42</f>
        <v>1.3217711574215408E-8</v>
      </c>
    </row>
    <row r="671" spans="2:11">
      <c r="B671" s="102" t="s">
        <v>3760</v>
      </c>
      <c r="C671" s="103" t="s">
        <v>3761</v>
      </c>
      <c r="D671" s="104" t="s">
        <v>548</v>
      </c>
      <c r="E671" s="104" t="s">
        <v>138</v>
      </c>
      <c r="F671" s="117">
        <v>45141</v>
      </c>
      <c r="G671" s="106">
        <v>2294400.0000000005</v>
      </c>
      <c r="H671" s="118">
        <v>3.5186009999999999</v>
      </c>
      <c r="I671" s="106">
        <v>80.73078000000001</v>
      </c>
      <c r="J671" s="107">
        <f t="shared" si="10"/>
        <v>-1.1973949640521709E-4</v>
      </c>
      <c r="K671" s="107">
        <f>I671/'סכום נכסי הקרן'!$C$42</f>
        <v>7.0046157924197854E-7</v>
      </c>
    </row>
    <row r="672" spans="2:11">
      <c r="B672" s="102" t="s">
        <v>3762</v>
      </c>
      <c r="C672" s="103" t="s">
        <v>3763</v>
      </c>
      <c r="D672" s="104" t="s">
        <v>548</v>
      </c>
      <c r="E672" s="104" t="s">
        <v>138</v>
      </c>
      <c r="F672" s="117">
        <v>45083</v>
      </c>
      <c r="G672" s="106">
        <v>21796.800000000003</v>
      </c>
      <c r="H672" s="118">
        <v>3.348611</v>
      </c>
      <c r="I672" s="106">
        <v>0.72989000000000015</v>
      </c>
      <c r="J672" s="107">
        <f t="shared" si="10"/>
        <v>-1.0825692633120095E-6</v>
      </c>
      <c r="K672" s="107">
        <f>I672/'סכום נכסי הקרן'!$C$42</f>
        <v>6.332899323813393E-9</v>
      </c>
    </row>
    <row r="673" spans="2:11">
      <c r="B673" s="102" t="s">
        <v>3764</v>
      </c>
      <c r="C673" s="103" t="s">
        <v>3765</v>
      </c>
      <c r="D673" s="104" t="s">
        <v>548</v>
      </c>
      <c r="E673" s="104" t="s">
        <v>138</v>
      </c>
      <c r="F673" s="117">
        <v>45141</v>
      </c>
      <c r="G673" s="106">
        <v>1529600.0000000002</v>
      </c>
      <c r="H673" s="118">
        <v>3.5314969999999999</v>
      </c>
      <c r="I673" s="106">
        <v>54.017780000000009</v>
      </c>
      <c r="J673" s="107">
        <f t="shared" si="10"/>
        <v>-8.0118906000013965E-5</v>
      </c>
      <c r="K673" s="107">
        <f>I673/'סכום נכסי הקרן'!$C$42</f>
        <v>4.6868591491306991E-7</v>
      </c>
    </row>
    <row r="674" spans="2:11">
      <c r="B674" s="102" t="s">
        <v>3766</v>
      </c>
      <c r="C674" s="103" t="s">
        <v>3561</v>
      </c>
      <c r="D674" s="104" t="s">
        <v>548</v>
      </c>
      <c r="E674" s="104" t="s">
        <v>138</v>
      </c>
      <c r="F674" s="117">
        <v>45117</v>
      </c>
      <c r="G674" s="106">
        <v>15288818.891280003</v>
      </c>
      <c r="H674" s="118">
        <v>3.3119869999999998</v>
      </c>
      <c r="I674" s="106">
        <v>506.36376258000007</v>
      </c>
      <c r="J674" s="107">
        <f t="shared" si="10"/>
        <v>-7.5103624576871556E-4</v>
      </c>
      <c r="K674" s="107">
        <f>I674/'סכום נכסי הקרן'!$C$42</f>
        <v>4.393471248607992E-6</v>
      </c>
    </row>
    <row r="675" spans="2:11">
      <c r="B675" s="102" t="s">
        <v>3767</v>
      </c>
      <c r="C675" s="103" t="s">
        <v>3768</v>
      </c>
      <c r="D675" s="104" t="s">
        <v>548</v>
      </c>
      <c r="E675" s="104" t="s">
        <v>138</v>
      </c>
      <c r="F675" s="117">
        <v>45133</v>
      </c>
      <c r="G675" s="106">
        <v>36710.400000000001</v>
      </c>
      <c r="H675" s="118">
        <v>3.2701359999999999</v>
      </c>
      <c r="I675" s="106">
        <v>1.2004800000000002</v>
      </c>
      <c r="J675" s="107">
        <f t="shared" si="10"/>
        <v>-1.7805460401167314E-6</v>
      </c>
      <c r="K675" s="107">
        <f>I675/'סכום נכסי הקרן'!$C$42</f>
        <v>1.0415979093084577E-8</v>
      </c>
    </row>
    <row r="676" spans="2:11">
      <c r="B676" s="102" t="s">
        <v>3769</v>
      </c>
      <c r="C676" s="103" t="s">
        <v>3770</v>
      </c>
      <c r="D676" s="104" t="s">
        <v>548</v>
      </c>
      <c r="E676" s="104" t="s">
        <v>138</v>
      </c>
      <c r="F676" s="117">
        <v>45147</v>
      </c>
      <c r="G676" s="106">
        <v>9631136.6100799982</v>
      </c>
      <c r="H676" s="118">
        <v>3.4611719999999999</v>
      </c>
      <c r="I676" s="106">
        <v>333.35019536800007</v>
      </c>
      <c r="J676" s="107">
        <f t="shared" si="10"/>
        <v>-4.9442337259648743E-4</v>
      </c>
      <c r="K676" s="107">
        <f>I676/'סכום נכסי הקרן'!$C$42</f>
        <v>2.8923169612394603E-6</v>
      </c>
    </row>
    <row r="677" spans="2:11">
      <c r="B677" s="102" t="s">
        <v>3771</v>
      </c>
      <c r="C677" s="103" t="s">
        <v>3772</v>
      </c>
      <c r="D677" s="104" t="s">
        <v>548</v>
      </c>
      <c r="E677" s="104" t="s">
        <v>138</v>
      </c>
      <c r="F677" s="117">
        <v>45147</v>
      </c>
      <c r="G677" s="106">
        <v>48155683.050400011</v>
      </c>
      <c r="H677" s="118">
        <v>3.4600010000000001</v>
      </c>
      <c r="I677" s="106">
        <v>1666.186998741</v>
      </c>
      <c r="J677" s="107">
        <f t="shared" si="10"/>
        <v>-2.4712803734358493E-3</v>
      </c>
      <c r="K677" s="107">
        <f>I677/'סכום נכסי הקרן'!$C$42</f>
        <v>1.4456691443468938E-5</v>
      </c>
    </row>
    <row r="678" spans="2:11">
      <c r="B678" s="102" t="s">
        <v>3773</v>
      </c>
      <c r="C678" s="103" t="s">
        <v>3774</v>
      </c>
      <c r="D678" s="104" t="s">
        <v>548</v>
      </c>
      <c r="E678" s="104" t="s">
        <v>138</v>
      </c>
      <c r="F678" s="117">
        <v>45146</v>
      </c>
      <c r="G678" s="106">
        <v>11007949.601722002</v>
      </c>
      <c r="H678" s="118">
        <v>3.076632</v>
      </c>
      <c r="I678" s="106">
        <v>338.67407788200006</v>
      </c>
      <c r="J678" s="107">
        <f t="shared" si="10"/>
        <v>-5.0231972899421947E-4</v>
      </c>
      <c r="K678" s="107">
        <f>I678/'סכום נכסי הקרן'!$C$42</f>
        <v>2.9385096916138626E-6</v>
      </c>
    </row>
    <row r="679" spans="2:11">
      <c r="B679" s="102" t="s">
        <v>3775</v>
      </c>
      <c r="C679" s="103" t="s">
        <v>3776</v>
      </c>
      <c r="D679" s="104" t="s">
        <v>548</v>
      </c>
      <c r="E679" s="104" t="s">
        <v>138</v>
      </c>
      <c r="F679" s="117">
        <v>45132</v>
      </c>
      <c r="G679" s="106">
        <v>936.88000000000011</v>
      </c>
      <c r="H679" s="118">
        <v>3.0633590000000002</v>
      </c>
      <c r="I679" s="106">
        <v>2.8700000000000003E-2</v>
      </c>
      <c r="J679" s="107">
        <f t="shared" si="10"/>
        <v>-4.256769904650655E-8</v>
      </c>
      <c r="K679" s="107">
        <f>I679/'סכום נכסי הקרן'!$C$42</f>
        <v>2.4901589361882525E-10</v>
      </c>
    </row>
    <row r="680" spans="2:11">
      <c r="B680" s="102" t="s">
        <v>3777</v>
      </c>
      <c r="C680" s="103" t="s">
        <v>3578</v>
      </c>
      <c r="D680" s="104" t="s">
        <v>548</v>
      </c>
      <c r="E680" s="104" t="s">
        <v>138</v>
      </c>
      <c r="F680" s="117">
        <v>45147</v>
      </c>
      <c r="G680" s="106">
        <v>3669316.5339080002</v>
      </c>
      <c r="H680" s="118">
        <v>3.0243310000000001</v>
      </c>
      <c r="I680" s="106">
        <v>110.97226068800001</v>
      </c>
      <c r="J680" s="107">
        <f t="shared" si="10"/>
        <v>-1.6459351203753497E-4</v>
      </c>
      <c r="K680" s="107">
        <f>I680/'סכום נכסי הקרן'!$C$42</f>
        <v>9.628521485060469E-7</v>
      </c>
    </row>
    <row r="681" spans="2:11">
      <c r="B681" s="102" t="s">
        <v>3777</v>
      </c>
      <c r="C681" s="103" t="s">
        <v>3357</v>
      </c>
      <c r="D681" s="104" t="s">
        <v>548</v>
      </c>
      <c r="E681" s="104" t="s">
        <v>138</v>
      </c>
      <c r="F681" s="117">
        <v>45147</v>
      </c>
      <c r="G681" s="106">
        <v>65008.000000000007</v>
      </c>
      <c r="H681" s="118">
        <v>3.0243350000000002</v>
      </c>
      <c r="I681" s="106">
        <v>1.9660600000000004</v>
      </c>
      <c r="J681" s="107">
        <f t="shared" si="10"/>
        <v>-2.9160505361454593E-6</v>
      </c>
      <c r="K681" s="107">
        <f>I681/'סכום נכסי הקרן'!$C$42</f>
        <v>1.7058543129206535E-8</v>
      </c>
    </row>
    <row r="682" spans="2:11">
      <c r="B682" s="102" t="s">
        <v>3778</v>
      </c>
      <c r="C682" s="103" t="s">
        <v>3779</v>
      </c>
      <c r="D682" s="104" t="s">
        <v>548</v>
      </c>
      <c r="E682" s="104" t="s">
        <v>138</v>
      </c>
      <c r="F682" s="117">
        <v>45082</v>
      </c>
      <c r="G682" s="106">
        <v>104089.28000000001</v>
      </c>
      <c r="H682" s="118">
        <v>3.0060250000000002</v>
      </c>
      <c r="I682" s="106">
        <v>3.1289499999999997</v>
      </c>
      <c r="J682" s="107">
        <f t="shared" si="10"/>
        <v>-4.6408432728768866E-6</v>
      </c>
      <c r="K682" s="107">
        <f>I682/'סכום נכסי הקרן'!$C$42</f>
        <v>2.7148372137234252E-8</v>
      </c>
    </row>
    <row r="683" spans="2:11">
      <c r="B683" s="102" t="s">
        <v>3780</v>
      </c>
      <c r="C683" s="103" t="s">
        <v>3363</v>
      </c>
      <c r="D683" s="104" t="s">
        <v>548</v>
      </c>
      <c r="E683" s="104" t="s">
        <v>138</v>
      </c>
      <c r="F683" s="117">
        <v>45075</v>
      </c>
      <c r="G683" s="106">
        <v>9173291.334768001</v>
      </c>
      <c r="H683" s="118">
        <v>2.990335</v>
      </c>
      <c r="I683" s="106">
        <v>274.31211648800002</v>
      </c>
      <c r="J683" s="107">
        <f t="shared" si="10"/>
        <v>-4.0685838395370841E-4</v>
      </c>
      <c r="K683" s="107">
        <f>I683/'סכום נכסי הקרן'!$C$42</f>
        <v>2.380072362987129E-6</v>
      </c>
    </row>
    <row r="684" spans="2:11">
      <c r="B684" s="102" t="s">
        <v>3781</v>
      </c>
      <c r="C684" s="103" t="s">
        <v>3782</v>
      </c>
      <c r="D684" s="104" t="s">
        <v>548</v>
      </c>
      <c r="E684" s="104" t="s">
        <v>138</v>
      </c>
      <c r="F684" s="117">
        <v>45148</v>
      </c>
      <c r="G684" s="106">
        <v>2294400.0000000005</v>
      </c>
      <c r="H684" s="118">
        <v>2.8543509999999999</v>
      </c>
      <c r="I684" s="106">
        <v>65.490240000000014</v>
      </c>
      <c r="J684" s="107">
        <f t="shared" si="10"/>
        <v>-9.713480232764758E-5</v>
      </c>
      <c r="K684" s="107">
        <f>I684/'סכום נכסי הקרן'!$C$42</f>
        <v>5.6822685146032526E-7</v>
      </c>
    </row>
    <row r="685" spans="2:11">
      <c r="B685" s="102" t="s">
        <v>3783</v>
      </c>
      <c r="C685" s="103" t="s">
        <v>3784</v>
      </c>
      <c r="D685" s="104" t="s">
        <v>548</v>
      </c>
      <c r="E685" s="104" t="s">
        <v>138</v>
      </c>
      <c r="F685" s="117">
        <v>45152</v>
      </c>
      <c r="G685" s="106">
        <v>17208.000000000004</v>
      </c>
      <c r="H685" s="118">
        <v>2.752383</v>
      </c>
      <c r="I685" s="106">
        <v>0.47363000000000005</v>
      </c>
      <c r="J685" s="107">
        <f t="shared" si="10"/>
        <v>-7.024856898744564E-7</v>
      </c>
      <c r="K685" s="107">
        <f>I685/'סכום נכסי הקרן'!$C$42</f>
        <v>4.1094563656684391E-9</v>
      </c>
    </row>
    <row r="686" spans="2:11">
      <c r="B686" s="102" t="s">
        <v>3785</v>
      </c>
      <c r="C686" s="103" t="s">
        <v>3786</v>
      </c>
      <c r="D686" s="104" t="s">
        <v>548</v>
      </c>
      <c r="E686" s="104" t="s">
        <v>138</v>
      </c>
      <c r="F686" s="117">
        <v>45082</v>
      </c>
      <c r="G686" s="106">
        <v>52008137.694431998</v>
      </c>
      <c r="H686" s="118">
        <v>2.7862040000000001</v>
      </c>
      <c r="I686" s="106">
        <v>1449.0528551200005</v>
      </c>
      <c r="J686" s="107">
        <f t="shared" si="10"/>
        <v>-2.1492280780219244E-3</v>
      </c>
      <c r="K686" s="107">
        <f>I686/'סכום נכסי הקרן'!$C$42</f>
        <v>1.2572724446641706E-5</v>
      </c>
    </row>
    <row r="687" spans="2:11">
      <c r="B687" s="102" t="s">
        <v>3787</v>
      </c>
      <c r="C687" s="103" t="s">
        <v>3788</v>
      </c>
      <c r="D687" s="104" t="s">
        <v>548</v>
      </c>
      <c r="E687" s="104" t="s">
        <v>138</v>
      </c>
      <c r="F687" s="117">
        <v>45153</v>
      </c>
      <c r="G687" s="106">
        <v>10707200.000000002</v>
      </c>
      <c r="H687" s="118">
        <v>2.3499699999999999</v>
      </c>
      <c r="I687" s="106">
        <v>251.61603000000002</v>
      </c>
      <c r="J687" s="107">
        <f t="shared" si="10"/>
        <v>-3.7319565994135064E-4</v>
      </c>
      <c r="K687" s="107">
        <f>I687/'סכום נכסי הקרן'!$C$42</f>
        <v>2.1831494968387158E-6</v>
      </c>
    </row>
    <row r="688" spans="2:11">
      <c r="B688" s="102" t="s">
        <v>3789</v>
      </c>
      <c r="C688" s="103" t="s">
        <v>3751</v>
      </c>
      <c r="D688" s="104" t="s">
        <v>548</v>
      </c>
      <c r="E688" s="104" t="s">
        <v>138</v>
      </c>
      <c r="F688" s="117">
        <v>45153</v>
      </c>
      <c r="G688" s="106">
        <v>2332.6400000000003</v>
      </c>
      <c r="H688" s="118">
        <v>1.7636670000000001</v>
      </c>
      <c r="I688" s="106">
        <v>4.114000000000001E-2</v>
      </c>
      <c r="J688" s="107">
        <f t="shared" si="10"/>
        <v>-6.1018645950288495E-8</v>
      </c>
      <c r="K688" s="107">
        <f>I688/'סכום נכסי הקרן'!$C$42</f>
        <v>3.569517025602255E-10</v>
      </c>
    </row>
    <row r="689" spans="2:11">
      <c r="B689" s="102" t="s">
        <v>3790</v>
      </c>
      <c r="C689" s="103" t="s">
        <v>3791</v>
      </c>
      <c r="D689" s="104" t="s">
        <v>548</v>
      </c>
      <c r="E689" s="104" t="s">
        <v>138</v>
      </c>
      <c r="F689" s="117">
        <v>45155</v>
      </c>
      <c r="G689" s="106">
        <v>14983042.513454001</v>
      </c>
      <c r="H689" s="118">
        <v>1.481444</v>
      </c>
      <c r="I689" s="106">
        <v>221.96531161200002</v>
      </c>
      <c r="J689" s="107">
        <f t="shared" si="10"/>
        <v>-3.2921786005099866E-4</v>
      </c>
      <c r="K689" s="107">
        <f>I689/'סכום נכסי הקרן'!$C$42</f>
        <v>1.9258846837436649E-6</v>
      </c>
    </row>
    <row r="690" spans="2:11">
      <c r="B690" s="102" t="s">
        <v>3792</v>
      </c>
      <c r="C690" s="103" t="s">
        <v>3793</v>
      </c>
      <c r="D690" s="104" t="s">
        <v>548</v>
      </c>
      <c r="E690" s="104" t="s">
        <v>138</v>
      </c>
      <c r="F690" s="117">
        <v>45162</v>
      </c>
      <c r="G690" s="106">
        <v>9177.6</v>
      </c>
      <c r="H690" s="118">
        <v>1.4709730000000001</v>
      </c>
      <c r="I690" s="106">
        <v>0.13500000000000004</v>
      </c>
      <c r="J690" s="107">
        <f t="shared" si="10"/>
        <v>-2.0023133697834096E-7</v>
      </c>
      <c r="K690" s="107">
        <f>I690/'סכום נכסי הקרן'!$C$42</f>
        <v>1.1713291163254848E-9</v>
      </c>
    </row>
    <row r="691" spans="2:11">
      <c r="B691" s="102" t="s">
        <v>3792</v>
      </c>
      <c r="C691" s="103" t="s">
        <v>3794</v>
      </c>
      <c r="D691" s="104" t="s">
        <v>548</v>
      </c>
      <c r="E691" s="104" t="s">
        <v>138</v>
      </c>
      <c r="F691" s="117">
        <v>45162</v>
      </c>
      <c r="G691" s="106">
        <v>12027204.194474004</v>
      </c>
      <c r="H691" s="118">
        <v>1.4709829999999999</v>
      </c>
      <c r="I691" s="106">
        <v>176.91816077900003</v>
      </c>
      <c r="J691" s="107">
        <f t="shared" si="10"/>
        <v>-2.6240414717428333E-4</v>
      </c>
      <c r="K691" s="107">
        <f>I691/'סכום נכסי הקרן'!$C$42</f>
        <v>1.5350325402014526E-6</v>
      </c>
    </row>
    <row r="692" spans="2:11">
      <c r="B692" s="102" t="s">
        <v>3795</v>
      </c>
      <c r="C692" s="103" t="s">
        <v>3796</v>
      </c>
      <c r="D692" s="104" t="s">
        <v>548</v>
      </c>
      <c r="E692" s="104" t="s">
        <v>138</v>
      </c>
      <c r="F692" s="117">
        <v>45162</v>
      </c>
      <c r="G692" s="106">
        <v>2064960.0000000002</v>
      </c>
      <c r="H692" s="118">
        <v>1.418682</v>
      </c>
      <c r="I692" s="106">
        <v>29.295220000000004</v>
      </c>
      <c r="J692" s="107">
        <f t="shared" si="10"/>
        <v>-4.3450526427219503E-5</v>
      </c>
      <c r="K692" s="107">
        <f>I692/'סכום נכסי הקרן'!$C$42</f>
        <v>2.5418032707526416E-7</v>
      </c>
    </row>
    <row r="693" spans="2:11">
      <c r="B693" s="102" t="s">
        <v>3795</v>
      </c>
      <c r="C693" s="103" t="s">
        <v>3797</v>
      </c>
      <c r="D693" s="104" t="s">
        <v>548</v>
      </c>
      <c r="E693" s="104" t="s">
        <v>138</v>
      </c>
      <c r="F693" s="117">
        <v>45162</v>
      </c>
      <c r="G693" s="106">
        <v>114720.00000000001</v>
      </c>
      <c r="H693" s="118">
        <v>1.4186799999999999</v>
      </c>
      <c r="I693" s="106">
        <v>1.6275100000000002</v>
      </c>
      <c r="J693" s="107">
        <f t="shared" si="10"/>
        <v>-2.4139148388564419E-6</v>
      </c>
      <c r="K693" s="107">
        <f>I693/'סכום נכסי הקרן'!$C$42</f>
        <v>1.4121110000821403E-8</v>
      </c>
    </row>
    <row r="694" spans="2:11">
      <c r="B694" s="102" t="s">
        <v>3795</v>
      </c>
      <c r="C694" s="103" t="s">
        <v>3798</v>
      </c>
      <c r="D694" s="104" t="s">
        <v>548</v>
      </c>
      <c r="E694" s="104" t="s">
        <v>138</v>
      </c>
      <c r="F694" s="117">
        <v>45162</v>
      </c>
      <c r="G694" s="106">
        <v>267680.00000000006</v>
      </c>
      <c r="H694" s="118">
        <v>1.4186829999999999</v>
      </c>
      <c r="I694" s="106">
        <v>3.7975300000000005</v>
      </c>
      <c r="J694" s="107">
        <f t="shared" si="10"/>
        <v>-5.6324778452989559E-6</v>
      </c>
      <c r="K694" s="107">
        <f>I694/'סכום נכסי הקרן'!$C$42</f>
        <v>3.2949314511996424E-8</v>
      </c>
    </row>
    <row r="695" spans="2:11">
      <c r="B695" s="102" t="s">
        <v>3799</v>
      </c>
      <c r="C695" s="103" t="s">
        <v>3800</v>
      </c>
      <c r="D695" s="104" t="s">
        <v>548</v>
      </c>
      <c r="E695" s="104" t="s">
        <v>138</v>
      </c>
      <c r="F695" s="117">
        <v>45155</v>
      </c>
      <c r="G695" s="106">
        <v>764800.00000000012</v>
      </c>
      <c r="H695" s="118">
        <v>1.3899159999999999</v>
      </c>
      <c r="I695" s="106">
        <v>10.630080000000001</v>
      </c>
      <c r="J695" s="107">
        <f t="shared" si="10"/>
        <v>-1.5766482448790537E-5</v>
      </c>
      <c r="K695" s="107">
        <f>I695/'סכום נכסי הקרן'!$C$42</f>
        <v>9.2232016391623758E-8</v>
      </c>
    </row>
    <row r="696" spans="2:11">
      <c r="B696" s="102" t="s">
        <v>3799</v>
      </c>
      <c r="C696" s="103" t="s">
        <v>3801</v>
      </c>
      <c r="D696" s="104" t="s">
        <v>548</v>
      </c>
      <c r="E696" s="104" t="s">
        <v>138</v>
      </c>
      <c r="F696" s="117">
        <v>45155</v>
      </c>
      <c r="G696" s="106">
        <v>22944.000000000004</v>
      </c>
      <c r="H696" s="118">
        <v>1.3899060000000001</v>
      </c>
      <c r="I696" s="106">
        <v>0.31890000000000002</v>
      </c>
      <c r="J696" s="107">
        <f t="shared" si="10"/>
        <v>-4.7299091379550309E-7</v>
      </c>
      <c r="K696" s="107">
        <f>I696/'סכום נכסי הקרן'!$C$42</f>
        <v>2.7669396681199781E-9</v>
      </c>
    </row>
    <row r="697" spans="2:11">
      <c r="B697" s="102" t="s">
        <v>3802</v>
      </c>
      <c r="C697" s="103" t="s">
        <v>3803</v>
      </c>
      <c r="D697" s="104" t="s">
        <v>548</v>
      </c>
      <c r="E697" s="104" t="s">
        <v>138</v>
      </c>
      <c r="F697" s="117">
        <v>45161</v>
      </c>
      <c r="G697" s="106">
        <v>5353600.0000000009</v>
      </c>
      <c r="H697" s="118">
        <v>1.1235059999999999</v>
      </c>
      <c r="I697" s="106">
        <v>60.148010000000006</v>
      </c>
      <c r="J697" s="107">
        <f t="shared" si="10"/>
        <v>-8.921123302878977E-5</v>
      </c>
      <c r="K697" s="107">
        <f>I697/'סכום נכסי הקרן'!$C$42</f>
        <v>5.218749289039734E-7</v>
      </c>
    </row>
    <row r="698" spans="2:11">
      <c r="B698" s="102" t="s">
        <v>3804</v>
      </c>
      <c r="C698" s="103" t="s">
        <v>3805</v>
      </c>
      <c r="D698" s="104" t="s">
        <v>548</v>
      </c>
      <c r="E698" s="104" t="s">
        <v>138</v>
      </c>
      <c r="F698" s="117">
        <v>45181</v>
      </c>
      <c r="G698" s="106">
        <v>1682560.0000000002</v>
      </c>
      <c r="H698" s="118">
        <v>0.831067</v>
      </c>
      <c r="I698" s="106">
        <v>13.983200000000002</v>
      </c>
      <c r="J698" s="107">
        <f t="shared" si="10"/>
        <v>-2.073981356470768E-5</v>
      </c>
      <c r="K698" s="107">
        <f>I698/'סכום נכסי הקרן'!$C$42</f>
        <v>1.2132540221779643E-7</v>
      </c>
    </row>
    <row r="699" spans="2:11">
      <c r="B699" s="102" t="s">
        <v>3806</v>
      </c>
      <c r="C699" s="103" t="s">
        <v>3807</v>
      </c>
      <c r="D699" s="104" t="s">
        <v>548</v>
      </c>
      <c r="E699" s="104" t="s">
        <v>138</v>
      </c>
      <c r="F699" s="117">
        <v>45159</v>
      </c>
      <c r="G699" s="106">
        <v>688320.00000000012</v>
      </c>
      <c r="H699" s="118">
        <v>0.95843100000000003</v>
      </c>
      <c r="I699" s="106">
        <v>6.5970700000000013</v>
      </c>
      <c r="J699" s="107">
        <f t="shared" si="10"/>
        <v>-9.7847418239978051E-6</v>
      </c>
      <c r="K699" s="107">
        <f>I699/'סכום נכסי הקרן'!$C$42</f>
        <v>5.723955684027678E-8</v>
      </c>
    </row>
    <row r="700" spans="2:11">
      <c r="B700" s="102" t="s">
        <v>3806</v>
      </c>
      <c r="C700" s="103" t="s">
        <v>3808</v>
      </c>
      <c r="D700" s="104" t="s">
        <v>548</v>
      </c>
      <c r="E700" s="104" t="s">
        <v>138</v>
      </c>
      <c r="F700" s="117">
        <v>45159</v>
      </c>
      <c r="G700" s="106">
        <v>2676800.0000000005</v>
      </c>
      <c r="H700" s="118">
        <v>0.95843100000000003</v>
      </c>
      <c r="I700" s="106">
        <v>25.655280000000005</v>
      </c>
      <c r="J700" s="107">
        <f t="shared" si="10"/>
        <v>-3.8051785295953264E-5</v>
      </c>
      <c r="K700" s="107">
        <f>I700/'סכום נכסי הקרן'!$C$42</f>
        <v>2.2259834408505838E-7</v>
      </c>
    </row>
    <row r="701" spans="2:11">
      <c r="B701" s="102" t="s">
        <v>3809</v>
      </c>
      <c r="C701" s="103" t="s">
        <v>3810</v>
      </c>
      <c r="D701" s="104" t="s">
        <v>548</v>
      </c>
      <c r="E701" s="104" t="s">
        <v>138</v>
      </c>
      <c r="F701" s="117">
        <v>45159</v>
      </c>
      <c r="G701" s="106">
        <v>7456.8000000000011</v>
      </c>
      <c r="H701" s="118">
        <v>0.93230299999999999</v>
      </c>
      <c r="I701" s="106">
        <v>6.9520000000000012E-2</v>
      </c>
      <c r="J701" s="107">
        <f t="shared" si="10"/>
        <v>-1.0311172256840194E-7</v>
      </c>
      <c r="K701" s="107">
        <f>I701/'סכום נכסי הקרן'!$C$42</f>
        <v>6.0319111234776072E-10</v>
      </c>
    </row>
    <row r="702" spans="2:11">
      <c r="B702" s="102" t="s">
        <v>3811</v>
      </c>
      <c r="C702" s="103" t="s">
        <v>3392</v>
      </c>
      <c r="D702" s="104" t="s">
        <v>548</v>
      </c>
      <c r="E702" s="104" t="s">
        <v>138</v>
      </c>
      <c r="F702" s="117">
        <v>45174</v>
      </c>
      <c r="G702" s="106">
        <v>3288.6400000000008</v>
      </c>
      <c r="H702" s="118">
        <v>0.90341300000000002</v>
      </c>
      <c r="I702" s="106">
        <v>2.9710000000000004E-2</v>
      </c>
      <c r="J702" s="107">
        <f t="shared" si="10"/>
        <v>-4.4065726086122291E-8</v>
      </c>
      <c r="K702" s="107">
        <f>I702/'סכום נכסי הקרן'!$C$42</f>
        <v>2.5777917071133442E-10</v>
      </c>
    </row>
    <row r="703" spans="2:11">
      <c r="B703" s="102" t="s">
        <v>3811</v>
      </c>
      <c r="C703" s="103" t="s">
        <v>3812</v>
      </c>
      <c r="D703" s="104" t="s">
        <v>548</v>
      </c>
      <c r="E703" s="104" t="s">
        <v>138</v>
      </c>
      <c r="F703" s="117">
        <v>45174</v>
      </c>
      <c r="G703" s="106">
        <v>3669316.5339080002</v>
      </c>
      <c r="H703" s="118">
        <v>0.90351499999999996</v>
      </c>
      <c r="I703" s="106">
        <v>33.152812232000009</v>
      </c>
      <c r="J703" s="107">
        <f t="shared" si="10"/>
        <v>-4.9172088280038935E-5</v>
      </c>
      <c r="K703" s="107">
        <f>I703/'סכום נכסי הקרן'!$C$42</f>
        <v>2.876507722623206E-7</v>
      </c>
    </row>
    <row r="704" spans="2:11">
      <c r="B704" s="102" t="s">
        <v>3813</v>
      </c>
      <c r="C704" s="103" t="s">
        <v>3814</v>
      </c>
      <c r="D704" s="104" t="s">
        <v>548</v>
      </c>
      <c r="E704" s="104" t="s">
        <v>138</v>
      </c>
      <c r="F704" s="117">
        <v>45181</v>
      </c>
      <c r="G704" s="106">
        <v>6883200.0000000009</v>
      </c>
      <c r="H704" s="118">
        <v>0.82538900000000004</v>
      </c>
      <c r="I704" s="106">
        <v>56.813160000000011</v>
      </c>
      <c r="J704" s="107">
        <f t="shared" si="10"/>
        <v>-8.4264999887143709E-5</v>
      </c>
      <c r="K704" s="107">
        <f>I704/'סכום נכסי הקרן'!$C$42</f>
        <v>4.929400629515435E-7</v>
      </c>
    </row>
    <row r="705" spans="2:11">
      <c r="B705" s="102" t="s">
        <v>3815</v>
      </c>
      <c r="C705" s="103" t="s">
        <v>3816</v>
      </c>
      <c r="D705" s="104" t="s">
        <v>548</v>
      </c>
      <c r="E705" s="104" t="s">
        <v>138</v>
      </c>
      <c r="F705" s="117">
        <v>45168</v>
      </c>
      <c r="G705" s="106">
        <v>5736000.0000000009</v>
      </c>
      <c r="H705" s="118">
        <v>0.82538900000000004</v>
      </c>
      <c r="I705" s="106">
        <v>47.344300000000011</v>
      </c>
      <c r="J705" s="107">
        <f t="shared" si="10"/>
        <v>-7.0220833239286422E-5</v>
      </c>
      <c r="K705" s="107">
        <f>I705/'סכום נכסי הקרן'!$C$42</f>
        <v>4.1078338579295294E-7</v>
      </c>
    </row>
    <row r="706" spans="2:11">
      <c r="B706" s="102" t="s">
        <v>3817</v>
      </c>
      <c r="C706" s="103" t="s">
        <v>3818</v>
      </c>
      <c r="D706" s="104" t="s">
        <v>548</v>
      </c>
      <c r="E706" s="104" t="s">
        <v>138</v>
      </c>
      <c r="F706" s="117">
        <v>45181</v>
      </c>
      <c r="G706" s="106">
        <v>1147200.0000000002</v>
      </c>
      <c r="H706" s="118">
        <v>0.82767800000000002</v>
      </c>
      <c r="I706" s="106">
        <v>9.4951200000000018</v>
      </c>
      <c r="J706" s="107">
        <f t="shared" si="10"/>
        <v>-1.4083115350887293E-5</v>
      </c>
      <c r="K706" s="107">
        <f>I706/'סכום נכסי הקרן'!$C$42</f>
        <v>8.2384522362995817E-8</v>
      </c>
    </row>
    <row r="707" spans="2:11">
      <c r="B707" s="102" t="s">
        <v>3819</v>
      </c>
      <c r="C707" s="103" t="s">
        <v>3820</v>
      </c>
      <c r="D707" s="104" t="s">
        <v>548</v>
      </c>
      <c r="E707" s="104" t="s">
        <v>138</v>
      </c>
      <c r="F707" s="117">
        <v>45189</v>
      </c>
      <c r="G707" s="106">
        <v>28893409.830240007</v>
      </c>
      <c r="H707" s="118">
        <v>0.38976899999999998</v>
      </c>
      <c r="I707" s="106">
        <v>112.61742943700001</v>
      </c>
      <c r="J707" s="107">
        <f t="shared" si="10"/>
        <v>-1.6703361824618133E-4</v>
      </c>
      <c r="K707" s="107">
        <f>I707/'סכום נכסי הקרן'!$C$42</f>
        <v>9.7712647485399136E-7</v>
      </c>
    </row>
    <row r="708" spans="2:11">
      <c r="B708" s="102" t="s">
        <v>3821</v>
      </c>
      <c r="C708" s="103" t="s">
        <v>3822</v>
      </c>
      <c r="D708" s="104" t="s">
        <v>548</v>
      </c>
      <c r="E708" s="104" t="s">
        <v>138</v>
      </c>
      <c r="F708" s="117">
        <v>45166</v>
      </c>
      <c r="G708" s="106">
        <v>6883200.0000000009</v>
      </c>
      <c r="H708" s="118">
        <v>0.76001200000000002</v>
      </c>
      <c r="I708" s="106">
        <v>52.313160000000011</v>
      </c>
      <c r="J708" s="107">
        <f t="shared" si="10"/>
        <v>-7.7590621987865679E-5</v>
      </c>
      <c r="K708" s="107">
        <f>I708/'סכום נכסי הקרן'!$C$42</f>
        <v>4.5389575907402737E-7</v>
      </c>
    </row>
    <row r="709" spans="2:11">
      <c r="B709" s="102" t="s">
        <v>3823</v>
      </c>
      <c r="C709" s="103" t="s">
        <v>3824</v>
      </c>
      <c r="D709" s="104" t="s">
        <v>548</v>
      </c>
      <c r="E709" s="104" t="s">
        <v>138</v>
      </c>
      <c r="F709" s="117">
        <v>45166</v>
      </c>
      <c r="G709" s="106">
        <v>305920.00000000006</v>
      </c>
      <c r="H709" s="118">
        <v>0.76491600000000004</v>
      </c>
      <c r="I709" s="106">
        <v>2.3400300000000005</v>
      </c>
      <c r="J709" s="107">
        <f t="shared" si="10"/>
        <v>-3.4707210034772384E-6</v>
      </c>
      <c r="K709" s="107">
        <f>I709/'סכום נכסי הקרן'!$C$42</f>
        <v>2.0303298311667585E-8</v>
      </c>
    </row>
    <row r="710" spans="2:11">
      <c r="B710" s="102" t="s">
        <v>3823</v>
      </c>
      <c r="C710" s="103" t="s">
        <v>3825</v>
      </c>
      <c r="D710" s="104" t="s">
        <v>548</v>
      </c>
      <c r="E710" s="104" t="s">
        <v>138</v>
      </c>
      <c r="F710" s="117">
        <v>45166</v>
      </c>
      <c r="G710" s="106">
        <v>8154036.7420160007</v>
      </c>
      <c r="H710" s="118">
        <v>0.76491600000000004</v>
      </c>
      <c r="I710" s="106">
        <v>62.371557614000004</v>
      </c>
      <c r="J710" s="107">
        <f t="shared" si="10"/>
        <v>-9.2509187929428439E-5</v>
      </c>
      <c r="K710" s="107">
        <f>I710/'סכום נכסי הקרן'!$C$42</f>
        <v>5.4116756639889384E-7</v>
      </c>
    </row>
    <row r="711" spans="2:11">
      <c r="B711" s="102" t="s">
        <v>3826</v>
      </c>
      <c r="C711" s="103" t="s">
        <v>3827</v>
      </c>
      <c r="D711" s="104" t="s">
        <v>548</v>
      </c>
      <c r="E711" s="104" t="s">
        <v>138</v>
      </c>
      <c r="F711" s="117">
        <v>45169</v>
      </c>
      <c r="G711" s="106">
        <v>24077841.525200006</v>
      </c>
      <c r="H711" s="118">
        <v>0.67780099999999999</v>
      </c>
      <c r="I711" s="106">
        <v>163.19978615900001</v>
      </c>
      <c r="J711" s="107">
        <f t="shared" si="10"/>
        <v>-2.4205712131256227E-4</v>
      </c>
      <c r="K711" s="107">
        <f>I711/'סכום נכסי הקרן'!$C$42</f>
        <v>1.4160048985639224E-6</v>
      </c>
    </row>
    <row r="712" spans="2:11">
      <c r="B712" s="102" t="s">
        <v>3828</v>
      </c>
      <c r="C712" s="103" t="s">
        <v>2763</v>
      </c>
      <c r="D712" s="104" t="s">
        <v>548</v>
      </c>
      <c r="E712" s="104" t="s">
        <v>138</v>
      </c>
      <c r="F712" s="117">
        <v>45168</v>
      </c>
      <c r="G712" s="106">
        <v>1147200.0000000002</v>
      </c>
      <c r="H712" s="118">
        <v>0.74556500000000003</v>
      </c>
      <c r="I712" s="106">
        <v>8.5531200000000034</v>
      </c>
      <c r="J712" s="107">
        <f t="shared" si="10"/>
        <v>-1.2685945577305095E-5</v>
      </c>
      <c r="K712" s="107">
        <f>I712/'סכום נכסי הקרן'!$C$42</f>
        <v>7.4211248084635785E-8</v>
      </c>
    </row>
    <row r="713" spans="2:11">
      <c r="B713" s="102" t="s">
        <v>3829</v>
      </c>
      <c r="C713" s="103" t="s">
        <v>3587</v>
      </c>
      <c r="D713" s="104" t="s">
        <v>548</v>
      </c>
      <c r="E713" s="104" t="s">
        <v>138</v>
      </c>
      <c r="F713" s="117">
        <v>45169</v>
      </c>
      <c r="G713" s="106">
        <v>12231055.113024002</v>
      </c>
      <c r="H713" s="118">
        <v>0.67077399999999998</v>
      </c>
      <c r="I713" s="106">
        <v>82.042744789000011</v>
      </c>
      <c r="J713" s="107">
        <f t="shared" si="10"/>
        <v>-1.2168539613684655E-4</v>
      </c>
      <c r="K713" s="107">
        <f>I713/'סכום נכסי הקרן'!$C$42</f>
        <v>7.1184485744160464E-7</v>
      </c>
    </row>
    <row r="714" spans="2:11">
      <c r="B714" s="102" t="s">
        <v>3830</v>
      </c>
      <c r="C714" s="103" t="s">
        <v>2761</v>
      </c>
      <c r="D714" s="104" t="s">
        <v>548</v>
      </c>
      <c r="E714" s="104" t="s">
        <v>138</v>
      </c>
      <c r="F714" s="117">
        <v>45168</v>
      </c>
      <c r="G714" s="106">
        <v>5583040.0000000009</v>
      </c>
      <c r="H714" s="118">
        <v>0.74728600000000001</v>
      </c>
      <c r="I714" s="106">
        <v>41.721250000000005</v>
      </c>
      <c r="J714" s="107">
        <f t="shared" si="10"/>
        <v>-6.1880753095611897E-5</v>
      </c>
      <c r="K714" s="107">
        <f>I714/'סכום נכסי הקרן'!$C$42</f>
        <v>3.6199492514440461E-7</v>
      </c>
    </row>
    <row r="715" spans="2:11">
      <c r="B715" s="102" t="s">
        <v>3831</v>
      </c>
      <c r="C715" s="103" t="s">
        <v>3832</v>
      </c>
      <c r="D715" s="104" t="s">
        <v>548</v>
      </c>
      <c r="E715" s="104" t="s">
        <v>138</v>
      </c>
      <c r="F715" s="117">
        <v>45167</v>
      </c>
      <c r="G715" s="106">
        <v>10396396.846069999</v>
      </c>
      <c r="H715" s="118">
        <v>0.53479100000000002</v>
      </c>
      <c r="I715" s="106">
        <v>55.598973343000004</v>
      </c>
      <c r="J715" s="107">
        <f t="shared" si="10"/>
        <v>-8.2464124200681683E-5</v>
      </c>
      <c r="K715" s="107">
        <f>I715/'סכום נכסי הקרן'!$C$42</f>
        <v>4.8240515788489161E-7</v>
      </c>
    </row>
    <row r="716" spans="2:11">
      <c r="B716" s="102" t="s">
        <v>3831</v>
      </c>
      <c r="C716" s="103" t="s">
        <v>3833</v>
      </c>
      <c r="D716" s="104" t="s">
        <v>548</v>
      </c>
      <c r="E716" s="104" t="s">
        <v>138</v>
      </c>
      <c r="F716" s="117">
        <v>45167</v>
      </c>
      <c r="G716" s="106">
        <v>9560.0000000000018</v>
      </c>
      <c r="H716" s="118">
        <v>0.534833</v>
      </c>
      <c r="I716" s="106">
        <v>5.1130000000000009E-2</v>
      </c>
      <c r="J716" s="107">
        <f t="shared" ref="J716:J779" si="11">IFERROR(I716/$I$11,0)</f>
        <v>-7.5835764886685718E-8</v>
      </c>
      <c r="K716" s="107">
        <f>I716/'סכום נכסי הקרן'!$C$42</f>
        <v>4.4363005716831132E-10</v>
      </c>
    </row>
    <row r="717" spans="2:11">
      <c r="B717" s="102" t="s">
        <v>3834</v>
      </c>
      <c r="C717" s="103" t="s">
        <v>2757</v>
      </c>
      <c r="D717" s="104" t="s">
        <v>548</v>
      </c>
      <c r="E717" s="104" t="s">
        <v>138</v>
      </c>
      <c r="F717" s="117">
        <v>45168</v>
      </c>
      <c r="G717" s="106">
        <v>8565760.0000000019</v>
      </c>
      <c r="H717" s="118">
        <v>0.69866899999999998</v>
      </c>
      <c r="I717" s="106">
        <v>59.846300000000014</v>
      </c>
      <c r="J717" s="107">
        <f t="shared" si="11"/>
        <v>-8.8763738238569522E-5</v>
      </c>
      <c r="K717" s="107">
        <f>I717/'סכום נכסי הקרן'!$C$42</f>
        <v>5.1925713847666557E-7</v>
      </c>
    </row>
    <row r="718" spans="2:11">
      <c r="B718" s="102" t="s">
        <v>3835</v>
      </c>
      <c r="C718" s="103" t="s">
        <v>3836</v>
      </c>
      <c r="D718" s="104" t="s">
        <v>548</v>
      </c>
      <c r="E718" s="104" t="s">
        <v>138</v>
      </c>
      <c r="F718" s="117">
        <v>45169</v>
      </c>
      <c r="G718" s="106">
        <v>4971200.0000000009</v>
      </c>
      <c r="H718" s="118">
        <v>0.45666499999999999</v>
      </c>
      <c r="I718" s="106">
        <v>22.701730000000005</v>
      </c>
      <c r="J718" s="107">
        <f t="shared" si="11"/>
        <v>-3.3671094441639347E-5</v>
      </c>
      <c r="K718" s="107">
        <f>I718/'סכום נכסי הקרן'!$C$42</f>
        <v>1.9697183214784997E-7</v>
      </c>
    </row>
    <row r="719" spans="2:11">
      <c r="B719" s="102" t="s">
        <v>3837</v>
      </c>
      <c r="C719" s="103" t="s">
        <v>3838</v>
      </c>
      <c r="D719" s="104" t="s">
        <v>548</v>
      </c>
      <c r="E719" s="104" t="s">
        <v>138</v>
      </c>
      <c r="F719" s="117">
        <v>45188</v>
      </c>
      <c r="G719" s="106">
        <v>15288818.891280003</v>
      </c>
      <c r="H719" s="118">
        <v>0.45372400000000002</v>
      </c>
      <c r="I719" s="106">
        <v>69.36901759700001</v>
      </c>
      <c r="J719" s="107">
        <f t="shared" si="11"/>
        <v>-1.0288778620978791E-4</v>
      </c>
      <c r="K719" s="107">
        <f>I719/'סכום נכסי הקרן'!$C$42</f>
        <v>6.0188111172045191E-7</v>
      </c>
    </row>
    <row r="720" spans="2:11">
      <c r="B720" s="102" t="s">
        <v>3839</v>
      </c>
      <c r="C720" s="103" t="s">
        <v>3840</v>
      </c>
      <c r="D720" s="104" t="s">
        <v>548</v>
      </c>
      <c r="E720" s="104" t="s">
        <v>138</v>
      </c>
      <c r="F720" s="117">
        <v>45190</v>
      </c>
      <c r="G720" s="106">
        <v>16060.800000000003</v>
      </c>
      <c r="H720" s="118">
        <v>0.451098</v>
      </c>
      <c r="I720" s="106">
        <v>7.2450000000000001E-2</v>
      </c>
      <c r="J720" s="107">
        <f t="shared" si="11"/>
        <v>-1.0745748417837629E-7</v>
      </c>
      <c r="K720" s="107">
        <f>I720/'סכום נכסי הקרן'!$C$42</f>
        <v>6.2861329242800995E-10</v>
      </c>
    </row>
    <row r="721" spans="2:11">
      <c r="B721" s="102" t="s">
        <v>3841</v>
      </c>
      <c r="C721" s="103" t="s">
        <v>3842</v>
      </c>
      <c r="D721" s="104" t="s">
        <v>548</v>
      </c>
      <c r="E721" s="104" t="s">
        <v>138</v>
      </c>
      <c r="F721" s="117">
        <v>45189</v>
      </c>
      <c r="G721" s="106">
        <v>26768.000000000004</v>
      </c>
      <c r="H721" s="118">
        <v>0.35172599999999998</v>
      </c>
      <c r="I721" s="106">
        <v>9.4150000000000025E-2</v>
      </c>
      <c r="J721" s="107">
        <f t="shared" si="11"/>
        <v>-1.3964281760378372E-7</v>
      </c>
      <c r="K721" s="107">
        <f>I721/'סכום נכסי הקרן'!$C$42</f>
        <v>8.1689360223736584E-10</v>
      </c>
    </row>
    <row r="722" spans="2:11">
      <c r="B722" s="102" t="s">
        <v>3843</v>
      </c>
      <c r="C722" s="103" t="s">
        <v>3844</v>
      </c>
      <c r="D722" s="104" t="s">
        <v>548</v>
      </c>
      <c r="E722" s="104" t="s">
        <v>138</v>
      </c>
      <c r="F722" s="117">
        <v>45189</v>
      </c>
      <c r="G722" s="106">
        <v>76480000.000000015</v>
      </c>
      <c r="H722" s="118">
        <v>0.30499100000000001</v>
      </c>
      <c r="I722" s="106">
        <v>233.25734000000003</v>
      </c>
      <c r="J722" s="107">
        <f t="shared" si="11"/>
        <v>-3.4596614109786252E-4</v>
      </c>
      <c r="K722" s="107">
        <f>I722/'סכום נכסי הקרן'!$C$42</f>
        <v>2.023860103249134E-6</v>
      </c>
    </row>
    <row r="723" spans="2:11">
      <c r="B723" s="102" t="s">
        <v>3843</v>
      </c>
      <c r="C723" s="103" t="s">
        <v>3845</v>
      </c>
      <c r="D723" s="104" t="s">
        <v>548</v>
      </c>
      <c r="E723" s="104" t="s">
        <v>138</v>
      </c>
      <c r="F723" s="117">
        <v>45189</v>
      </c>
      <c r="G723" s="106">
        <v>14148800.000000002</v>
      </c>
      <c r="H723" s="118">
        <v>0.30499100000000001</v>
      </c>
      <c r="I723" s="106">
        <v>43.15261000000001</v>
      </c>
      <c r="J723" s="107">
        <f t="shared" si="11"/>
        <v>-6.4003739217814257E-5</v>
      </c>
      <c r="K723" s="107">
        <f>I723/'סכום נכסי הקרן'!$C$42</f>
        <v>3.74414137321765E-7</v>
      </c>
    </row>
    <row r="724" spans="2:11">
      <c r="B724" s="102" t="s">
        <v>3843</v>
      </c>
      <c r="C724" s="103" t="s">
        <v>3846</v>
      </c>
      <c r="D724" s="104" t="s">
        <v>548</v>
      </c>
      <c r="E724" s="104" t="s">
        <v>138</v>
      </c>
      <c r="F724" s="117">
        <v>45189</v>
      </c>
      <c r="G724" s="106">
        <v>7648000.0000000009</v>
      </c>
      <c r="H724" s="118">
        <v>0.30499100000000001</v>
      </c>
      <c r="I724" s="106">
        <v>23.325730000000004</v>
      </c>
      <c r="J724" s="107">
        <f t="shared" si="11"/>
        <v>-3.45966081770059E-5</v>
      </c>
      <c r="K724" s="107">
        <f>I724/'סכום נכסי הקרן'!$C$42</f>
        <v>2.0238597561886552E-7</v>
      </c>
    </row>
    <row r="725" spans="2:11">
      <c r="B725" s="102" t="s">
        <v>3847</v>
      </c>
      <c r="C725" s="103" t="s">
        <v>3848</v>
      </c>
      <c r="D725" s="104" t="s">
        <v>548</v>
      </c>
      <c r="E725" s="104" t="s">
        <v>138</v>
      </c>
      <c r="F725" s="117">
        <v>45189</v>
      </c>
      <c r="G725" s="106">
        <v>95600000.000000015</v>
      </c>
      <c r="H725" s="118">
        <v>0.429317</v>
      </c>
      <c r="I725" s="106">
        <v>410.42750000000007</v>
      </c>
      <c r="J725" s="107">
        <f t="shared" si="11"/>
        <v>-6.0874405227909646E-4</v>
      </c>
      <c r="K725" s="107">
        <f>I725/'סכום נכסי הקרן'!$C$42</f>
        <v>3.5610791177087248E-6</v>
      </c>
    </row>
    <row r="726" spans="2:11">
      <c r="B726" s="102" t="s">
        <v>3849</v>
      </c>
      <c r="C726" s="103" t="s">
        <v>3850</v>
      </c>
      <c r="D726" s="104" t="s">
        <v>548</v>
      </c>
      <c r="E726" s="104" t="s">
        <v>138</v>
      </c>
      <c r="F726" s="117">
        <v>45187</v>
      </c>
      <c r="G726" s="106">
        <v>32649553.108171005</v>
      </c>
      <c r="H726" s="118">
        <v>-0.13650599999999999</v>
      </c>
      <c r="I726" s="106">
        <v>-44.568689127999995</v>
      </c>
      <c r="J726" s="107">
        <f t="shared" si="11"/>
        <v>6.6104060825714707E-5</v>
      </c>
      <c r="K726" s="107">
        <f>I726/'סכום נכסי הקרן'!$C$42</f>
        <v>-3.8670076483026265E-7</v>
      </c>
    </row>
    <row r="727" spans="2:11">
      <c r="B727" s="102" t="s">
        <v>3851</v>
      </c>
      <c r="C727" s="103" t="s">
        <v>3852</v>
      </c>
      <c r="D727" s="104" t="s">
        <v>548</v>
      </c>
      <c r="E727" s="104" t="s">
        <v>138</v>
      </c>
      <c r="F727" s="117">
        <v>45182</v>
      </c>
      <c r="G727" s="106">
        <v>57360.000000000007</v>
      </c>
      <c r="H727" s="118">
        <v>0.152999</v>
      </c>
      <c r="I727" s="106">
        <v>8.7760000000000019E-2</v>
      </c>
      <c r="J727" s="107">
        <f t="shared" si="11"/>
        <v>-1.3016520098680891E-7</v>
      </c>
      <c r="K727" s="107">
        <f>I727/'סכום נכסי הקרן'!$C$42</f>
        <v>7.6145069073129287E-10</v>
      </c>
    </row>
    <row r="728" spans="2:11">
      <c r="B728" s="102" t="s">
        <v>3851</v>
      </c>
      <c r="C728" s="103" t="s">
        <v>3853</v>
      </c>
      <c r="D728" s="104" t="s">
        <v>548</v>
      </c>
      <c r="E728" s="104" t="s">
        <v>138</v>
      </c>
      <c r="F728" s="117">
        <v>45182</v>
      </c>
      <c r="G728" s="106">
        <v>2446211.0226040003</v>
      </c>
      <c r="H728" s="118">
        <v>0.15299199999999999</v>
      </c>
      <c r="I728" s="106">
        <v>3.7424981600000007</v>
      </c>
      <c r="J728" s="107">
        <f t="shared" si="11"/>
        <v>-5.550854890487266E-6</v>
      </c>
      <c r="K728" s="107">
        <f>I728/'סכום נכסי הקרן'!$C$42</f>
        <v>3.2471830093352242E-8</v>
      </c>
    </row>
    <row r="729" spans="2:11">
      <c r="B729" s="102" t="s">
        <v>3854</v>
      </c>
      <c r="C729" s="103" t="s">
        <v>3855</v>
      </c>
      <c r="D729" s="104" t="s">
        <v>548</v>
      </c>
      <c r="E729" s="104" t="s">
        <v>138</v>
      </c>
      <c r="F729" s="117">
        <v>45183</v>
      </c>
      <c r="G729" s="106">
        <v>26768.000000000004</v>
      </c>
      <c r="H729" s="118">
        <v>-3.5303000000000001E-2</v>
      </c>
      <c r="I729" s="106">
        <v>-9.4500000000000018E-3</v>
      </c>
      <c r="J729" s="107">
        <f t="shared" si="11"/>
        <v>1.4016193588483866E-8</v>
      </c>
      <c r="K729" s="107">
        <f>I729/'סכום נכסי הקרן'!$C$42</f>
        <v>-8.1993038142783925E-11</v>
      </c>
    </row>
    <row r="730" spans="2:11">
      <c r="B730" s="102" t="s">
        <v>3856</v>
      </c>
      <c r="C730" s="103" t="s">
        <v>3857</v>
      </c>
      <c r="D730" s="104" t="s">
        <v>548</v>
      </c>
      <c r="E730" s="104" t="s">
        <v>138</v>
      </c>
      <c r="F730" s="117">
        <v>45196</v>
      </c>
      <c r="G730" s="106">
        <v>38240000.000000007</v>
      </c>
      <c r="H730" s="118">
        <v>-0.51242799999999999</v>
      </c>
      <c r="I730" s="106">
        <v>-195.95250000000004</v>
      </c>
      <c r="J730" s="107">
        <f t="shared" si="11"/>
        <v>2.9063578562406187E-4</v>
      </c>
      <c r="K730" s="107">
        <f>I730/'סכום נכסי הקרן'!$C$42</f>
        <v>-1.7001842123464411E-6</v>
      </c>
    </row>
    <row r="731" spans="2:11">
      <c r="B731" s="102" t="s">
        <v>3858</v>
      </c>
      <c r="C731" s="103" t="s">
        <v>3859</v>
      </c>
      <c r="D731" s="104" t="s">
        <v>548</v>
      </c>
      <c r="E731" s="104" t="s">
        <v>138</v>
      </c>
      <c r="F731" s="117">
        <v>45187</v>
      </c>
      <c r="G731" s="106">
        <v>30349252.440218005</v>
      </c>
      <c r="H731" s="118">
        <v>-0.100825</v>
      </c>
      <c r="I731" s="106">
        <v>-30.599697656</v>
      </c>
      <c r="J731" s="107">
        <f t="shared" si="11"/>
        <v>4.5385321279954701E-5</v>
      </c>
      <c r="K731" s="107">
        <f>I731/'סכום נכסי הקרן'!$C$42</f>
        <v>-2.6549864307577392E-7</v>
      </c>
    </row>
    <row r="732" spans="2:11">
      <c r="B732" s="102" t="s">
        <v>3860</v>
      </c>
      <c r="C732" s="103" t="s">
        <v>3720</v>
      </c>
      <c r="D732" s="104" t="s">
        <v>548</v>
      </c>
      <c r="E732" s="104" t="s">
        <v>138</v>
      </c>
      <c r="F732" s="117">
        <v>45180</v>
      </c>
      <c r="G732" s="106">
        <v>4206.3999999999996</v>
      </c>
      <c r="H732" s="118">
        <v>-0.52420100000000003</v>
      </c>
      <c r="I732" s="106">
        <v>-2.2050000000000004E-2</v>
      </c>
      <c r="J732" s="107">
        <f t="shared" si="11"/>
        <v>3.2704451706462351E-8</v>
      </c>
      <c r="K732" s="107">
        <f>I732/'סכום נכסי הקרן'!$C$42</f>
        <v>-1.9131708899982915E-10</v>
      </c>
    </row>
    <row r="733" spans="2:11">
      <c r="B733" s="102" t="s">
        <v>3861</v>
      </c>
      <c r="C733" s="103" t="s">
        <v>3862</v>
      </c>
      <c r="D733" s="104" t="s">
        <v>548</v>
      </c>
      <c r="E733" s="104" t="s">
        <v>138</v>
      </c>
      <c r="F733" s="117">
        <v>45176</v>
      </c>
      <c r="G733" s="106">
        <v>3465465.6153560006</v>
      </c>
      <c r="H733" s="118">
        <v>-0.61060700000000001</v>
      </c>
      <c r="I733" s="106">
        <v>-21.160365045000002</v>
      </c>
      <c r="J733" s="107">
        <f t="shared" si="11"/>
        <v>3.1384949510445194E-5</v>
      </c>
      <c r="K733" s="107">
        <f>I733/'סכום נכסי הקרן'!$C$42</f>
        <v>-1.8359816066136684E-7</v>
      </c>
    </row>
    <row r="734" spans="2:11">
      <c r="B734" s="102" t="s">
        <v>3863</v>
      </c>
      <c r="C734" s="103" t="s">
        <v>3864</v>
      </c>
      <c r="D734" s="104" t="s">
        <v>548</v>
      </c>
      <c r="E734" s="104" t="s">
        <v>138</v>
      </c>
      <c r="F734" s="117">
        <v>45196</v>
      </c>
      <c r="G734" s="106">
        <v>38240.000000000007</v>
      </c>
      <c r="H734" s="118">
        <v>-0.65507300000000002</v>
      </c>
      <c r="I734" s="106">
        <v>-0.25050000000000006</v>
      </c>
      <c r="J734" s="107">
        <f t="shared" si="11"/>
        <v>3.715403697264771E-7</v>
      </c>
      <c r="K734" s="107">
        <f>I734/'סכום נכסי הקרן'!$C$42</f>
        <v>-2.1734662491817327E-9</v>
      </c>
    </row>
    <row r="735" spans="2:11">
      <c r="B735" s="102" t="s">
        <v>3863</v>
      </c>
      <c r="C735" s="103" t="s">
        <v>3865</v>
      </c>
      <c r="D735" s="104" t="s">
        <v>548</v>
      </c>
      <c r="E735" s="104" t="s">
        <v>138</v>
      </c>
      <c r="F735" s="117">
        <v>45196</v>
      </c>
      <c r="G735" s="106">
        <v>267680.00000000006</v>
      </c>
      <c r="H735" s="118">
        <v>-0.65506200000000003</v>
      </c>
      <c r="I735" s="106">
        <v>-1.7534700000000003</v>
      </c>
      <c r="J735" s="107">
        <f t="shared" si="11"/>
        <v>2.6007380922326775E-6</v>
      </c>
      <c r="K735" s="107">
        <f>I735/'סכום נכסי הקרן'!$C$42</f>
        <v>-1.5214003448912944E-8</v>
      </c>
    </row>
    <row r="736" spans="2:11">
      <c r="B736" s="102" t="s">
        <v>3863</v>
      </c>
      <c r="C736" s="103" t="s">
        <v>3866</v>
      </c>
      <c r="D736" s="104" t="s">
        <v>548</v>
      </c>
      <c r="E736" s="104" t="s">
        <v>138</v>
      </c>
      <c r="F736" s="117">
        <v>45196</v>
      </c>
      <c r="G736" s="106">
        <v>3441600.0000000005</v>
      </c>
      <c r="H736" s="118">
        <v>-0.65506299999999995</v>
      </c>
      <c r="I736" s="106">
        <v>-22.544640000000005</v>
      </c>
      <c r="J736" s="107">
        <f t="shared" si="11"/>
        <v>3.3438099325150996E-5</v>
      </c>
      <c r="K736" s="107">
        <f>I736/'סכום נכסי הקרן'!$C$42</f>
        <v>-1.9560883888204575E-7</v>
      </c>
    </row>
    <row r="737" spans="2:11">
      <c r="B737" s="102" t="s">
        <v>3863</v>
      </c>
      <c r="C737" s="103" t="s">
        <v>3867</v>
      </c>
      <c r="D737" s="104" t="s">
        <v>548</v>
      </c>
      <c r="E737" s="104" t="s">
        <v>138</v>
      </c>
      <c r="F737" s="117">
        <v>45196</v>
      </c>
      <c r="G737" s="106">
        <v>7648.0000000000009</v>
      </c>
      <c r="H737" s="118">
        <v>-0.65507300000000002</v>
      </c>
      <c r="I737" s="106">
        <v>-5.0100000000000006E-2</v>
      </c>
      <c r="J737" s="107">
        <f t="shared" si="11"/>
        <v>7.4308073945295406E-8</v>
      </c>
      <c r="K737" s="107">
        <f>I737/'סכום נכסי הקרן'!$C$42</f>
        <v>-4.3469324983634648E-10</v>
      </c>
    </row>
    <row r="738" spans="2:11">
      <c r="B738" s="102" t="s">
        <v>3863</v>
      </c>
      <c r="C738" s="103" t="s">
        <v>3868</v>
      </c>
      <c r="D738" s="104" t="s">
        <v>548</v>
      </c>
      <c r="E738" s="104" t="s">
        <v>138</v>
      </c>
      <c r="F738" s="117">
        <v>45196</v>
      </c>
      <c r="G738" s="106">
        <v>3824000.0000000005</v>
      </c>
      <c r="H738" s="118">
        <v>-0.65506299999999995</v>
      </c>
      <c r="I738" s="106">
        <v>-25.049599999999998</v>
      </c>
      <c r="J738" s="107">
        <f t="shared" si="11"/>
        <v>3.7153443694612208E-5</v>
      </c>
      <c r="K738" s="107">
        <f>I738/'סכום נכסי הקרן'!$C$42</f>
        <v>-2.173431543133841E-7</v>
      </c>
    </row>
    <row r="739" spans="2:11">
      <c r="B739" s="102" t="s">
        <v>3863</v>
      </c>
      <c r="C739" s="103" t="s">
        <v>3869</v>
      </c>
      <c r="D739" s="104" t="s">
        <v>548</v>
      </c>
      <c r="E739" s="104" t="s">
        <v>138</v>
      </c>
      <c r="F739" s="117">
        <v>45197</v>
      </c>
      <c r="G739" s="106">
        <v>76480.000000000015</v>
      </c>
      <c r="H739" s="118">
        <v>-0.65505999999999998</v>
      </c>
      <c r="I739" s="106">
        <v>-0.50099000000000005</v>
      </c>
      <c r="J739" s="107">
        <f t="shared" si="11"/>
        <v>7.4306590750206684E-7</v>
      </c>
      <c r="K739" s="107">
        <f>I739/'סכום נכסי הקרן'!$C$42</f>
        <v>-4.3468457332437374E-9</v>
      </c>
    </row>
    <row r="740" spans="2:11">
      <c r="B740" s="102" t="s">
        <v>3863</v>
      </c>
      <c r="C740" s="103" t="s">
        <v>3870</v>
      </c>
      <c r="D740" s="104" t="s">
        <v>548</v>
      </c>
      <c r="E740" s="104" t="s">
        <v>138</v>
      </c>
      <c r="F740" s="117">
        <v>45197</v>
      </c>
      <c r="G740" s="106">
        <v>114720.00000000001</v>
      </c>
      <c r="H740" s="118">
        <v>-0.65506500000000001</v>
      </c>
      <c r="I740" s="106">
        <v>-0.7514900000000001</v>
      </c>
      <c r="J740" s="107">
        <f t="shared" si="11"/>
        <v>1.114606277228544E-6</v>
      </c>
      <c r="K740" s="107">
        <f>I740/'סכום נכסי הקרן'!$C$42</f>
        <v>-6.5203119824254701E-9</v>
      </c>
    </row>
    <row r="741" spans="2:11">
      <c r="B741" s="102" t="s">
        <v>3863</v>
      </c>
      <c r="C741" s="103" t="s">
        <v>3871</v>
      </c>
      <c r="D741" s="104" t="s">
        <v>548</v>
      </c>
      <c r="E741" s="104" t="s">
        <v>138</v>
      </c>
      <c r="F741" s="117">
        <v>45197</v>
      </c>
      <c r="G741" s="106">
        <v>764800.00000000012</v>
      </c>
      <c r="H741" s="118">
        <v>-0.65506299999999995</v>
      </c>
      <c r="I741" s="106">
        <v>-5.009920000000001</v>
      </c>
      <c r="J741" s="107">
        <f t="shared" si="11"/>
        <v>7.4306887389224437E-6</v>
      </c>
      <c r="K741" s="107">
        <f>I741/'סכום נכסי הקרן'!$C$42</f>
        <v>-4.346863086267683E-8</v>
      </c>
    </row>
    <row r="742" spans="2:11">
      <c r="B742" s="102" t="s">
        <v>3863</v>
      </c>
      <c r="C742" s="103" t="s">
        <v>3872</v>
      </c>
      <c r="D742" s="104" t="s">
        <v>548</v>
      </c>
      <c r="E742" s="104" t="s">
        <v>138</v>
      </c>
      <c r="F742" s="117">
        <v>45197</v>
      </c>
      <c r="G742" s="106">
        <v>3824000.0000000005</v>
      </c>
      <c r="H742" s="118">
        <v>-0.65506299999999995</v>
      </c>
      <c r="I742" s="106">
        <v>-25.049599999999998</v>
      </c>
      <c r="J742" s="107">
        <f t="shared" si="11"/>
        <v>3.7153443694612208E-5</v>
      </c>
      <c r="K742" s="107">
        <f>I742/'סכום נכסי הקרן'!$C$42</f>
        <v>-2.173431543133841E-7</v>
      </c>
    </row>
    <row r="743" spans="2:11">
      <c r="B743" s="102" t="s">
        <v>3873</v>
      </c>
      <c r="C743" s="103" t="s">
        <v>3874</v>
      </c>
      <c r="D743" s="104" t="s">
        <v>548</v>
      </c>
      <c r="E743" s="104" t="s">
        <v>138</v>
      </c>
      <c r="F743" s="117">
        <v>45196</v>
      </c>
      <c r="G743" s="106">
        <v>57360000.000000007</v>
      </c>
      <c r="H743" s="118">
        <v>-0.63239800000000002</v>
      </c>
      <c r="I743" s="106">
        <v>-362.74350000000004</v>
      </c>
      <c r="J743" s="107">
        <f t="shared" si="11"/>
        <v>5.3801937766816902E-4</v>
      </c>
      <c r="K743" s="107">
        <f>I743/'סכום נכסי הקרן'!$C$42</f>
        <v>-3.1473483207986177E-6</v>
      </c>
    </row>
    <row r="744" spans="2:11">
      <c r="B744" s="102" t="s">
        <v>3873</v>
      </c>
      <c r="C744" s="103" t="s">
        <v>3875</v>
      </c>
      <c r="D744" s="104" t="s">
        <v>548</v>
      </c>
      <c r="E744" s="104" t="s">
        <v>138</v>
      </c>
      <c r="F744" s="117">
        <v>45196</v>
      </c>
      <c r="G744" s="106">
        <v>21032000.000000004</v>
      </c>
      <c r="H744" s="118">
        <v>-0.63239800000000002</v>
      </c>
      <c r="I744" s="106">
        <v>-133.00595000000004</v>
      </c>
      <c r="J744" s="107">
        <f t="shared" si="11"/>
        <v>1.9727377181166201E-4</v>
      </c>
      <c r="K744" s="107">
        <f>I744/'סכום נכסי הקרן'!$C$42</f>
        <v>-1.1540277176261602E-6</v>
      </c>
    </row>
    <row r="745" spans="2:11">
      <c r="B745" s="102" t="s">
        <v>3876</v>
      </c>
      <c r="C745" s="103" t="s">
        <v>3877</v>
      </c>
      <c r="D745" s="104" t="s">
        <v>548</v>
      </c>
      <c r="E745" s="104" t="s">
        <v>138</v>
      </c>
      <c r="F745" s="117">
        <v>45197</v>
      </c>
      <c r="G745" s="106">
        <v>11619502.357372001</v>
      </c>
      <c r="H745" s="118">
        <v>-0.63742200000000004</v>
      </c>
      <c r="I745" s="106">
        <v>-74.065211810000008</v>
      </c>
      <c r="J745" s="107">
        <f t="shared" si="11"/>
        <v>1.0985315840222449E-4</v>
      </c>
      <c r="K745" s="107">
        <f>I745/'סכום נכסי הקרן'!$C$42</f>
        <v>-6.4262769703605289E-7</v>
      </c>
    </row>
    <row r="746" spans="2:11">
      <c r="B746" s="102" t="s">
        <v>3878</v>
      </c>
      <c r="C746" s="103" t="s">
        <v>3862</v>
      </c>
      <c r="D746" s="104" t="s">
        <v>548</v>
      </c>
      <c r="E746" s="104" t="s">
        <v>138</v>
      </c>
      <c r="F746" s="117">
        <v>45197</v>
      </c>
      <c r="G746" s="106">
        <v>86804.800000000017</v>
      </c>
      <c r="H746" s="118">
        <v>-0.68972</v>
      </c>
      <c r="I746" s="106">
        <v>-0.59871000000000019</v>
      </c>
      <c r="J746" s="107">
        <f t="shared" si="11"/>
        <v>8.8800373157261121E-7</v>
      </c>
      <c r="K746" s="107">
        <f>I746/'סכום נכסי הקרן'!$C$42</f>
        <v>-5.1947144832239338E-9</v>
      </c>
    </row>
    <row r="747" spans="2:11">
      <c r="B747" s="108"/>
      <c r="C747" s="103"/>
      <c r="D747" s="103"/>
      <c r="E747" s="103"/>
      <c r="F747" s="103"/>
      <c r="G747" s="106"/>
      <c r="H747" s="118"/>
      <c r="I747" s="103"/>
      <c r="J747" s="107"/>
      <c r="K747" s="103"/>
    </row>
    <row r="748" spans="2:11">
      <c r="B748" s="101" t="s">
        <v>202</v>
      </c>
      <c r="C748" s="96"/>
      <c r="D748" s="97"/>
      <c r="E748" s="97"/>
      <c r="F748" s="115"/>
      <c r="G748" s="99"/>
      <c r="H748" s="116"/>
      <c r="I748" s="99">
        <v>140064.16747324305</v>
      </c>
      <c r="J748" s="100">
        <f t="shared" si="11"/>
        <v>-0.20774248530315337</v>
      </c>
      <c r="K748" s="100">
        <f>I748/'סכום נכסי הקרן'!$C$42</f>
        <v>1.2152684260392478E-3</v>
      </c>
    </row>
    <row r="749" spans="2:11">
      <c r="B749" s="102" t="s">
        <v>3879</v>
      </c>
      <c r="C749" s="103" t="s">
        <v>3880</v>
      </c>
      <c r="D749" s="104" t="s">
        <v>548</v>
      </c>
      <c r="E749" s="104" t="s">
        <v>142</v>
      </c>
      <c r="F749" s="117">
        <v>45166</v>
      </c>
      <c r="G749" s="106">
        <v>9817348.932330003</v>
      </c>
      <c r="H749" s="118">
        <v>0.86027900000000002</v>
      </c>
      <c r="I749" s="106">
        <v>84.456575584999968</v>
      </c>
      <c r="J749" s="107">
        <f t="shared" si="11"/>
        <v>-1.2526557811849516E-4</v>
      </c>
      <c r="K749" s="107">
        <f>I749/'סכום נכסי הקרן'!$C$42</f>
        <v>7.3278848924336661E-7</v>
      </c>
    </row>
    <row r="750" spans="2:11">
      <c r="B750" s="102" t="s">
        <v>3881</v>
      </c>
      <c r="C750" s="103" t="s">
        <v>3882</v>
      </c>
      <c r="D750" s="104" t="s">
        <v>548</v>
      </c>
      <c r="E750" s="104" t="s">
        <v>142</v>
      </c>
      <c r="F750" s="117">
        <v>45166</v>
      </c>
      <c r="G750" s="106">
        <v>12762553.612027997</v>
      </c>
      <c r="H750" s="118">
        <v>0.70592299999999997</v>
      </c>
      <c r="I750" s="106">
        <v>90.093859496999997</v>
      </c>
      <c r="J750" s="107">
        <f t="shared" si="11"/>
        <v>-1.3362676993054152E-4</v>
      </c>
      <c r="K750" s="107">
        <f>I750/'סכום נכסי הקרן'!$C$42</f>
        <v>7.8170045059980267E-7</v>
      </c>
    </row>
    <row r="751" spans="2:11">
      <c r="B751" s="102" t="s">
        <v>3883</v>
      </c>
      <c r="C751" s="103" t="s">
        <v>3884</v>
      </c>
      <c r="D751" s="104" t="s">
        <v>548</v>
      </c>
      <c r="E751" s="104" t="s">
        <v>142</v>
      </c>
      <c r="F751" s="117">
        <v>45168</v>
      </c>
      <c r="G751" s="106">
        <v>28224134.887985002</v>
      </c>
      <c r="H751" s="118">
        <v>9.9307000000000006E-2</v>
      </c>
      <c r="I751" s="106">
        <v>28.028498431999996</v>
      </c>
      <c r="J751" s="107">
        <f t="shared" si="11"/>
        <v>-4.157173121877549E-5</v>
      </c>
      <c r="K751" s="107">
        <f>I751/'סכום נכסי הקרן'!$C$42</f>
        <v>2.4318960222433173E-7</v>
      </c>
    </row>
    <row r="752" spans="2:11">
      <c r="B752" s="102" t="s">
        <v>3885</v>
      </c>
      <c r="C752" s="103" t="s">
        <v>3886</v>
      </c>
      <c r="D752" s="104" t="s">
        <v>548</v>
      </c>
      <c r="E752" s="104" t="s">
        <v>142</v>
      </c>
      <c r="F752" s="117">
        <v>45168</v>
      </c>
      <c r="G752" s="106">
        <v>12762553.612027997</v>
      </c>
      <c r="H752" s="118">
        <v>-0.54898599999999997</v>
      </c>
      <c r="I752" s="106">
        <v>-70.064597252000027</v>
      </c>
      <c r="J752" s="107">
        <f t="shared" si="11"/>
        <v>1.0391946653790337E-4</v>
      </c>
      <c r="K752" s="107">
        <f>I752/'סכום נכסי הקרן'!$C$42</f>
        <v>-6.0791631692508262E-7</v>
      </c>
    </row>
    <row r="753" spans="2:11">
      <c r="B753" s="102" t="s">
        <v>3887</v>
      </c>
      <c r="C753" s="103" t="s">
        <v>3888</v>
      </c>
      <c r="D753" s="104" t="s">
        <v>548</v>
      </c>
      <c r="E753" s="104" t="s">
        <v>142</v>
      </c>
      <c r="F753" s="117">
        <v>45133</v>
      </c>
      <c r="G753" s="106">
        <v>222966.00000000003</v>
      </c>
      <c r="H753" s="118">
        <v>-4.4001510000000001</v>
      </c>
      <c r="I753" s="106">
        <v>-9.8108400000000024</v>
      </c>
      <c r="J753" s="107">
        <f t="shared" si="11"/>
        <v>1.4551389704300641E-5</v>
      </c>
      <c r="K753" s="107">
        <f>I753/'סכום נכסי הקרן'!$C$42</f>
        <v>-8.5123870723042365E-8</v>
      </c>
    </row>
    <row r="754" spans="2:11">
      <c r="B754" s="102" t="s">
        <v>3889</v>
      </c>
      <c r="C754" s="103" t="s">
        <v>3890</v>
      </c>
      <c r="D754" s="104" t="s">
        <v>548</v>
      </c>
      <c r="E754" s="104" t="s">
        <v>138</v>
      </c>
      <c r="F754" s="117">
        <v>45166</v>
      </c>
      <c r="G754" s="106">
        <v>47647370.089137018</v>
      </c>
      <c r="H754" s="118">
        <v>1.032483</v>
      </c>
      <c r="I754" s="106">
        <v>491.95103640600007</v>
      </c>
      <c r="J754" s="107">
        <f t="shared" si="11"/>
        <v>-7.2965936109225073E-4</v>
      </c>
      <c r="K754" s="107">
        <f>I754/'סכום נכסי הקרן'!$C$42</f>
        <v>4.2684190573988615E-6</v>
      </c>
    </row>
    <row r="755" spans="2:11">
      <c r="B755" s="102" t="s">
        <v>3891</v>
      </c>
      <c r="C755" s="103" t="s">
        <v>3892</v>
      </c>
      <c r="D755" s="104" t="s">
        <v>548</v>
      </c>
      <c r="E755" s="104" t="s">
        <v>138</v>
      </c>
      <c r="F755" s="117">
        <v>45167</v>
      </c>
      <c r="G755" s="106">
        <v>33769932.748752005</v>
      </c>
      <c r="H755" s="118">
        <v>1.312535</v>
      </c>
      <c r="I755" s="106">
        <v>443.24226403600022</v>
      </c>
      <c r="J755" s="107">
        <f t="shared" si="11"/>
        <v>-6.5741474913507487E-4</v>
      </c>
      <c r="K755" s="107">
        <f>I755/'סכום נכסי הקרן'!$C$42</f>
        <v>3.8457968107510757E-6</v>
      </c>
    </row>
    <row r="756" spans="2:11">
      <c r="B756" s="102" t="s">
        <v>3893</v>
      </c>
      <c r="C756" s="103" t="s">
        <v>3894</v>
      </c>
      <c r="D756" s="104" t="s">
        <v>548</v>
      </c>
      <c r="E756" s="104" t="s">
        <v>140</v>
      </c>
      <c r="F756" s="117">
        <v>45117</v>
      </c>
      <c r="G756" s="106">
        <v>1973905.3225030003</v>
      </c>
      <c r="H756" s="118">
        <v>-3.8557950000000001</v>
      </c>
      <c r="I756" s="106">
        <v>-76.109735695000026</v>
      </c>
      <c r="J756" s="107">
        <f t="shared" si="11"/>
        <v>1.1288558618724452E-4</v>
      </c>
      <c r="K756" s="107">
        <f>I756/'סכום נכסי הקרן'!$C$42</f>
        <v>-6.6036703300289305E-7</v>
      </c>
    </row>
    <row r="757" spans="2:11">
      <c r="B757" s="102" t="s">
        <v>3895</v>
      </c>
      <c r="C757" s="103" t="s">
        <v>3896</v>
      </c>
      <c r="D757" s="104" t="s">
        <v>548</v>
      </c>
      <c r="E757" s="104" t="s">
        <v>140</v>
      </c>
      <c r="F757" s="117">
        <v>45145</v>
      </c>
      <c r="G757" s="106">
        <v>790354.50000000012</v>
      </c>
      <c r="H757" s="118">
        <v>-4.0401340000000001</v>
      </c>
      <c r="I757" s="106">
        <v>-31.931380000000004</v>
      </c>
      <c r="J757" s="107">
        <f t="shared" si="11"/>
        <v>4.7360465992321899E-5</v>
      </c>
      <c r="K757" s="107">
        <f>I757/'סכום נכסי הקרן'!$C$42</f>
        <v>-2.7705300087743152E-7</v>
      </c>
    </row>
    <row r="758" spans="2:11">
      <c r="B758" s="102" t="s">
        <v>3897</v>
      </c>
      <c r="C758" s="103" t="s">
        <v>3898</v>
      </c>
      <c r="D758" s="104" t="s">
        <v>548</v>
      </c>
      <c r="E758" s="104" t="s">
        <v>138</v>
      </c>
      <c r="F758" s="117">
        <v>45127</v>
      </c>
      <c r="G758" s="106">
        <v>27353129.772892009</v>
      </c>
      <c r="H758" s="118">
        <v>-7.8614119999999996</v>
      </c>
      <c r="I758" s="106">
        <v>-2150.3421634720007</v>
      </c>
      <c r="J758" s="107">
        <f t="shared" si="11"/>
        <v>3.1893769359473837E-3</v>
      </c>
      <c r="K758" s="107">
        <f>I758/'סכום נכסי הקרן'!$C$42</f>
        <v>-1.8657469526941399E-5</v>
      </c>
    </row>
    <row r="759" spans="2:11">
      <c r="B759" s="102" t="s">
        <v>3899</v>
      </c>
      <c r="C759" s="103" t="s">
        <v>3900</v>
      </c>
      <c r="D759" s="104" t="s">
        <v>548</v>
      </c>
      <c r="E759" s="104" t="s">
        <v>138</v>
      </c>
      <c r="F759" s="117">
        <v>45127</v>
      </c>
      <c r="G759" s="106">
        <v>71178131.262927994</v>
      </c>
      <c r="H759" s="118">
        <v>-7.8351649999999999</v>
      </c>
      <c r="I759" s="106">
        <v>-5576.9241778960013</v>
      </c>
      <c r="J759" s="107">
        <f t="shared" si="11"/>
        <v>8.2716665508663044E-3</v>
      </c>
      <c r="K759" s="107">
        <f>I759/'סכום נכסי הקרן'!$C$42</f>
        <v>-4.8388249400808536E-5</v>
      </c>
    </row>
    <row r="760" spans="2:11">
      <c r="B760" s="102" t="s">
        <v>3901</v>
      </c>
      <c r="C760" s="103" t="s">
        <v>3902</v>
      </c>
      <c r="D760" s="104" t="s">
        <v>548</v>
      </c>
      <c r="E760" s="104" t="s">
        <v>138</v>
      </c>
      <c r="F760" s="117">
        <v>45127</v>
      </c>
      <c r="G760" s="106">
        <v>62088554.049548008</v>
      </c>
      <c r="H760" s="118">
        <v>-7.8288039999999999</v>
      </c>
      <c r="I760" s="106">
        <v>-4860.791410750001</v>
      </c>
      <c r="J760" s="107">
        <f t="shared" si="11"/>
        <v>7.2095019477578411E-3</v>
      </c>
      <c r="K760" s="107">
        <f>I760/'סכום נכסי הקרן'!$C$42</f>
        <v>-4.217471487256521E-5</v>
      </c>
    </row>
    <row r="761" spans="2:11">
      <c r="B761" s="102" t="s">
        <v>3903</v>
      </c>
      <c r="C761" s="103" t="s">
        <v>3904</v>
      </c>
      <c r="D761" s="104" t="s">
        <v>548</v>
      </c>
      <c r="E761" s="104" t="s">
        <v>138</v>
      </c>
      <c r="F761" s="117">
        <v>45168</v>
      </c>
      <c r="G761" s="106">
        <v>20336899.459400006</v>
      </c>
      <c r="H761" s="118">
        <v>-2.2661950000000002</v>
      </c>
      <c r="I761" s="106">
        <v>-460.87386448500001</v>
      </c>
      <c r="J761" s="107">
        <f t="shared" si="11"/>
        <v>6.8356585232745375E-4</v>
      </c>
      <c r="K761" s="107">
        <f>I761/'סכום נכסי הקרן'!$C$42</f>
        <v>-3.9987776031461199E-6</v>
      </c>
    </row>
    <row r="762" spans="2:11">
      <c r="B762" s="102" t="s">
        <v>3905</v>
      </c>
      <c r="C762" s="103" t="s">
        <v>3906</v>
      </c>
      <c r="D762" s="104" t="s">
        <v>548</v>
      </c>
      <c r="E762" s="104" t="s">
        <v>138</v>
      </c>
      <c r="F762" s="117">
        <v>45166</v>
      </c>
      <c r="G762" s="106">
        <v>40673798.918800011</v>
      </c>
      <c r="H762" s="118">
        <v>-2.2033010000000002</v>
      </c>
      <c r="I762" s="106">
        <v>-896.16620785500038</v>
      </c>
      <c r="J762" s="107">
        <f t="shared" si="11"/>
        <v>1.3291893181749369E-3</v>
      </c>
      <c r="K762" s="107">
        <f>I762/'סכום נכסי הקרן'!$C$42</f>
        <v>-7.7755968320559847E-6</v>
      </c>
    </row>
    <row r="763" spans="2:11">
      <c r="B763" s="102" t="s">
        <v>3907</v>
      </c>
      <c r="C763" s="103" t="s">
        <v>3204</v>
      </c>
      <c r="D763" s="104" t="s">
        <v>548</v>
      </c>
      <c r="E763" s="104" t="s">
        <v>138</v>
      </c>
      <c r="F763" s="117">
        <v>45166</v>
      </c>
      <c r="G763" s="106">
        <v>12202139.675640006</v>
      </c>
      <c r="H763" s="118">
        <v>-2.166172</v>
      </c>
      <c r="I763" s="106">
        <v>-264.31939160899998</v>
      </c>
      <c r="J763" s="107">
        <f t="shared" si="11"/>
        <v>3.9203722349016092E-4</v>
      </c>
      <c r="K763" s="107">
        <f>I763/'סכום נכסי הקרן'!$C$42</f>
        <v>-2.2933703659337749E-6</v>
      </c>
    </row>
    <row r="764" spans="2:11">
      <c r="B764" s="102" t="s">
        <v>3908</v>
      </c>
      <c r="C764" s="103" t="s">
        <v>3909</v>
      </c>
      <c r="D764" s="104" t="s">
        <v>548</v>
      </c>
      <c r="E764" s="104" t="s">
        <v>138</v>
      </c>
      <c r="F764" s="117">
        <v>45168</v>
      </c>
      <c r="G764" s="106">
        <v>16269519.56752</v>
      </c>
      <c r="H764" s="118">
        <v>-2.162604</v>
      </c>
      <c r="I764" s="106">
        <v>-351.84525787100011</v>
      </c>
      <c r="J764" s="107">
        <f t="shared" si="11"/>
        <v>5.2185515846666275E-4</v>
      </c>
      <c r="K764" s="107">
        <f>I764/'סכום נכסי הקרן'!$C$42</f>
        <v>-3.0527895924840799E-6</v>
      </c>
    </row>
    <row r="765" spans="2:11">
      <c r="B765" s="102" t="s">
        <v>3910</v>
      </c>
      <c r="C765" s="103" t="s">
        <v>3911</v>
      </c>
      <c r="D765" s="104" t="s">
        <v>548</v>
      </c>
      <c r="E765" s="104" t="s">
        <v>138</v>
      </c>
      <c r="F765" s="117">
        <v>45189</v>
      </c>
      <c r="G765" s="106">
        <v>15252674.594550004</v>
      </c>
      <c r="H765" s="118">
        <v>-0.74099099999999996</v>
      </c>
      <c r="I765" s="106">
        <v>-113.02091592800004</v>
      </c>
      <c r="J765" s="107">
        <f t="shared" si="11"/>
        <v>1.6763206742800084E-4</v>
      </c>
      <c r="K765" s="107">
        <f>I765/'סכום נכסי הקרן'!$C$42</f>
        <v>-9.8062733022400847E-7</v>
      </c>
    </row>
    <row r="766" spans="2:11">
      <c r="B766" s="102" t="s">
        <v>3912</v>
      </c>
      <c r="C766" s="103" t="s">
        <v>3508</v>
      </c>
      <c r="D766" s="104" t="s">
        <v>548</v>
      </c>
      <c r="E766" s="104" t="s">
        <v>138</v>
      </c>
      <c r="F766" s="117">
        <v>45189</v>
      </c>
      <c r="G766" s="106">
        <v>15252674.594550004</v>
      </c>
      <c r="H766" s="118">
        <v>-0.70283700000000005</v>
      </c>
      <c r="I766" s="106">
        <v>-107.201376622</v>
      </c>
      <c r="J766" s="107">
        <f t="shared" si="11"/>
        <v>1.590005553106794E-4</v>
      </c>
      <c r="K766" s="107">
        <f>I766/'סכום נכסי הקרן'!$C$42</f>
        <v>-9.3013402775942748E-7</v>
      </c>
    </row>
    <row r="767" spans="2:11">
      <c r="B767" s="102" t="s">
        <v>3913</v>
      </c>
      <c r="C767" s="103" t="s">
        <v>3914</v>
      </c>
      <c r="D767" s="104" t="s">
        <v>548</v>
      </c>
      <c r="E767" s="104" t="s">
        <v>138</v>
      </c>
      <c r="F767" s="117">
        <v>45195</v>
      </c>
      <c r="G767" s="106">
        <v>15252674.594550004</v>
      </c>
      <c r="H767" s="118">
        <v>-3.2599999999999997E-2</v>
      </c>
      <c r="I767" s="106">
        <v>-4.9724115429999998</v>
      </c>
      <c r="J767" s="107">
        <f t="shared" si="11"/>
        <v>7.375056379714259E-6</v>
      </c>
      <c r="K767" s="107">
        <f>I767/'סכום נכסי הקרן'!$C$42</f>
        <v>-4.3143188286435763E-8</v>
      </c>
    </row>
    <row r="768" spans="2:11">
      <c r="B768" s="102" t="s">
        <v>3915</v>
      </c>
      <c r="C768" s="103" t="s">
        <v>3916</v>
      </c>
      <c r="D768" s="104" t="s">
        <v>548</v>
      </c>
      <c r="E768" s="104" t="s">
        <v>138</v>
      </c>
      <c r="F768" s="117">
        <v>45196</v>
      </c>
      <c r="G768" s="106">
        <v>15252674.594550004</v>
      </c>
      <c r="H768" s="118">
        <v>0.25872400000000001</v>
      </c>
      <c r="I768" s="106">
        <v>39.462287182000011</v>
      </c>
      <c r="J768" s="107">
        <f t="shared" si="11"/>
        <v>-5.853027053833413E-5</v>
      </c>
      <c r="K768" s="107">
        <f>I768/'סכום נכסי הקרן'!$C$42</f>
        <v>3.4239500720795976E-7</v>
      </c>
    </row>
    <row r="769" spans="2:11">
      <c r="B769" s="102" t="s">
        <v>3917</v>
      </c>
      <c r="C769" s="103" t="s">
        <v>3918</v>
      </c>
      <c r="D769" s="104" t="s">
        <v>548</v>
      </c>
      <c r="E769" s="104" t="s">
        <v>142</v>
      </c>
      <c r="F769" s="117">
        <v>45176</v>
      </c>
      <c r="G769" s="106">
        <v>24243874.632591009</v>
      </c>
      <c r="H769" s="118">
        <v>-1.6319030000000001</v>
      </c>
      <c r="I769" s="106">
        <v>-395.63658221200012</v>
      </c>
      <c r="J769" s="107">
        <f t="shared" si="11"/>
        <v>5.8680623565814864E-4</v>
      </c>
      <c r="K769" s="107">
        <f>I769/'סכום נכסי הקרן'!$C$42</f>
        <v>-3.4327455424327182E-6</v>
      </c>
    </row>
    <row r="770" spans="2:11">
      <c r="B770" s="102" t="s">
        <v>3919</v>
      </c>
      <c r="C770" s="103" t="s">
        <v>3920</v>
      </c>
      <c r="D770" s="104" t="s">
        <v>548</v>
      </c>
      <c r="E770" s="104" t="s">
        <v>142</v>
      </c>
      <c r="F770" s="117">
        <v>45161</v>
      </c>
      <c r="G770" s="106">
        <v>138385889.68798599</v>
      </c>
      <c r="H770" s="118">
        <v>-0.84712500000000002</v>
      </c>
      <c r="I770" s="106">
        <v>-1172.3018413180002</v>
      </c>
      <c r="J770" s="107">
        <f t="shared" si="11"/>
        <v>1.738752333550178E-3</v>
      </c>
      <c r="K770" s="107">
        <f>I770/'סכום נכסי הקרן'!$C$42</f>
        <v>-1.017149096190927E-5</v>
      </c>
    </row>
    <row r="771" spans="2:11">
      <c r="B771" s="102" t="s">
        <v>3921</v>
      </c>
      <c r="C771" s="103" t="s">
        <v>3922</v>
      </c>
      <c r="D771" s="104" t="s">
        <v>548</v>
      </c>
      <c r="E771" s="104" t="s">
        <v>142</v>
      </c>
      <c r="F771" s="117">
        <v>45180</v>
      </c>
      <c r="G771" s="106">
        <v>12733286.800623005</v>
      </c>
      <c r="H771" s="118">
        <v>-0.62245499999999998</v>
      </c>
      <c r="I771" s="106">
        <v>-79.259031551000007</v>
      </c>
      <c r="J771" s="107">
        <f t="shared" si="11"/>
        <v>1.1755660633381657E-4</v>
      </c>
      <c r="K771" s="107">
        <f>I771/'סכום נכסי הקרן'!$C$42</f>
        <v>-6.8769193620330767E-7</v>
      </c>
    </row>
    <row r="772" spans="2:11">
      <c r="B772" s="102" t="s">
        <v>3923</v>
      </c>
      <c r="C772" s="103" t="s">
        <v>3721</v>
      </c>
      <c r="D772" s="104" t="s">
        <v>548</v>
      </c>
      <c r="E772" s="104" t="s">
        <v>142</v>
      </c>
      <c r="F772" s="117">
        <v>45127</v>
      </c>
      <c r="G772" s="106">
        <v>29927298.627601005</v>
      </c>
      <c r="H772" s="118">
        <v>5.3215859999999999</v>
      </c>
      <c r="I772" s="106">
        <v>1592.6069320150004</v>
      </c>
      <c r="J772" s="107">
        <f t="shared" si="11"/>
        <v>-2.3621467798395348E-3</v>
      </c>
      <c r="K772" s="107">
        <f>I772/'סכום נכסי הקרן'!$C$42</f>
        <v>1.3818273113562751E-5</v>
      </c>
    </row>
    <row r="773" spans="2:11">
      <c r="B773" s="102" t="s">
        <v>3923</v>
      </c>
      <c r="C773" s="103" t="s">
        <v>3924</v>
      </c>
      <c r="D773" s="104" t="s">
        <v>548</v>
      </c>
      <c r="E773" s="104" t="s">
        <v>142</v>
      </c>
      <c r="F773" s="117">
        <v>45127</v>
      </c>
      <c r="G773" s="106">
        <v>236420.71000000005</v>
      </c>
      <c r="H773" s="118">
        <v>5.3215849999999998</v>
      </c>
      <c r="I773" s="106">
        <v>12.581330000000001</v>
      </c>
      <c r="J773" s="107">
        <f t="shared" si="11"/>
        <v>-1.8660566865671927E-5</v>
      </c>
      <c r="K773" s="107">
        <f>I773/'סכום נכסי הקרן'!$C$42</f>
        <v>1.091620603785134E-7</v>
      </c>
    </row>
    <row r="774" spans="2:11">
      <c r="B774" s="102" t="s">
        <v>3925</v>
      </c>
      <c r="C774" s="103" t="s">
        <v>3926</v>
      </c>
      <c r="D774" s="104" t="s">
        <v>548</v>
      </c>
      <c r="E774" s="104" t="s">
        <v>138</v>
      </c>
      <c r="F774" s="117">
        <v>45127</v>
      </c>
      <c r="G774" s="106">
        <v>111467181.43733898</v>
      </c>
      <c r="H774" s="118">
        <v>2.4769519999999998</v>
      </c>
      <c r="I774" s="106">
        <v>2760.9885506230012</v>
      </c>
      <c r="J774" s="107">
        <f t="shared" si="11"/>
        <v>-4.0950846583195201E-3</v>
      </c>
      <c r="K774" s="107">
        <f>I774/'סכום נכסי הקרן'!$C$42</f>
        <v>2.3955750216192741E-5</v>
      </c>
    </row>
    <row r="775" spans="2:11">
      <c r="B775" s="102" t="s">
        <v>3927</v>
      </c>
      <c r="C775" s="103" t="s">
        <v>3928</v>
      </c>
      <c r="D775" s="104" t="s">
        <v>548</v>
      </c>
      <c r="E775" s="104" t="s">
        <v>138</v>
      </c>
      <c r="F775" s="117">
        <v>45127</v>
      </c>
      <c r="G775" s="106">
        <v>46282210.081710003</v>
      </c>
      <c r="H775" s="118">
        <v>2.4546519999999998</v>
      </c>
      <c r="I775" s="106">
        <v>1136.0672087140001</v>
      </c>
      <c r="J775" s="107">
        <f t="shared" si="11"/>
        <v>-1.6850093044300453E-3</v>
      </c>
      <c r="K775" s="107">
        <f>I775/'סכום נכסי הקרן'!$C$42</f>
        <v>9.8571007382913293E-6</v>
      </c>
    </row>
    <row r="776" spans="2:11">
      <c r="B776" s="102" t="s">
        <v>3929</v>
      </c>
      <c r="C776" s="103" t="s">
        <v>3930</v>
      </c>
      <c r="D776" s="104" t="s">
        <v>548</v>
      </c>
      <c r="E776" s="104" t="s">
        <v>138</v>
      </c>
      <c r="F776" s="117">
        <v>45127</v>
      </c>
      <c r="G776" s="106">
        <v>34699469.950088002</v>
      </c>
      <c r="H776" s="118">
        <v>2.4204590000000001</v>
      </c>
      <c r="I776" s="106">
        <v>839.88636287899988</v>
      </c>
      <c r="J776" s="107">
        <f t="shared" si="11"/>
        <v>-1.2457153285121343E-3</v>
      </c>
      <c r="K776" s="107">
        <f>I776/'סכום נכסי הקרן'!$C$42</f>
        <v>7.2872840832954379E-6</v>
      </c>
    </row>
    <row r="777" spans="2:11">
      <c r="B777" s="102" t="s">
        <v>3931</v>
      </c>
      <c r="C777" s="103" t="s">
        <v>3932</v>
      </c>
      <c r="D777" s="104" t="s">
        <v>548</v>
      </c>
      <c r="E777" s="104" t="s">
        <v>140</v>
      </c>
      <c r="F777" s="117">
        <v>45197</v>
      </c>
      <c r="G777" s="106">
        <v>48536.660000000011</v>
      </c>
      <c r="H777" s="118">
        <v>-0.88475400000000004</v>
      </c>
      <c r="I777" s="106">
        <v>-0.42943000000000009</v>
      </c>
      <c r="J777" s="107">
        <f t="shared" si="11"/>
        <v>6.3692846695265893E-7</v>
      </c>
      <c r="K777" s="107">
        <f>I777/'סכום נכסי הקרן'!$C$42</f>
        <v>-3.7259545364715026E-9</v>
      </c>
    </row>
    <row r="778" spans="2:11">
      <c r="B778" s="102" t="s">
        <v>3933</v>
      </c>
      <c r="C778" s="103" t="s">
        <v>3934</v>
      </c>
      <c r="D778" s="104" t="s">
        <v>548</v>
      </c>
      <c r="E778" s="104" t="s">
        <v>140</v>
      </c>
      <c r="F778" s="117">
        <v>45196</v>
      </c>
      <c r="G778" s="106">
        <v>1337382.8200000003</v>
      </c>
      <c r="H778" s="118">
        <v>-0.87782199999999999</v>
      </c>
      <c r="I778" s="106">
        <v>-11.739840000000003</v>
      </c>
      <c r="J778" s="107">
        <f t="shared" si="11"/>
        <v>1.7412473030457823E-5</v>
      </c>
      <c r="K778" s="107">
        <f>I778/'סכום נכסי הקרן'!$C$42</f>
        <v>-1.0186086231853762E-7</v>
      </c>
    </row>
    <row r="779" spans="2:11">
      <c r="B779" s="102" t="s">
        <v>3935</v>
      </c>
      <c r="C779" s="103" t="s">
        <v>3521</v>
      </c>
      <c r="D779" s="104" t="s">
        <v>548</v>
      </c>
      <c r="E779" s="104" t="s">
        <v>140</v>
      </c>
      <c r="F779" s="117">
        <v>45195</v>
      </c>
      <c r="G779" s="106">
        <v>32330217.378626995</v>
      </c>
      <c r="H779" s="118">
        <v>-0.11927400000000001</v>
      </c>
      <c r="I779" s="106">
        <v>-38.56153134700002</v>
      </c>
      <c r="J779" s="107">
        <f t="shared" si="11"/>
        <v>5.7194273907718645E-5</v>
      </c>
      <c r="K779" s="107">
        <f>I779/'סכום נכסי הקרן'!$C$42</f>
        <v>-3.3457958842102965E-7</v>
      </c>
    </row>
    <row r="780" spans="2:11">
      <c r="B780" s="102" t="s">
        <v>3936</v>
      </c>
      <c r="C780" s="103" t="s">
        <v>3590</v>
      </c>
      <c r="D780" s="104" t="s">
        <v>548</v>
      </c>
      <c r="E780" s="104" t="s">
        <v>140</v>
      </c>
      <c r="F780" s="117">
        <v>45195</v>
      </c>
      <c r="G780" s="106">
        <v>32337794.181388002</v>
      </c>
      <c r="H780" s="118">
        <v>-9.5815999999999998E-2</v>
      </c>
      <c r="I780" s="106">
        <v>-30.984728587000014</v>
      </c>
      <c r="J780" s="107">
        <f t="shared" ref="J780:J843" si="12">IFERROR(I780/$I$11,0)</f>
        <v>4.5956397265822464E-5</v>
      </c>
      <c r="K780" s="107">
        <f>I780/'סכום נכסי הקרן'!$C$42</f>
        <v>-2.6883936855848667E-7</v>
      </c>
    </row>
    <row r="781" spans="2:11">
      <c r="B781" s="102" t="s">
        <v>3937</v>
      </c>
      <c r="C781" s="103" t="s">
        <v>3938</v>
      </c>
      <c r="D781" s="104" t="s">
        <v>548</v>
      </c>
      <c r="E781" s="104" t="s">
        <v>140</v>
      </c>
      <c r="F781" s="117">
        <v>45078</v>
      </c>
      <c r="G781" s="106">
        <v>159776888.962322</v>
      </c>
      <c r="H781" s="118">
        <v>1.3257589999999999</v>
      </c>
      <c r="I781" s="106">
        <v>2118.2570667610007</v>
      </c>
      <c r="J781" s="107">
        <f t="shared" si="12"/>
        <v>-3.141788478084251E-3</v>
      </c>
      <c r="K781" s="107">
        <f>I781/'סכום נכסי הקרן'!$C$42</f>
        <v>1.8379082801180559E-5</v>
      </c>
    </row>
    <row r="782" spans="2:11">
      <c r="B782" s="102" t="s">
        <v>3939</v>
      </c>
      <c r="C782" s="103" t="s">
        <v>3940</v>
      </c>
      <c r="D782" s="104" t="s">
        <v>548</v>
      </c>
      <c r="E782" s="104" t="s">
        <v>140</v>
      </c>
      <c r="F782" s="117">
        <v>45078</v>
      </c>
      <c r="G782" s="106">
        <v>40759410.449571997</v>
      </c>
      <c r="H782" s="118">
        <v>1.3257589999999999</v>
      </c>
      <c r="I782" s="106">
        <v>540.37170005800033</v>
      </c>
      <c r="J782" s="107">
        <f t="shared" si="12"/>
        <v>-8.0147665161386982E-4</v>
      </c>
      <c r="K782" s="107">
        <f>I782/'סכום נכסי הקרן'!$C$42</f>
        <v>4.6885415253054611E-6</v>
      </c>
    </row>
    <row r="783" spans="2:11">
      <c r="B783" s="102" t="s">
        <v>3941</v>
      </c>
      <c r="C783" s="103" t="s">
        <v>3942</v>
      </c>
      <c r="D783" s="104" t="s">
        <v>548</v>
      </c>
      <c r="E783" s="104" t="s">
        <v>140</v>
      </c>
      <c r="F783" s="117">
        <v>45181</v>
      </c>
      <c r="G783" s="106">
        <v>90124932.314544007</v>
      </c>
      <c r="H783" s="118">
        <v>1.2325010000000001</v>
      </c>
      <c r="I783" s="106">
        <v>1110.7903131110002</v>
      </c>
      <c r="J783" s="107">
        <f t="shared" si="12"/>
        <v>-1.6475187370133739E-3</v>
      </c>
      <c r="K783" s="107">
        <f>I783/'סכום נכסי הקרן'!$C$42</f>
        <v>9.6377854509571564E-6</v>
      </c>
    </row>
    <row r="784" spans="2:11">
      <c r="B784" s="102" t="s">
        <v>3941</v>
      </c>
      <c r="C784" s="103" t="s">
        <v>3943</v>
      </c>
      <c r="D784" s="104" t="s">
        <v>548</v>
      </c>
      <c r="E784" s="104" t="s">
        <v>140</v>
      </c>
      <c r="F784" s="117">
        <v>45181</v>
      </c>
      <c r="G784" s="106">
        <v>1797520.3400000003</v>
      </c>
      <c r="H784" s="118">
        <v>1.2325010000000001</v>
      </c>
      <c r="I784" s="106">
        <v>22.154450000000004</v>
      </c>
      <c r="J784" s="107">
        <f t="shared" si="12"/>
        <v>-3.2859371433480041E-5</v>
      </c>
      <c r="K784" s="107">
        <f>I784/'סכום נכסי הקרן'!$C$42</f>
        <v>1.9222335067538618E-7</v>
      </c>
    </row>
    <row r="785" spans="2:11">
      <c r="B785" s="102" t="s">
        <v>3944</v>
      </c>
      <c r="C785" s="103" t="s">
        <v>3945</v>
      </c>
      <c r="D785" s="104" t="s">
        <v>548</v>
      </c>
      <c r="E785" s="104" t="s">
        <v>140</v>
      </c>
      <c r="F785" s="117">
        <v>45181</v>
      </c>
      <c r="G785" s="106">
        <v>32778764.10204301</v>
      </c>
      <c r="H785" s="118">
        <v>1.2507649999999999</v>
      </c>
      <c r="I785" s="106">
        <v>409.98519206899999</v>
      </c>
      <c r="J785" s="107">
        <f t="shared" si="12"/>
        <v>-6.0808802332813154E-4</v>
      </c>
      <c r="K785" s="107">
        <f>I785/'סכום נכסי הקרן'!$C$42</f>
        <v>3.5572414276497463E-6</v>
      </c>
    </row>
    <row r="786" spans="2:11">
      <c r="B786" s="102" t="s">
        <v>3946</v>
      </c>
      <c r="C786" s="103" t="s">
        <v>3947</v>
      </c>
      <c r="D786" s="104" t="s">
        <v>548</v>
      </c>
      <c r="E786" s="104" t="s">
        <v>140</v>
      </c>
      <c r="F786" s="117">
        <v>45176</v>
      </c>
      <c r="G786" s="106">
        <v>5366542.9400000013</v>
      </c>
      <c r="H786" s="118">
        <v>1.187799</v>
      </c>
      <c r="I786" s="106">
        <v>63.743730000000014</v>
      </c>
      <c r="J786" s="107">
        <f t="shared" si="12"/>
        <v>-9.4544387273232453E-5</v>
      </c>
      <c r="K786" s="107">
        <f>I786/'סכום נכסי הקרן'!$C$42</f>
        <v>5.5307323653474286E-7</v>
      </c>
    </row>
    <row r="787" spans="2:11">
      <c r="B787" s="102" t="s">
        <v>3948</v>
      </c>
      <c r="C787" s="103" t="s">
        <v>3949</v>
      </c>
      <c r="D787" s="104" t="s">
        <v>548</v>
      </c>
      <c r="E787" s="104" t="s">
        <v>140</v>
      </c>
      <c r="F787" s="117">
        <v>45176</v>
      </c>
      <c r="G787" s="106">
        <v>147511257.58167303</v>
      </c>
      <c r="H787" s="118">
        <v>1.188712</v>
      </c>
      <c r="I787" s="106">
        <v>1753.4844320800005</v>
      </c>
      <c r="J787" s="107">
        <f t="shared" si="12"/>
        <v>-2.6007594978228539E-3</v>
      </c>
      <c r="K787" s="107">
        <f>I787/'סכום נכסי הקרן'!$C$42</f>
        <v>1.5214128669027859E-5</v>
      </c>
    </row>
    <row r="788" spans="2:11">
      <c r="B788" s="102" t="s">
        <v>3950</v>
      </c>
      <c r="C788" s="103" t="s">
        <v>3951</v>
      </c>
      <c r="D788" s="104" t="s">
        <v>548</v>
      </c>
      <c r="E788" s="104" t="s">
        <v>140</v>
      </c>
      <c r="F788" s="117">
        <v>45181</v>
      </c>
      <c r="G788" s="106">
        <v>393285.73973000015</v>
      </c>
      <c r="H788" s="118">
        <v>1.2598940000000001</v>
      </c>
      <c r="I788" s="106">
        <v>4.9549839380000016</v>
      </c>
      <c r="J788" s="107">
        <f t="shared" si="12"/>
        <v>-7.3492078415699624E-6</v>
      </c>
      <c r="K788" s="107">
        <f>I788/'סכום נכסי הקרן'!$C$42</f>
        <v>4.2991977462996376E-8</v>
      </c>
    </row>
    <row r="789" spans="2:11">
      <c r="B789" s="102" t="s">
        <v>3952</v>
      </c>
      <c r="C789" s="103" t="s">
        <v>3464</v>
      </c>
      <c r="D789" s="104" t="s">
        <v>548</v>
      </c>
      <c r="E789" s="104" t="s">
        <v>140</v>
      </c>
      <c r="F789" s="117">
        <v>45176</v>
      </c>
      <c r="G789" s="106">
        <v>46630373.350270011</v>
      </c>
      <c r="H789" s="118">
        <v>1.2069799999999999</v>
      </c>
      <c r="I789" s="106">
        <v>562.81938105400002</v>
      </c>
      <c r="J789" s="107">
        <f t="shared" si="12"/>
        <v>-8.3477094182047955E-4</v>
      </c>
      <c r="K789" s="107">
        <f>I789/'סכום נכסי הקרן'!$C$42</f>
        <v>4.8833090982284296E-6</v>
      </c>
    </row>
    <row r="790" spans="2:11">
      <c r="B790" s="102" t="s">
        <v>3952</v>
      </c>
      <c r="C790" s="103" t="s">
        <v>3953</v>
      </c>
      <c r="D790" s="104" t="s">
        <v>548</v>
      </c>
      <c r="E790" s="104" t="s">
        <v>140</v>
      </c>
      <c r="F790" s="117">
        <v>45176</v>
      </c>
      <c r="G790" s="106">
        <v>5108951.9500000011</v>
      </c>
      <c r="H790" s="118">
        <v>1.2069799999999999</v>
      </c>
      <c r="I790" s="106">
        <v>61.664040000000007</v>
      </c>
      <c r="J790" s="107">
        <f t="shared" si="12"/>
        <v>-9.1459801279154769E-5</v>
      </c>
      <c r="K790" s="107">
        <f>I790/'סכום נכסי הקרן'!$C$42</f>
        <v>5.3502878135006915E-7</v>
      </c>
    </row>
    <row r="791" spans="2:11">
      <c r="B791" s="102" t="s">
        <v>3954</v>
      </c>
      <c r="C791" s="103" t="s">
        <v>3955</v>
      </c>
      <c r="D791" s="104" t="s">
        <v>548</v>
      </c>
      <c r="E791" s="104" t="s">
        <v>140</v>
      </c>
      <c r="F791" s="117">
        <v>45183</v>
      </c>
      <c r="G791" s="106">
        <v>234123159.83554399</v>
      </c>
      <c r="H791" s="118">
        <v>1.324182</v>
      </c>
      <c r="I791" s="106">
        <v>3100.2156857020009</v>
      </c>
      <c r="J791" s="107">
        <f t="shared" si="12"/>
        <v>-4.598224679032115E-3</v>
      </c>
      <c r="K791" s="107">
        <f>I791/'סכום נכסי הקרן'!$C$42</f>
        <v>2.6899058515198005E-5</v>
      </c>
    </row>
    <row r="792" spans="2:11">
      <c r="B792" s="102" t="s">
        <v>3954</v>
      </c>
      <c r="C792" s="103" t="s">
        <v>3956</v>
      </c>
      <c r="D792" s="104" t="s">
        <v>548</v>
      </c>
      <c r="E792" s="104" t="s">
        <v>140</v>
      </c>
      <c r="F792" s="117">
        <v>45183</v>
      </c>
      <c r="G792" s="106">
        <v>3128050.1600000006</v>
      </c>
      <c r="H792" s="118">
        <v>1.3241810000000001</v>
      </c>
      <c r="I792" s="106">
        <v>41.421060000000004</v>
      </c>
      <c r="J792" s="107">
        <f t="shared" si="12"/>
        <v>-6.1435512761926503E-5</v>
      </c>
      <c r="K792" s="107">
        <f>I792/'סכום נכסי הקרן'!$C$42</f>
        <v>3.593903230152954E-7</v>
      </c>
    </row>
    <row r="793" spans="2:11">
      <c r="B793" s="102" t="s">
        <v>3957</v>
      </c>
      <c r="C793" s="103" t="s">
        <v>3958</v>
      </c>
      <c r="D793" s="104" t="s">
        <v>548</v>
      </c>
      <c r="E793" s="104" t="s">
        <v>140</v>
      </c>
      <c r="F793" s="117">
        <v>45183</v>
      </c>
      <c r="G793" s="106">
        <v>202290251.08938995</v>
      </c>
      <c r="H793" s="118">
        <v>1.328735</v>
      </c>
      <c r="I793" s="106">
        <v>2687.9016055860011</v>
      </c>
      <c r="J793" s="107">
        <f t="shared" si="12"/>
        <v>-3.9866824603904749E-3</v>
      </c>
      <c r="K793" s="107">
        <f>I793/'סכום נכסי הקרן'!$C$42</f>
        <v>2.3321610462525195E-5</v>
      </c>
    </row>
    <row r="794" spans="2:11">
      <c r="B794" s="102" t="s">
        <v>3959</v>
      </c>
      <c r="C794" s="103" t="s">
        <v>3960</v>
      </c>
      <c r="D794" s="104" t="s">
        <v>548</v>
      </c>
      <c r="E794" s="104" t="s">
        <v>140</v>
      </c>
      <c r="F794" s="117">
        <v>45161</v>
      </c>
      <c r="G794" s="106">
        <v>41365554.670405023</v>
      </c>
      <c r="H794" s="118">
        <v>2.2150789999999998</v>
      </c>
      <c r="I794" s="106">
        <v>916.27961540900026</v>
      </c>
      <c r="J794" s="107">
        <f t="shared" si="12"/>
        <v>-1.3590214254766233E-3</v>
      </c>
      <c r="K794" s="107">
        <f>I794/'סכום נכסי הקרן'!$C$42</f>
        <v>7.9501110535116965E-6</v>
      </c>
    </row>
    <row r="795" spans="2:11">
      <c r="B795" s="102" t="s">
        <v>3961</v>
      </c>
      <c r="C795" s="103" t="s">
        <v>3962</v>
      </c>
      <c r="D795" s="104" t="s">
        <v>548</v>
      </c>
      <c r="E795" s="104" t="s">
        <v>140</v>
      </c>
      <c r="F795" s="117">
        <v>45099</v>
      </c>
      <c r="G795" s="106">
        <v>6149367.0894970009</v>
      </c>
      <c r="H795" s="118">
        <v>4.0834000000000001</v>
      </c>
      <c r="I795" s="106">
        <v>251.10323406000003</v>
      </c>
      <c r="J795" s="107">
        <f t="shared" si="12"/>
        <v>-3.7243508352162279E-4</v>
      </c>
      <c r="K795" s="107">
        <f>I795/'סכום נכסי הקרן'!$C$42</f>
        <v>2.1787002167257119E-6</v>
      </c>
    </row>
    <row r="796" spans="2:11">
      <c r="B796" s="102" t="s">
        <v>3961</v>
      </c>
      <c r="C796" s="103" t="s">
        <v>3963</v>
      </c>
      <c r="D796" s="104" t="s">
        <v>548</v>
      </c>
      <c r="E796" s="104" t="s">
        <v>140</v>
      </c>
      <c r="F796" s="117">
        <v>45099</v>
      </c>
      <c r="G796" s="106">
        <v>32143291.349771999</v>
      </c>
      <c r="H796" s="118">
        <v>4.0834000000000001</v>
      </c>
      <c r="I796" s="106">
        <v>1312.5390488520004</v>
      </c>
      <c r="J796" s="107">
        <f t="shared" si="12"/>
        <v>-1.9467514710215996E-3</v>
      </c>
      <c r="K796" s="107">
        <f>I796/'סכום נכסי הקרן'!$C$42</f>
        <v>1.1388260772107448E-5</v>
      </c>
    </row>
    <row r="797" spans="2:11">
      <c r="B797" s="102" t="s">
        <v>3964</v>
      </c>
      <c r="C797" s="103" t="s">
        <v>3965</v>
      </c>
      <c r="D797" s="104" t="s">
        <v>548</v>
      </c>
      <c r="E797" s="104" t="s">
        <v>140</v>
      </c>
      <c r="F797" s="117">
        <v>45099</v>
      </c>
      <c r="G797" s="106">
        <v>535210.10000000009</v>
      </c>
      <c r="H797" s="118">
        <v>4.084263</v>
      </c>
      <c r="I797" s="106">
        <v>21.859390000000005</v>
      </c>
      <c r="J797" s="107">
        <f t="shared" si="12"/>
        <v>-3.2421739890599824E-5</v>
      </c>
      <c r="K797" s="107">
        <f>I797/'סכום נכסי הקרן'!$C$42</f>
        <v>1.8966325905269732E-7</v>
      </c>
    </row>
    <row r="798" spans="2:11">
      <c r="B798" s="102" t="s">
        <v>3966</v>
      </c>
      <c r="C798" s="103" t="s">
        <v>3967</v>
      </c>
      <c r="D798" s="104" t="s">
        <v>548</v>
      </c>
      <c r="E798" s="104" t="s">
        <v>140</v>
      </c>
      <c r="F798" s="117">
        <v>45148</v>
      </c>
      <c r="G798" s="106">
        <v>1043234.6200000001</v>
      </c>
      <c r="H798" s="118">
        <v>4.1136609999999996</v>
      </c>
      <c r="I798" s="106">
        <v>42.915140000000008</v>
      </c>
      <c r="J798" s="107">
        <f t="shared" si="12"/>
        <v>-6.3651524880093915E-5</v>
      </c>
      <c r="K798" s="107">
        <f>I798/'סכום נכסי הקרן'!$C$42</f>
        <v>3.7235372602358858E-7</v>
      </c>
    </row>
    <row r="799" spans="2:11">
      <c r="B799" s="102" t="s">
        <v>3968</v>
      </c>
      <c r="C799" s="103" t="s">
        <v>3969</v>
      </c>
      <c r="D799" s="104" t="s">
        <v>548</v>
      </c>
      <c r="E799" s="104" t="s">
        <v>140</v>
      </c>
      <c r="F799" s="117">
        <v>45148</v>
      </c>
      <c r="G799" s="106">
        <v>33792843.383494012</v>
      </c>
      <c r="H799" s="118">
        <v>4.2417959999999999</v>
      </c>
      <c r="I799" s="106">
        <v>1433.4233387050006</v>
      </c>
      <c r="J799" s="107">
        <f t="shared" si="12"/>
        <v>-2.1260464560359958E-3</v>
      </c>
      <c r="K799" s="107">
        <f>I799/'סכום נכסי הקרן'!$C$42</f>
        <v>1.2437114760338176E-5</v>
      </c>
    </row>
    <row r="800" spans="2:11">
      <c r="B800" s="102" t="s">
        <v>3970</v>
      </c>
      <c r="C800" s="103" t="s">
        <v>3971</v>
      </c>
      <c r="D800" s="104" t="s">
        <v>548</v>
      </c>
      <c r="E800" s="104" t="s">
        <v>140</v>
      </c>
      <c r="F800" s="117">
        <v>45148</v>
      </c>
      <c r="G800" s="106">
        <v>512133.02000000008</v>
      </c>
      <c r="H800" s="118">
        <v>4.331029</v>
      </c>
      <c r="I800" s="106">
        <v>22.180630000000004</v>
      </c>
      <c r="J800" s="107">
        <f t="shared" si="12"/>
        <v>-3.2898201480902948E-5</v>
      </c>
      <c r="K800" s="107">
        <f>I800/'סכום נכסי הקרן'!$C$42</f>
        <v>1.924505017588336E-7</v>
      </c>
    </row>
    <row r="801" spans="2:11">
      <c r="B801" s="102" t="s">
        <v>3972</v>
      </c>
      <c r="C801" s="103" t="s">
        <v>3973</v>
      </c>
      <c r="D801" s="104" t="s">
        <v>548</v>
      </c>
      <c r="E801" s="104" t="s">
        <v>140</v>
      </c>
      <c r="F801" s="117">
        <v>45133</v>
      </c>
      <c r="G801" s="106">
        <v>2135130.4000000004</v>
      </c>
      <c r="H801" s="118">
        <v>4.5538340000000002</v>
      </c>
      <c r="I801" s="106">
        <v>97.230289999999997</v>
      </c>
      <c r="J801" s="107">
        <f t="shared" si="12"/>
        <v>-1.4421148860364302E-4</v>
      </c>
      <c r="K801" s="107">
        <f>I801/'סכום נכסי הקרן'!$C$42</f>
        <v>8.4361977530200431E-7</v>
      </c>
    </row>
    <row r="802" spans="2:11">
      <c r="B802" s="102" t="s">
        <v>3974</v>
      </c>
      <c r="C802" s="103" t="s">
        <v>3975</v>
      </c>
      <c r="D802" s="104" t="s">
        <v>548</v>
      </c>
      <c r="E802" s="104" t="s">
        <v>140</v>
      </c>
      <c r="F802" s="117">
        <v>45133</v>
      </c>
      <c r="G802" s="106">
        <v>50784278.181857996</v>
      </c>
      <c r="H802" s="118">
        <v>4.4818499999999997</v>
      </c>
      <c r="I802" s="106">
        <v>2276.0751117500013</v>
      </c>
      <c r="J802" s="107">
        <f t="shared" si="12"/>
        <v>-3.3758634273246624E-3</v>
      </c>
      <c r="K802" s="107">
        <f>I802/'סכום נכסי הקרן'!$C$42</f>
        <v>1.9748392958048572E-5</v>
      </c>
    </row>
    <row r="803" spans="2:11">
      <c r="B803" s="102" t="s">
        <v>3976</v>
      </c>
      <c r="C803" s="103" t="s">
        <v>3977</v>
      </c>
      <c r="D803" s="104" t="s">
        <v>548</v>
      </c>
      <c r="E803" s="104" t="s">
        <v>140</v>
      </c>
      <c r="F803" s="117">
        <v>45133</v>
      </c>
      <c r="G803" s="106">
        <v>216090675.36941704</v>
      </c>
      <c r="H803" s="118">
        <v>4.5245829999999998</v>
      </c>
      <c r="I803" s="106">
        <v>9777.2030051400016</v>
      </c>
      <c r="J803" s="107">
        <f t="shared" si="12"/>
        <v>-1.4501499478724703E-2</v>
      </c>
      <c r="K803" s="107">
        <f>I803/'סכום נכסי הקרן'!$C$42</f>
        <v>8.4832018934411172E-5</v>
      </c>
    </row>
    <row r="804" spans="2:11">
      <c r="B804" s="102" t="s">
        <v>3978</v>
      </c>
      <c r="C804" s="103" t="s">
        <v>3979</v>
      </c>
      <c r="D804" s="104" t="s">
        <v>548</v>
      </c>
      <c r="E804" s="104" t="s">
        <v>140</v>
      </c>
      <c r="F804" s="117">
        <v>45127</v>
      </c>
      <c r="G804" s="106">
        <v>2378298.5600000005</v>
      </c>
      <c r="H804" s="118">
        <v>5.743957</v>
      </c>
      <c r="I804" s="106">
        <v>136.60844000000003</v>
      </c>
      <c r="J804" s="107">
        <f t="shared" si="12"/>
        <v>-2.0261696728685535E-4</v>
      </c>
      <c r="K804" s="107">
        <f>I804/'סכום נכסי הקרן'!$C$42</f>
        <v>1.1852847652429852E-6</v>
      </c>
    </row>
    <row r="805" spans="2:11">
      <c r="B805" s="102" t="s">
        <v>3978</v>
      </c>
      <c r="C805" s="103" t="s">
        <v>3980</v>
      </c>
      <c r="D805" s="104" t="s">
        <v>548</v>
      </c>
      <c r="E805" s="104" t="s">
        <v>140</v>
      </c>
      <c r="F805" s="117">
        <v>45127</v>
      </c>
      <c r="G805" s="106">
        <v>68954045.223425999</v>
      </c>
      <c r="H805" s="118">
        <v>5.743957</v>
      </c>
      <c r="I805" s="106">
        <v>3960.6904764940014</v>
      </c>
      <c r="J805" s="107">
        <f t="shared" si="12"/>
        <v>-5.8744766627094516E-3</v>
      </c>
      <c r="K805" s="107">
        <f>I805/'סכום נכסי הקרן'!$C$42</f>
        <v>3.4364978339781338E-5</v>
      </c>
    </row>
    <row r="806" spans="2:11">
      <c r="B806" s="102" t="s">
        <v>3981</v>
      </c>
      <c r="C806" s="103" t="s">
        <v>3982</v>
      </c>
      <c r="D806" s="104" t="s">
        <v>548</v>
      </c>
      <c r="E806" s="104" t="s">
        <v>140</v>
      </c>
      <c r="F806" s="117">
        <v>45127</v>
      </c>
      <c r="G806" s="106">
        <v>15644891.474811003</v>
      </c>
      <c r="H806" s="118">
        <v>5.743957</v>
      </c>
      <c r="I806" s="106">
        <v>898.63578587400002</v>
      </c>
      <c r="J806" s="107">
        <f t="shared" si="12"/>
        <v>-1.3328521841639489E-3</v>
      </c>
      <c r="K806" s="107">
        <f>I806/'סכום נכסי הקרן'!$C$42</f>
        <v>7.7970241553055533E-6</v>
      </c>
    </row>
    <row r="807" spans="2:11">
      <c r="B807" s="102" t="s">
        <v>3983</v>
      </c>
      <c r="C807" s="103" t="s">
        <v>3984</v>
      </c>
      <c r="D807" s="104" t="s">
        <v>548</v>
      </c>
      <c r="E807" s="104" t="s">
        <v>140</v>
      </c>
      <c r="F807" s="117">
        <v>45127</v>
      </c>
      <c r="G807" s="106">
        <v>119992309.95590103</v>
      </c>
      <c r="H807" s="118">
        <v>5.7772860000000001</v>
      </c>
      <c r="I807" s="106">
        <v>6932.2992161260008</v>
      </c>
      <c r="J807" s="107">
        <f t="shared" si="12"/>
        <v>-1.0281952150954177E-2</v>
      </c>
      <c r="K807" s="107">
        <f>I807/'סכום נכסי הקרן'!$C$42</f>
        <v>6.0148177147620128E-5</v>
      </c>
    </row>
    <row r="808" spans="2:11">
      <c r="B808" s="102" t="s">
        <v>3985</v>
      </c>
      <c r="C808" s="103" t="s">
        <v>3986</v>
      </c>
      <c r="D808" s="104" t="s">
        <v>548</v>
      </c>
      <c r="E808" s="104" t="s">
        <v>141</v>
      </c>
      <c r="F808" s="117">
        <v>45197</v>
      </c>
      <c r="G808" s="106">
        <v>511725.39000000007</v>
      </c>
      <c r="H808" s="118">
        <v>-0.66299600000000003</v>
      </c>
      <c r="I808" s="106">
        <v>-3.3927199999999997</v>
      </c>
      <c r="J808" s="107">
        <f t="shared" si="12"/>
        <v>5.0320656414307906E-6</v>
      </c>
      <c r="K808" s="107">
        <f>I808/'סכום נכסי הקרן'!$C$42</f>
        <v>-2.9436975700294795E-8</v>
      </c>
    </row>
    <row r="809" spans="2:11">
      <c r="B809" s="102" t="s">
        <v>3987</v>
      </c>
      <c r="C809" s="103" t="s">
        <v>3805</v>
      </c>
      <c r="D809" s="104" t="s">
        <v>548</v>
      </c>
      <c r="E809" s="104" t="s">
        <v>141</v>
      </c>
      <c r="F809" s="117">
        <v>45195</v>
      </c>
      <c r="G809" s="106">
        <v>27732689.231644005</v>
      </c>
      <c r="H809" s="118">
        <v>-0.37175000000000002</v>
      </c>
      <c r="I809" s="106">
        <v>-103.09624348600001</v>
      </c>
      <c r="J809" s="107">
        <f t="shared" si="12"/>
        <v>1.5291184200478779E-4</v>
      </c>
      <c r="K809" s="107">
        <f>I809/'סכום נכסי הקרן'!$C$42</f>
        <v>-8.9451579095506201E-7</v>
      </c>
    </row>
    <row r="810" spans="2:11">
      <c r="B810" s="102" t="s">
        <v>3988</v>
      </c>
      <c r="C810" s="103" t="s">
        <v>3989</v>
      </c>
      <c r="D810" s="104" t="s">
        <v>548</v>
      </c>
      <c r="E810" s="104" t="s">
        <v>141</v>
      </c>
      <c r="F810" s="117">
        <v>45153</v>
      </c>
      <c r="G810" s="106">
        <v>115370005.66389205</v>
      </c>
      <c r="H810" s="118">
        <v>3.4994689999999999</v>
      </c>
      <c r="I810" s="106">
        <v>4037.3379323380013</v>
      </c>
      <c r="J810" s="107">
        <f t="shared" si="12"/>
        <v>-5.9881597927808035E-3</v>
      </c>
      <c r="K810" s="107">
        <f>I810/'סכום נכסי הקרן'!$C$42</f>
        <v>3.5030010908095033E-5</v>
      </c>
    </row>
    <row r="811" spans="2:11">
      <c r="B811" s="102" t="s">
        <v>3990</v>
      </c>
      <c r="C811" s="103" t="s">
        <v>3991</v>
      </c>
      <c r="D811" s="104" t="s">
        <v>548</v>
      </c>
      <c r="E811" s="104" t="s">
        <v>141</v>
      </c>
      <c r="F811" s="117">
        <v>45153</v>
      </c>
      <c r="G811" s="106">
        <v>38459850.811791003</v>
      </c>
      <c r="H811" s="118">
        <v>3.5074540000000001</v>
      </c>
      <c r="I811" s="106">
        <v>1348.9615679410001</v>
      </c>
      <c r="J811" s="107">
        <f t="shared" si="12"/>
        <v>-2.0007731724535223E-3</v>
      </c>
      <c r="K811" s="107">
        <f>I811/'סכום נכסי הקרן'!$C$42</f>
        <v>1.1704281195062012E-5</v>
      </c>
    </row>
    <row r="812" spans="2:11">
      <c r="B812" s="102" t="s">
        <v>3992</v>
      </c>
      <c r="C812" s="103" t="s">
        <v>3993</v>
      </c>
      <c r="D812" s="104" t="s">
        <v>548</v>
      </c>
      <c r="E812" s="104" t="s">
        <v>141</v>
      </c>
      <c r="F812" s="117">
        <v>45153</v>
      </c>
      <c r="G812" s="106">
        <v>82701711.346098006</v>
      </c>
      <c r="H812" s="118">
        <v>3.522659</v>
      </c>
      <c r="I812" s="106">
        <v>2913.299472610001</v>
      </c>
      <c r="J812" s="107">
        <f t="shared" si="12"/>
        <v>-4.3209914697703404E-3</v>
      </c>
      <c r="K812" s="107">
        <f>I812/'סכום נכסי הקרן'!$C$42</f>
        <v>2.5277277754398314E-5</v>
      </c>
    </row>
    <row r="813" spans="2:11">
      <c r="B813" s="102" t="s">
        <v>3992</v>
      </c>
      <c r="C813" s="103" t="s">
        <v>3994</v>
      </c>
      <c r="D813" s="104" t="s">
        <v>548</v>
      </c>
      <c r="E813" s="104" t="s">
        <v>141</v>
      </c>
      <c r="F813" s="117">
        <v>45153</v>
      </c>
      <c r="G813" s="106">
        <v>3251791.9400000004</v>
      </c>
      <c r="H813" s="118">
        <v>3.522659</v>
      </c>
      <c r="I813" s="106">
        <v>114.54955000000001</v>
      </c>
      <c r="J813" s="107">
        <f t="shared" si="12"/>
        <v>-1.6989932997605415E-4</v>
      </c>
      <c r="K813" s="107">
        <f>I813/'סכום נכסי הקרן'!$C$42</f>
        <v>9.9389054205171784E-7</v>
      </c>
    </row>
    <row r="814" spans="2:11">
      <c r="B814" s="102" t="s">
        <v>3995</v>
      </c>
      <c r="C814" s="103" t="s">
        <v>3996</v>
      </c>
      <c r="D814" s="104" t="s">
        <v>548</v>
      </c>
      <c r="E814" s="104" t="s">
        <v>141</v>
      </c>
      <c r="F814" s="117">
        <v>45113</v>
      </c>
      <c r="G814" s="106">
        <v>91973317.473243013</v>
      </c>
      <c r="H814" s="118">
        <v>3.643138</v>
      </c>
      <c r="I814" s="106">
        <v>3350.7150841790008</v>
      </c>
      <c r="J814" s="107">
        <f t="shared" si="12"/>
        <v>-4.9697641565826329E-3</v>
      </c>
      <c r="K814" s="107">
        <f>I814/'סכום נכסי הקרן'!$C$42</f>
        <v>2.9072519545258224E-5</v>
      </c>
    </row>
    <row r="815" spans="2:11">
      <c r="B815" s="102" t="s">
        <v>3997</v>
      </c>
      <c r="C815" s="103" t="s">
        <v>3998</v>
      </c>
      <c r="D815" s="104" t="s">
        <v>548</v>
      </c>
      <c r="E815" s="104" t="s">
        <v>141</v>
      </c>
      <c r="F815" s="117">
        <v>45113</v>
      </c>
      <c r="G815" s="106">
        <v>96283736.438335031</v>
      </c>
      <c r="H815" s="118">
        <v>3.659062</v>
      </c>
      <c r="I815" s="106">
        <v>3523.0812205480011</v>
      </c>
      <c r="J815" s="107">
        <f t="shared" si="12"/>
        <v>-5.2254167635082324E-3</v>
      </c>
      <c r="K815" s="107">
        <f>I815/'סכום נכסי הקרן'!$C$42</f>
        <v>3.0568056391165923E-5</v>
      </c>
    </row>
    <row r="816" spans="2:11">
      <c r="B816" s="102" t="s">
        <v>3999</v>
      </c>
      <c r="C816" s="103" t="s">
        <v>4000</v>
      </c>
      <c r="D816" s="104" t="s">
        <v>548</v>
      </c>
      <c r="E816" s="104" t="s">
        <v>141</v>
      </c>
      <c r="F816" s="117">
        <v>45113</v>
      </c>
      <c r="G816" s="106">
        <v>134832235.84242204</v>
      </c>
      <c r="H816" s="118">
        <v>3.6840730000000002</v>
      </c>
      <c r="I816" s="106">
        <v>4967.318535145002</v>
      </c>
      <c r="J816" s="107">
        <f t="shared" si="12"/>
        <v>-7.3675024554768712E-3</v>
      </c>
      <c r="K816" s="107">
        <f>I816/'סכום נכסי הקרן'!$C$42</f>
        <v>4.3098998742804408E-5</v>
      </c>
    </row>
    <row r="817" spans="2:11">
      <c r="B817" s="102" t="s">
        <v>4001</v>
      </c>
      <c r="C817" s="103" t="s">
        <v>4002</v>
      </c>
      <c r="D817" s="104" t="s">
        <v>548</v>
      </c>
      <c r="E817" s="104" t="s">
        <v>138</v>
      </c>
      <c r="F817" s="117">
        <v>45141</v>
      </c>
      <c r="G817" s="106">
        <v>61584796.380987018</v>
      </c>
      <c r="H817" s="118">
        <v>4.7432480000000004</v>
      </c>
      <c r="I817" s="106">
        <v>2921.1195295700013</v>
      </c>
      <c r="J817" s="107">
        <f t="shared" si="12"/>
        <v>-4.3325901398469898E-3</v>
      </c>
      <c r="K817" s="107">
        <f>I817/'סכום נכסי הקרן'!$C$42</f>
        <v>2.5345128572239588E-5</v>
      </c>
    </row>
    <row r="818" spans="2:11">
      <c r="B818" s="102" t="s">
        <v>4003</v>
      </c>
      <c r="C818" s="103" t="s">
        <v>4004</v>
      </c>
      <c r="D818" s="104" t="s">
        <v>548</v>
      </c>
      <c r="E818" s="104" t="s">
        <v>142</v>
      </c>
      <c r="F818" s="117">
        <v>45197</v>
      </c>
      <c r="G818" s="106">
        <v>4954.8000000000011</v>
      </c>
      <c r="H818" s="118">
        <v>1.391176</v>
      </c>
      <c r="I818" s="106">
        <v>6.8930000000000019E-2</v>
      </c>
      <c r="J818" s="107">
        <f t="shared" si="12"/>
        <v>-1.0223663746605216E-7</v>
      </c>
      <c r="K818" s="107">
        <f>I818/'סכום נכסי הקרן'!$C$42</f>
        <v>5.980719702838197E-10</v>
      </c>
    </row>
    <row r="819" spans="2:11">
      <c r="B819" s="102" t="s">
        <v>4005</v>
      </c>
      <c r="C819" s="103" t="s">
        <v>3794</v>
      </c>
      <c r="D819" s="104" t="s">
        <v>548</v>
      </c>
      <c r="E819" s="104" t="s">
        <v>142</v>
      </c>
      <c r="F819" s="117">
        <v>45176</v>
      </c>
      <c r="G819" s="106">
        <v>302242.80000000005</v>
      </c>
      <c r="H819" s="118">
        <v>1.3395520000000001</v>
      </c>
      <c r="I819" s="106">
        <v>4.0487000000000011</v>
      </c>
      <c r="J819" s="107">
        <f t="shared" si="12"/>
        <v>-6.0050119557348819E-6</v>
      </c>
      <c r="K819" s="107">
        <f>I819/'סכום נכסי הקרן'!$C$42</f>
        <v>3.5128594024199929E-8</v>
      </c>
    </row>
    <row r="820" spans="2:11">
      <c r="B820" s="102" t="s">
        <v>4005</v>
      </c>
      <c r="C820" s="103" t="s">
        <v>4006</v>
      </c>
      <c r="D820" s="104" t="s">
        <v>548</v>
      </c>
      <c r="E820" s="104" t="s">
        <v>142</v>
      </c>
      <c r="F820" s="117">
        <v>45176</v>
      </c>
      <c r="G820" s="106">
        <v>49.55</v>
      </c>
      <c r="H820" s="118">
        <v>1.3319879999999999</v>
      </c>
      <c r="I820" s="106">
        <v>6.600000000000001E-4</v>
      </c>
      <c r="J820" s="107">
        <f t="shared" si="12"/>
        <v>-9.7890875856077785E-10</v>
      </c>
      <c r="K820" s="107">
        <f>I820/'סכום נכסי הקרן'!$C$42</f>
        <v>5.7264979020357023E-12</v>
      </c>
    </row>
    <row r="821" spans="2:11">
      <c r="B821" s="102" t="s">
        <v>4005</v>
      </c>
      <c r="C821" s="103" t="s">
        <v>4007</v>
      </c>
      <c r="D821" s="104" t="s">
        <v>548</v>
      </c>
      <c r="E821" s="104" t="s">
        <v>142</v>
      </c>
      <c r="F821" s="117">
        <v>45176</v>
      </c>
      <c r="G821" s="106">
        <v>14468.020000000002</v>
      </c>
      <c r="H821" s="118">
        <v>1.339575</v>
      </c>
      <c r="I821" s="106">
        <v>0.19381000000000004</v>
      </c>
      <c r="J821" s="107">
        <f t="shared" si="12"/>
        <v>-2.8745804014646115E-7</v>
      </c>
      <c r="K821" s="107">
        <f>I821/'סכום נכסי הקרן'!$C$42</f>
        <v>1.6815947854447569E-9</v>
      </c>
    </row>
    <row r="822" spans="2:11">
      <c r="B822" s="102" t="s">
        <v>4005</v>
      </c>
      <c r="C822" s="103" t="s">
        <v>4008</v>
      </c>
      <c r="D822" s="104" t="s">
        <v>548</v>
      </c>
      <c r="E822" s="104" t="s">
        <v>142</v>
      </c>
      <c r="F822" s="117">
        <v>45176</v>
      </c>
      <c r="G822" s="106">
        <v>7878.130000000001</v>
      </c>
      <c r="H822" s="118">
        <v>1.339531</v>
      </c>
      <c r="I822" s="106">
        <v>0.10553000000000001</v>
      </c>
      <c r="J822" s="107">
        <f t="shared" si="12"/>
        <v>-1.5652157771351345E-7</v>
      </c>
      <c r="K822" s="107">
        <f>I822/'סכום נכסי הקרן'!$C$42</f>
        <v>9.1563230848761773E-10</v>
      </c>
    </row>
    <row r="823" spans="2:11">
      <c r="B823" s="102" t="s">
        <v>4009</v>
      </c>
      <c r="C823" s="103" t="s">
        <v>4010</v>
      </c>
      <c r="D823" s="104" t="s">
        <v>548</v>
      </c>
      <c r="E823" s="104" t="s">
        <v>142</v>
      </c>
      <c r="F823" s="117">
        <v>45168</v>
      </c>
      <c r="G823" s="106">
        <v>403816.20000000007</v>
      </c>
      <c r="H823" s="118">
        <v>-0.57985799999999998</v>
      </c>
      <c r="I823" s="106">
        <v>-2.3415600000000003</v>
      </c>
      <c r="J823" s="107">
        <f t="shared" si="12"/>
        <v>3.4729902919629927E-6</v>
      </c>
      <c r="K823" s="107">
        <f>I823/'סכום נכסי הקרן'!$C$42</f>
        <v>-2.0316573374985938E-8</v>
      </c>
    </row>
    <row r="824" spans="2:11">
      <c r="B824" s="102" t="s">
        <v>4009</v>
      </c>
      <c r="C824" s="103" t="s">
        <v>4011</v>
      </c>
      <c r="D824" s="104" t="s">
        <v>548</v>
      </c>
      <c r="E824" s="104" t="s">
        <v>142</v>
      </c>
      <c r="F824" s="117">
        <v>45168</v>
      </c>
      <c r="G824" s="106">
        <v>772948.80000000016</v>
      </c>
      <c r="H824" s="118">
        <v>-0.57985699999999996</v>
      </c>
      <c r="I824" s="106">
        <v>-4.4820000000000011</v>
      </c>
      <c r="J824" s="107">
        <f t="shared" si="12"/>
        <v>6.6476803876809196E-6</v>
      </c>
      <c r="K824" s="107">
        <f>I824/'סכום נכסי הקרן'!$C$42</f>
        <v>-3.8888126662006095E-8</v>
      </c>
    </row>
    <row r="825" spans="2:11">
      <c r="B825" s="102" t="s">
        <v>4009</v>
      </c>
      <c r="C825" s="103" t="s">
        <v>4012</v>
      </c>
      <c r="D825" s="104" t="s">
        <v>548</v>
      </c>
      <c r="E825" s="104" t="s">
        <v>142</v>
      </c>
      <c r="F825" s="117">
        <v>45168</v>
      </c>
      <c r="G825" s="106">
        <v>1238700.0000000002</v>
      </c>
      <c r="H825" s="118">
        <v>-0.57985699999999996</v>
      </c>
      <c r="I825" s="106">
        <v>-7.1826900000000018</v>
      </c>
      <c r="J825" s="107">
        <f t="shared" si="12"/>
        <v>1.0653330531858961E-5</v>
      </c>
      <c r="K825" s="107">
        <f>I825/'סכום נכסי הקרן'!$C$42</f>
        <v>-6.2320695781777011E-8</v>
      </c>
    </row>
    <row r="826" spans="2:11">
      <c r="B826" s="102" t="s">
        <v>4013</v>
      </c>
      <c r="C826" s="103" t="s">
        <v>4014</v>
      </c>
      <c r="D826" s="104" t="s">
        <v>548</v>
      </c>
      <c r="E826" s="104" t="s">
        <v>142</v>
      </c>
      <c r="F826" s="117">
        <v>45133</v>
      </c>
      <c r="G826" s="106">
        <v>2700366.0000000005</v>
      </c>
      <c r="H826" s="118">
        <v>-4.3769989999999996</v>
      </c>
      <c r="I826" s="106">
        <v>-118.19499000000002</v>
      </c>
      <c r="J826" s="107">
        <f t="shared" si="12"/>
        <v>1.7530622868030843E-4</v>
      </c>
      <c r="K826" s="107">
        <f>I826/'סכום נכסי הקרן'!$C$42</f>
        <v>-1.025520245857774E-6</v>
      </c>
    </row>
    <row r="827" spans="2:11">
      <c r="B827" s="102" t="s">
        <v>4015</v>
      </c>
      <c r="C827" s="103" t="s">
        <v>4016</v>
      </c>
      <c r="D827" s="104" t="s">
        <v>548</v>
      </c>
      <c r="E827" s="104" t="s">
        <v>138</v>
      </c>
      <c r="F827" s="117">
        <v>45133</v>
      </c>
      <c r="G827" s="106">
        <v>11370.000000000002</v>
      </c>
      <c r="H827" s="118">
        <v>-1.904398</v>
      </c>
      <c r="I827" s="106">
        <v>-0.21653000000000003</v>
      </c>
      <c r="J827" s="107">
        <f t="shared" si="12"/>
        <v>3.2115623256237158E-7</v>
      </c>
      <c r="K827" s="107">
        <f>I827/'סכום נכסי הקרן'!$C$42</f>
        <v>-1.8787251374663496E-9</v>
      </c>
    </row>
    <row r="828" spans="2:11">
      <c r="B828" s="102" t="s">
        <v>4015</v>
      </c>
      <c r="C828" s="103" t="s">
        <v>4017</v>
      </c>
      <c r="D828" s="104" t="s">
        <v>548</v>
      </c>
      <c r="E828" s="104" t="s">
        <v>138</v>
      </c>
      <c r="F828" s="117">
        <v>45133</v>
      </c>
      <c r="G828" s="106">
        <v>852750.00000000012</v>
      </c>
      <c r="H828" s="118">
        <v>-1.9043939999999999</v>
      </c>
      <c r="I828" s="106">
        <v>-16.239720000000002</v>
      </c>
      <c r="J828" s="107">
        <f t="shared" si="12"/>
        <v>2.4086672946325206E-5</v>
      </c>
      <c r="K828" s="107">
        <f>I828/'סכום נכסי הקרן'!$C$42</f>
        <v>-1.4090412501461702E-7</v>
      </c>
    </row>
    <row r="829" spans="2:11">
      <c r="B829" s="102" t="s">
        <v>4018</v>
      </c>
      <c r="C829" s="103" t="s">
        <v>4019</v>
      </c>
      <c r="D829" s="104" t="s">
        <v>548</v>
      </c>
      <c r="E829" s="104" t="s">
        <v>138</v>
      </c>
      <c r="F829" s="117">
        <v>45152</v>
      </c>
      <c r="G829" s="106">
        <v>18192000.000000004</v>
      </c>
      <c r="H829" s="118">
        <v>-3.8169000000000002E-2</v>
      </c>
      <c r="I829" s="106">
        <v>-6.9437800000000012</v>
      </c>
      <c r="J829" s="107">
        <f t="shared" si="12"/>
        <v>1.0298980393210845E-5</v>
      </c>
      <c r="K829" s="107">
        <f>I829/'סכום נכסי הקרן'!$C$42</f>
        <v>-6.0247790306359804E-8</v>
      </c>
    </row>
    <row r="830" spans="2:11">
      <c r="B830" s="102" t="s">
        <v>4020</v>
      </c>
      <c r="C830" s="103" t="s">
        <v>4021</v>
      </c>
      <c r="D830" s="104" t="s">
        <v>548</v>
      </c>
      <c r="E830" s="104" t="s">
        <v>138</v>
      </c>
      <c r="F830" s="117">
        <v>45152</v>
      </c>
      <c r="G830" s="106">
        <v>10921126.609999999</v>
      </c>
      <c r="H830" s="118">
        <v>-3.6679000000000003E-2</v>
      </c>
      <c r="I830" s="106">
        <v>-4.0057300000000007</v>
      </c>
      <c r="J830" s="107">
        <f t="shared" si="12"/>
        <v>5.9412790627722194E-6</v>
      </c>
      <c r="K830" s="107">
        <f>I830/'סכום נכסי הקרן'!$C$42</f>
        <v>-3.4755764304729507E-8</v>
      </c>
    </row>
    <row r="831" spans="2:11">
      <c r="B831" s="102" t="s">
        <v>4022</v>
      </c>
      <c r="C831" s="103" t="s">
        <v>4023</v>
      </c>
      <c r="D831" s="104" t="s">
        <v>548</v>
      </c>
      <c r="E831" s="104" t="s">
        <v>140</v>
      </c>
      <c r="F831" s="117">
        <v>45197</v>
      </c>
      <c r="G831" s="106">
        <v>4053.1000000000004</v>
      </c>
      <c r="H831" s="118">
        <v>0.59534699999999996</v>
      </c>
      <c r="I831" s="106">
        <v>2.4130000000000006E-2</v>
      </c>
      <c r="J831" s="107">
        <f t="shared" si="12"/>
        <v>-3.5789497491017535E-8</v>
      </c>
      <c r="K831" s="107">
        <f>I831/'סכום נכסי הקרן'!$C$42</f>
        <v>2.0936423390321443E-10</v>
      </c>
    </row>
    <row r="832" spans="2:11">
      <c r="B832" s="102" t="s">
        <v>3895</v>
      </c>
      <c r="C832" s="103" t="s">
        <v>4024</v>
      </c>
      <c r="D832" s="104" t="s">
        <v>548</v>
      </c>
      <c r="E832" s="104" t="s">
        <v>140</v>
      </c>
      <c r="F832" s="117">
        <v>45145</v>
      </c>
      <c r="G832" s="106">
        <v>1418585.0000000002</v>
      </c>
      <c r="H832" s="118">
        <v>-4.0401340000000001</v>
      </c>
      <c r="I832" s="106">
        <v>-57.312740000000012</v>
      </c>
      <c r="J832" s="107">
        <f t="shared" si="12"/>
        <v>8.5005974489570665E-5</v>
      </c>
      <c r="K832" s="107">
        <f>I832/'סכום נכסי הקרן'!$C$42</f>
        <v>-4.9727467480290562E-7</v>
      </c>
    </row>
    <row r="833" spans="2:11">
      <c r="B833" s="102" t="s">
        <v>3895</v>
      </c>
      <c r="C833" s="103" t="s">
        <v>4025</v>
      </c>
      <c r="D833" s="104" t="s">
        <v>548</v>
      </c>
      <c r="E833" s="104" t="s">
        <v>140</v>
      </c>
      <c r="F833" s="117">
        <v>45145</v>
      </c>
      <c r="G833" s="106">
        <v>186847.91000000003</v>
      </c>
      <c r="H833" s="118">
        <v>-4.0401360000000004</v>
      </c>
      <c r="I833" s="106">
        <v>-7.5489100000000011</v>
      </c>
      <c r="J833" s="107">
        <f t="shared" si="12"/>
        <v>1.1196506237253093E-5</v>
      </c>
      <c r="K833" s="107">
        <f>I833/'סכום נכסי הקרן'!$C$42</f>
        <v>-6.5498207996448995E-8</v>
      </c>
    </row>
    <row r="834" spans="2:11">
      <c r="B834" s="102" t="s">
        <v>3895</v>
      </c>
      <c r="C834" s="103" t="s">
        <v>4026</v>
      </c>
      <c r="D834" s="104" t="s">
        <v>548</v>
      </c>
      <c r="E834" s="104" t="s">
        <v>140</v>
      </c>
      <c r="F834" s="117">
        <v>45145</v>
      </c>
      <c r="G834" s="106">
        <v>778195.2</v>
      </c>
      <c r="H834" s="118">
        <v>-4.0401340000000001</v>
      </c>
      <c r="I834" s="106">
        <v>-31.440130000000003</v>
      </c>
      <c r="J834" s="107">
        <f t="shared" si="12"/>
        <v>4.6631846404984045E-5</v>
      </c>
      <c r="K834" s="107">
        <f>I834/'סכום נכסי הקרן'!$C$42</f>
        <v>-2.7279066437080267E-7</v>
      </c>
    </row>
    <row r="835" spans="2:11">
      <c r="B835" s="102" t="s">
        <v>3895</v>
      </c>
      <c r="C835" s="103" t="s">
        <v>4027</v>
      </c>
      <c r="D835" s="104" t="s">
        <v>548</v>
      </c>
      <c r="E835" s="104" t="s">
        <v>140</v>
      </c>
      <c r="F835" s="117">
        <v>45145</v>
      </c>
      <c r="G835" s="106">
        <v>182389.50000000003</v>
      </c>
      <c r="H835" s="118">
        <v>-4.0401340000000001</v>
      </c>
      <c r="I835" s="106">
        <v>-7.3687800000000019</v>
      </c>
      <c r="J835" s="107">
        <f t="shared" si="12"/>
        <v>1.0929338305920439E-5</v>
      </c>
      <c r="K835" s="107">
        <f>I835/'סכום נכסי הקרן'!$C$42</f>
        <v>-6.3935307894791892E-8</v>
      </c>
    </row>
    <row r="836" spans="2:11">
      <c r="B836" s="102" t="s">
        <v>3895</v>
      </c>
      <c r="C836" s="103" t="s">
        <v>4028</v>
      </c>
      <c r="D836" s="104" t="s">
        <v>548</v>
      </c>
      <c r="E836" s="104" t="s">
        <v>140</v>
      </c>
      <c r="F836" s="117">
        <v>45145</v>
      </c>
      <c r="G836" s="106">
        <v>12159.3</v>
      </c>
      <c r="H836" s="118">
        <v>-4.0401170000000004</v>
      </c>
      <c r="I836" s="106">
        <v>-0.49125000000000008</v>
      </c>
      <c r="J836" s="107">
        <f t="shared" si="12"/>
        <v>7.286195873378517E-7</v>
      </c>
      <c r="K836" s="107">
        <f>I836/'סכום נכסי הקרן'!$C$42</f>
        <v>-4.2623365066288469E-9</v>
      </c>
    </row>
    <row r="837" spans="2:11">
      <c r="B837" s="102" t="s">
        <v>3895</v>
      </c>
      <c r="C837" s="103" t="s">
        <v>4029</v>
      </c>
      <c r="D837" s="104" t="s">
        <v>548</v>
      </c>
      <c r="E837" s="104" t="s">
        <v>140</v>
      </c>
      <c r="F837" s="117">
        <v>45145</v>
      </c>
      <c r="G837" s="106">
        <v>20265.500000000004</v>
      </c>
      <c r="H837" s="118">
        <v>-4.0401170000000004</v>
      </c>
      <c r="I837" s="106">
        <v>-0.81875000000000009</v>
      </c>
      <c r="J837" s="107">
        <f t="shared" si="12"/>
        <v>1.2143659788964194E-6</v>
      </c>
      <c r="K837" s="107">
        <f>I837/'סכום נכסי הקרן'!$C$42</f>
        <v>-7.1038941777147448E-9</v>
      </c>
    </row>
    <row r="838" spans="2:11">
      <c r="B838" s="102" t="s">
        <v>4030</v>
      </c>
      <c r="C838" s="103" t="s">
        <v>4031</v>
      </c>
      <c r="D838" s="104" t="s">
        <v>548</v>
      </c>
      <c r="E838" s="104" t="s">
        <v>140</v>
      </c>
      <c r="F838" s="117">
        <v>45127</v>
      </c>
      <c r="G838" s="106">
        <v>49164103.000000007</v>
      </c>
      <c r="H838" s="118">
        <v>-6.1281239999999997</v>
      </c>
      <c r="I838" s="106">
        <v>-3012.8370200000004</v>
      </c>
      <c r="J838" s="107">
        <f t="shared" si="12"/>
        <v>4.4686250712032633E-3</v>
      </c>
      <c r="K838" s="107">
        <f>I838/'סכום נכסי הקרן'!$C$42</f>
        <v>-2.6140916476068935E-5</v>
      </c>
    </row>
    <row r="839" spans="2:11">
      <c r="B839" s="102" t="s">
        <v>4032</v>
      </c>
      <c r="C839" s="103" t="s">
        <v>4033</v>
      </c>
      <c r="D839" s="104" t="s">
        <v>548</v>
      </c>
      <c r="E839" s="104" t="s">
        <v>141</v>
      </c>
      <c r="F839" s="117">
        <v>45167</v>
      </c>
      <c r="G839" s="106">
        <v>15726308.504757002</v>
      </c>
      <c r="H839" s="118">
        <v>-2.7175989999999999</v>
      </c>
      <c r="I839" s="106">
        <v>-427.37796205800004</v>
      </c>
      <c r="J839" s="107">
        <f t="shared" si="12"/>
        <v>6.3388489435519996E-4</v>
      </c>
      <c r="K839" s="107">
        <f>I839/'סכום נכסי הקרן'!$C$42</f>
        <v>-3.7081500046991379E-6</v>
      </c>
    </row>
    <row r="840" spans="2:11">
      <c r="B840" s="102" t="s">
        <v>4034</v>
      </c>
      <c r="C840" s="103" t="s">
        <v>2745</v>
      </c>
      <c r="D840" s="104" t="s">
        <v>548</v>
      </c>
      <c r="E840" s="104" t="s">
        <v>141</v>
      </c>
      <c r="F840" s="117">
        <v>45168</v>
      </c>
      <c r="G840" s="106">
        <v>2919009.6000000006</v>
      </c>
      <c r="H840" s="118">
        <v>-3.38056</v>
      </c>
      <c r="I840" s="106">
        <v>-98.678860000000014</v>
      </c>
      <c r="J840" s="107">
        <f t="shared" si="12"/>
        <v>1.4636000051332243E-4</v>
      </c>
      <c r="K840" s="107">
        <f>I840/'סכום נכסי הקרן'!$C$42</f>
        <v>-8.561883102504164E-7</v>
      </c>
    </row>
    <row r="841" spans="2:11">
      <c r="B841" s="102" t="s">
        <v>3901</v>
      </c>
      <c r="C841" s="103" t="s">
        <v>3585</v>
      </c>
      <c r="D841" s="104" t="s">
        <v>548</v>
      </c>
      <c r="E841" s="104" t="s">
        <v>138</v>
      </c>
      <c r="F841" s="117">
        <v>45127</v>
      </c>
      <c r="G841" s="106">
        <v>773977.96</v>
      </c>
      <c r="H841" s="118">
        <v>-7.8288039999999999</v>
      </c>
      <c r="I841" s="106">
        <v>-60.593220000000009</v>
      </c>
      <c r="J841" s="107">
        <f t="shared" si="12"/>
        <v>8.9871566314242578E-5</v>
      </c>
      <c r="K841" s="107">
        <f>I841/'סכום נכסי הקרן'!$C$42</f>
        <v>-5.2573779879937538E-7</v>
      </c>
    </row>
    <row r="842" spans="2:11">
      <c r="B842" s="102" t="s">
        <v>4035</v>
      </c>
      <c r="C842" s="103" t="s">
        <v>4036</v>
      </c>
      <c r="D842" s="104" t="s">
        <v>548</v>
      </c>
      <c r="E842" s="104" t="s">
        <v>138</v>
      </c>
      <c r="F842" s="117">
        <v>45187</v>
      </c>
      <c r="G842" s="106">
        <v>1231680.0000000002</v>
      </c>
      <c r="H842" s="118">
        <v>-1.0507599999999999</v>
      </c>
      <c r="I842" s="106">
        <v>-12.942000000000002</v>
      </c>
      <c r="J842" s="107">
        <f t="shared" si="12"/>
        <v>1.9195510838323616E-5</v>
      </c>
      <c r="K842" s="107">
        <f>I842/'סכום נכסי הקרן'!$C$42</f>
        <v>-1.1229141795173646E-7</v>
      </c>
    </row>
    <row r="843" spans="2:11">
      <c r="B843" s="102" t="s">
        <v>4035</v>
      </c>
      <c r="C843" s="103" t="s">
        <v>4037</v>
      </c>
      <c r="D843" s="104" t="s">
        <v>548</v>
      </c>
      <c r="E843" s="104" t="s">
        <v>138</v>
      </c>
      <c r="F843" s="117">
        <v>45187</v>
      </c>
      <c r="G843" s="106">
        <v>166790.00000000003</v>
      </c>
      <c r="H843" s="118">
        <v>-1.0507580000000001</v>
      </c>
      <c r="I843" s="106">
        <v>-1.7525600000000003</v>
      </c>
      <c r="J843" s="107">
        <f t="shared" si="12"/>
        <v>2.5993883847019348E-6</v>
      </c>
      <c r="K843" s="107">
        <f>I843/'סכום נכסי הקרן'!$C$42</f>
        <v>-1.5206107823017715E-8</v>
      </c>
    </row>
    <row r="844" spans="2:11">
      <c r="B844" s="102" t="s">
        <v>4038</v>
      </c>
      <c r="C844" s="103" t="s">
        <v>4039</v>
      </c>
      <c r="D844" s="104" t="s">
        <v>548</v>
      </c>
      <c r="E844" s="104" t="s">
        <v>142</v>
      </c>
      <c r="F844" s="117">
        <v>45176</v>
      </c>
      <c r="G844" s="106">
        <v>3679.0700000000006</v>
      </c>
      <c r="H844" s="118">
        <v>-1.4022570000000001</v>
      </c>
      <c r="I844" s="106">
        <v>-5.1590000000000011E-2</v>
      </c>
      <c r="J844" s="107">
        <f t="shared" ref="J844:J907" si="13">IFERROR(I844/$I$11,0)</f>
        <v>7.6518034627500816E-8</v>
      </c>
      <c r="K844" s="107">
        <f>I844/'סכום נכסי הקרן'!$C$42</f>
        <v>-4.4762125267579077E-10</v>
      </c>
    </row>
    <row r="845" spans="2:11">
      <c r="B845" s="102" t="s">
        <v>4040</v>
      </c>
      <c r="C845" s="103" t="s">
        <v>4041</v>
      </c>
      <c r="D845" s="104" t="s">
        <v>548</v>
      </c>
      <c r="E845" s="104" t="s">
        <v>142</v>
      </c>
      <c r="F845" s="117">
        <v>45181</v>
      </c>
      <c r="G845" s="106">
        <v>6160464.0000000009</v>
      </c>
      <c r="H845" s="118">
        <v>-0.93006900000000003</v>
      </c>
      <c r="I845" s="106">
        <v>-57.29657000000001</v>
      </c>
      <c r="J845" s="107">
        <f t="shared" si="13"/>
        <v>8.4981991224985926E-5</v>
      </c>
      <c r="K845" s="107">
        <f>I845/'סכום נכסי הקרן'!$C$42</f>
        <v>-4.9713437560430575E-7</v>
      </c>
    </row>
    <row r="846" spans="2:11">
      <c r="B846" s="102" t="s">
        <v>4042</v>
      </c>
      <c r="C846" s="103" t="s">
        <v>4043</v>
      </c>
      <c r="D846" s="104" t="s">
        <v>548</v>
      </c>
      <c r="E846" s="104" t="s">
        <v>142</v>
      </c>
      <c r="F846" s="117">
        <v>45153</v>
      </c>
      <c r="G846" s="106">
        <v>144386.59000000003</v>
      </c>
      <c r="H846" s="118">
        <v>9.3187000000000006E-2</v>
      </c>
      <c r="I846" s="106">
        <v>0.13455000000000003</v>
      </c>
      <c r="J846" s="107">
        <f t="shared" si="13"/>
        <v>-1.9956389918841314E-7</v>
      </c>
      <c r="K846" s="107">
        <f>I846/'סכום נכסי הקרן'!$C$42</f>
        <v>1.1674246859377331E-9</v>
      </c>
    </row>
    <row r="847" spans="2:11">
      <c r="B847" s="102" t="s">
        <v>4042</v>
      </c>
      <c r="C847" s="103" t="s">
        <v>4044</v>
      </c>
      <c r="D847" s="104" t="s">
        <v>548</v>
      </c>
      <c r="E847" s="104" t="s">
        <v>142</v>
      </c>
      <c r="F847" s="117">
        <v>45153</v>
      </c>
      <c r="G847" s="106">
        <v>2738.37</v>
      </c>
      <c r="H847" s="118">
        <v>9.3120999999999995E-2</v>
      </c>
      <c r="I847" s="106">
        <v>2.5500000000000002E-3</v>
      </c>
      <c r="J847" s="107">
        <f t="shared" si="13"/>
        <v>-3.7821474762575509E-9</v>
      </c>
      <c r="K847" s="107">
        <f>I847/'סכום נכסי הקרן'!$C$42</f>
        <v>2.2125105530592487E-11</v>
      </c>
    </row>
    <row r="848" spans="2:11">
      <c r="B848" s="102" t="s">
        <v>4042</v>
      </c>
      <c r="C848" s="103" t="s">
        <v>4045</v>
      </c>
      <c r="D848" s="104" t="s">
        <v>548</v>
      </c>
      <c r="E848" s="104" t="s">
        <v>142</v>
      </c>
      <c r="F848" s="117">
        <v>45153</v>
      </c>
      <c r="G848" s="106">
        <v>2489.42</v>
      </c>
      <c r="H848" s="118">
        <v>9.3193999999999999E-2</v>
      </c>
      <c r="I848" s="106">
        <v>2.3200000000000004E-3</v>
      </c>
      <c r="J848" s="107">
        <f t="shared" si="13"/>
        <v>-3.4410126058500073E-9</v>
      </c>
      <c r="K848" s="107">
        <f>I848/'סכום נכסי הקרן'!$C$42</f>
        <v>2.0129507776852775E-11</v>
      </c>
    </row>
    <row r="849" spans="2:11">
      <c r="B849" s="102" t="s">
        <v>4042</v>
      </c>
      <c r="C849" s="103" t="s">
        <v>4046</v>
      </c>
      <c r="D849" s="104" t="s">
        <v>548</v>
      </c>
      <c r="E849" s="104" t="s">
        <v>142</v>
      </c>
      <c r="F849" s="117">
        <v>45153</v>
      </c>
      <c r="G849" s="106">
        <v>248.94000000000003</v>
      </c>
      <c r="H849" s="118">
        <v>9.2392000000000002E-2</v>
      </c>
      <c r="I849" s="106">
        <v>2.3000000000000003E-4</v>
      </c>
      <c r="J849" s="107">
        <f t="shared" si="13"/>
        <v>-3.4113487040754379E-10</v>
      </c>
      <c r="K849" s="107">
        <f>I849/'סכום נכסי הקרן'!$C$42</f>
        <v>1.9955977537397147E-12</v>
      </c>
    </row>
    <row r="850" spans="2:11">
      <c r="B850" s="102" t="s">
        <v>4047</v>
      </c>
      <c r="C850" s="103" t="s">
        <v>4048</v>
      </c>
      <c r="D850" s="104" t="s">
        <v>548</v>
      </c>
      <c r="E850" s="104" t="s">
        <v>142</v>
      </c>
      <c r="F850" s="117">
        <v>45168</v>
      </c>
      <c r="G850" s="106">
        <v>2365316.08</v>
      </c>
      <c r="H850" s="118">
        <v>0.108529</v>
      </c>
      <c r="I850" s="106">
        <v>2.5670600000000006</v>
      </c>
      <c r="J850" s="107">
        <f t="shared" si="13"/>
        <v>-3.8074507844712588E-6</v>
      </c>
      <c r="K850" s="107">
        <f>I850/'סכום נכסי הקרן'!$C$42</f>
        <v>2.2273126824848139E-8</v>
      </c>
    </row>
    <row r="851" spans="2:11">
      <c r="B851" s="102" t="s">
        <v>4047</v>
      </c>
      <c r="C851" s="103" t="s">
        <v>4049</v>
      </c>
      <c r="D851" s="104" t="s">
        <v>548</v>
      </c>
      <c r="E851" s="104" t="s">
        <v>142</v>
      </c>
      <c r="F851" s="117">
        <v>45168</v>
      </c>
      <c r="G851" s="106">
        <v>497.96000000000009</v>
      </c>
      <c r="H851" s="118">
        <v>0.108442</v>
      </c>
      <c r="I851" s="106">
        <v>5.4000000000000012E-4</v>
      </c>
      <c r="J851" s="107">
        <f t="shared" si="13"/>
        <v>-8.0092534791336381E-10</v>
      </c>
      <c r="K851" s="107">
        <f>I851/'סכום נכסי הקרן'!$C$42</f>
        <v>4.6853164653019387E-12</v>
      </c>
    </row>
    <row r="852" spans="2:11">
      <c r="B852" s="102" t="s">
        <v>4047</v>
      </c>
      <c r="C852" s="103" t="s">
        <v>4050</v>
      </c>
      <c r="D852" s="104" t="s">
        <v>548</v>
      </c>
      <c r="E852" s="104" t="s">
        <v>142</v>
      </c>
      <c r="F852" s="117">
        <v>45168</v>
      </c>
      <c r="G852" s="106">
        <v>29877.680000000004</v>
      </c>
      <c r="H852" s="118">
        <v>0.108543</v>
      </c>
      <c r="I852" s="106">
        <v>3.2430000000000007E-2</v>
      </c>
      <c r="J852" s="107">
        <f t="shared" si="13"/>
        <v>-4.8100016727463684E-8</v>
      </c>
      <c r="K852" s="107">
        <f>I852/'סכום נכסי הקרן'!$C$42</f>
        <v>2.8137928327729978E-10</v>
      </c>
    </row>
    <row r="853" spans="2:11">
      <c r="B853" s="102" t="s">
        <v>4047</v>
      </c>
      <c r="C853" s="103" t="s">
        <v>4051</v>
      </c>
      <c r="D853" s="104" t="s">
        <v>548</v>
      </c>
      <c r="E853" s="104" t="s">
        <v>142</v>
      </c>
      <c r="F853" s="117">
        <v>45168</v>
      </c>
      <c r="G853" s="106">
        <v>19918.450000000004</v>
      </c>
      <c r="H853" s="118">
        <v>0.108543</v>
      </c>
      <c r="I853" s="106">
        <v>2.1620000000000004E-2</v>
      </c>
      <c r="J853" s="107">
        <f t="shared" si="13"/>
        <v>-3.2066677818309118E-8</v>
      </c>
      <c r="K853" s="107">
        <f>I853/'סכום נכסי הקרן'!$C$42</f>
        <v>1.8758618885153316E-10</v>
      </c>
    </row>
    <row r="854" spans="2:11">
      <c r="B854" s="102" t="s">
        <v>4052</v>
      </c>
      <c r="C854" s="103" t="s">
        <v>3958</v>
      </c>
      <c r="D854" s="104" t="s">
        <v>548</v>
      </c>
      <c r="E854" s="104" t="s">
        <v>142</v>
      </c>
      <c r="F854" s="117">
        <v>45133</v>
      </c>
      <c r="G854" s="106">
        <v>415286.40000000008</v>
      </c>
      <c r="H854" s="118">
        <v>4.177772</v>
      </c>
      <c r="I854" s="106">
        <v>17.349720000000005</v>
      </c>
      <c r="J854" s="107">
        <f t="shared" si="13"/>
        <v>-2.5733019494813789E-5</v>
      </c>
      <c r="K854" s="107">
        <f>I854/'סכום נכסי הקרן'!$C$42</f>
        <v>1.5053505330440437E-7</v>
      </c>
    </row>
    <row r="855" spans="2:11">
      <c r="B855" s="102" t="s">
        <v>4052</v>
      </c>
      <c r="C855" s="103" t="s">
        <v>4004</v>
      </c>
      <c r="D855" s="104" t="s">
        <v>548</v>
      </c>
      <c r="E855" s="104" t="s">
        <v>142</v>
      </c>
      <c r="F855" s="117">
        <v>45133</v>
      </c>
      <c r="G855" s="106">
        <v>1920699.6000000003</v>
      </c>
      <c r="H855" s="118">
        <v>4.1777730000000002</v>
      </c>
      <c r="I855" s="106">
        <v>80.242470000000012</v>
      </c>
      <c r="J855" s="107">
        <f t="shared" si="13"/>
        <v>-1.190152374114401E-4</v>
      </c>
      <c r="K855" s="107">
        <f>I855/'סכום נכסי הקרן'!$C$42</f>
        <v>6.9622475168054968E-7</v>
      </c>
    </row>
    <row r="856" spans="2:11">
      <c r="B856" s="102" t="s">
        <v>4053</v>
      </c>
      <c r="C856" s="103" t="s">
        <v>3696</v>
      </c>
      <c r="D856" s="104" t="s">
        <v>548</v>
      </c>
      <c r="E856" s="104" t="s">
        <v>142</v>
      </c>
      <c r="F856" s="117">
        <v>45133</v>
      </c>
      <c r="G856" s="106">
        <v>610086.70000000007</v>
      </c>
      <c r="H856" s="118">
        <v>4.198944</v>
      </c>
      <c r="I856" s="106">
        <v>25.617200000000004</v>
      </c>
      <c r="J856" s="107">
        <f t="shared" si="13"/>
        <v>-3.7995305226974485E-5</v>
      </c>
      <c r="K856" s="107">
        <f>I856/'סכום נכסי הקרן'!$C$42</f>
        <v>2.2226794250913485E-7</v>
      </c>
    </row>
    <row r="857" spans="2:11">
      <c r="B857" s="102" t="s">
        <v>4054</v>
      </c>
      <c r="C857" s="103" t="s">
        <v>4055</v>
      </c>
      <c r="D857" s="104" t="s">
        <v>548</v>
      </c>
      <c r="E857" s="104" t="s">
        <v>142</v>
      </c>
      <c r="F857" s="117">
        <v>45127</v>
      </c>
      <c r="G857" s="106">
        <v>427872.52000000008</v>
      </c>
      <c r="H857" s="118">
        <v>5.2526229999999998</v>
      </c>
      <c r="I857" s="106">
        <v>22.474529999999998</v>
      </c>
      <c r="J857" s="107">
        <f t="shared" si="13"/>
        <v>-3.3334112517480233E-5</v>
      </c>
      <c r="K857" s="107">
        <f>I857/'סכום נכסי הקרן'!$C$42</f>
        <v>1.9500052862763399E-7</v>
      </c>
    </row>
    <row r="858" spans="2:11">
      <c r="B858" s="102" t="s">
        <v>4054</v>
      </c>
      <c r="C858" s="103" t="s">
        <v>4056</v>
      </c>
      <c r="D858" s="104" t="s">
        <v>548</v>
      </c>
      <c r="E858" s="104" t="s">
        <v>142</v>
      </c>
      <c r="F858" s="117">
        <v>45127</v>
      </c>
      <c r="G858" s="106">
        <v>24412.380000000005</v>
      </c>
      <c r="H858" s="118">
        <v>5.2526219999999997</v>
      </c>
      <c r="I858" s="106">
        <v>1.2822900000000002</v>
      </c>
      <c r="J858" s="107">
        <f t="shared" si="13"/>
        <v>-1.9018862303256058E-6</v>
      </c>
      <c r="K858" s="107">
        <f>I858/'סכום נכסי הקרן'!$C$42</f>
        <v>1.112580453757782E-8</v>
      </c>
    </row>
    <row r="859" spans="2:11">
      <c r="B859" s="102" t="s">
        <v>4054</v>
      </c>
      <c r="C859" s="103" t="s">
        <v>4057</v>
      </c>
      <c r="D859" s="104" t="s">
        <v>548</v>
      </c>
      <c r="E859" s="104" t="s">
        <v>142</v>
      </c>
      <c r="F859" s="117">
        <v>45127</v>
      </c>
      <c r="G859" s="106">
        <v>135449.22000000003</v>
      </c>
      <c r="H859" s="118">
        <v>5.2526250000000001</v>
      </c>
      <c r="I859" s="106">
        <v>7.1146400000000014</v>
      </c>
      <c r="J859" s="107">
        <f t="shared" si="13"/>
        <v>-1.055239910607099E-5</v>
      </c>
      <c r="K859" s="107">
        <f>I859/'סכום נכסי הקרן'!$C$42</f>
        <v>6.1730259142029238E-8</v>
      </c>
    </row>
    <row r="860" spans="2:11">
      <c r="B860" s="102" t="s">
        <v>4054</v>
      </c>
      <c r="C860" s="103" t="s">
        <v>4058</v>
      </c>
      <c r="D860" s="104" t="s">
        <v>548</v>
      </c>
      <c r="E860" s="104" t="s">
        <v>142</v>
      </c>
      <c r="F860" s="117">
        <v>45127</v>
      </c>
      <c r="G860" s="106">
        <v>165374.04000000004</v>
      </c>
      <c r="H860" s="118">
        <v>5.2526260000000002</v>
      </c>
      <c r="I860" s="106">
        <v>8.6864800000000013</v>
      </c>
      <c r="J860" s="107">
        <f t="shared" si="13"/>
        <v>-1.2883744474337919E-5</v>
      </c>
      <c r="K860" s="107">
        <f>I860/'סכום נכסי הקרן'!$C$42</f>
        <v>7.5368347721325891E-8</v>
      </c>
    </row>
    <row r="861" spans="2:11">
      <c r="B861" s="102" t="s">
        <v>4054</v>
      </c>
      <c r="C861" s="103" t="s">
        <v>4059</v>
      </c>
      <c r="D861" s="104" t="s">
        <v>548</v>
      </c>
      <c r="E861" s="104" t="s">
        <v>142</v>
      </c>
      <c r="F861" s="117">
        <v>45127</v>
      </c>
      <c r="G861" s="106">
        <v>48037.240000000013</v>
      </c>
      <c r="H861" s="118">
        <v>5.2526120000000001</v>
      </c>
      <c r="I861" s="106">
        <v>2.5232100000000006</v>
      </c>
      <c r="J861" s="107">
        <f t="shared" si="13"/>
        <v>-3.7424126798305161E-6</v>
      </c>
      <c r="K861" s="107">
        <f>I861/'סכום נכסי הקרן'!$C$42</f>
        <v>2.1892661774841677E-8</v>
      </c>
    </row>
    <row r="862" spans="2:11">
      <c r="B862" s="102" t="s">
        <v>4054</v>
      </c>
      <c r="C862" s="103" t="s">
        <v>4060</v>
      </c>
      <c r="D862" s="104" t="s">
        <v>548</v>
      </c>
      <c r="E862" s="104" t="s">
        <v>142</v>
      </c>
      <c r="F862" s="117">
        <v>45127</v>
      </c>
      <c r="G862" s="106">
        <v>818995.26000000013</v>
      </c>
      <c r="H862" s="118">
        <v>5.252624</v>
      </c>
      <c r="I862" s="106">
        <v>43.018740000000001</v>
      </c>
      <c r="J862" s="107">
        <f t="shared" si="13"/>
        <v>-6.3805183891286167E-5</v>
      </c>
      <c r="K862" s="107">
        <f>I862/'סכום נכסי הקרן'!$C$42</f>
        <v>3.7325261266396868E-7</v>
      </c>
    </row>
    <row r="863" spans="2:11">
      <c r="B863" s="102" t="s">
        <v>4054</v>
      </c>
      <c r="C863" s="103" t="s">
        <v>4061</v>
      </c>
      <c r="D863" s="104" t="s">
        <v>548</v>
      </c>
      <c r="E863" s="104" t="s">
        <v>142</v>
      </c>
      <c r="F863" s="117">
        <v>45127</v>
      </c>
      <c r="G863" s="106">
        <v>2861233.4300000006</v>
      </c>
      <c r="H863" s="118">
        <v>5.252624</v>
      </c>
      <c r="I863" s="106">
        <v>150.28982000000005</v>
      </c>
      <c r="J863" s="107">
        <f t="shared" si="13"/>
        <v>-2.2290912290988301E-4</v>
      </c>
      <c r="K863" s="107">
        <f>I863/'סכום נכסי הקרן'!$C$42</f>
        <v>1.3039914226171568E-6</v>
      </c>
    </row>
    <row r="864" spans="2:11">
      <c r="B864" s="102" t="s">
        <v>4054</v>
      </c>
      <c r="C864" s="103" t="s">
        <v>4062</v>
      </c>
      <c r="D864" s="104" t="s">
        <v>548</v>
      </c>
      <c r="E864" s="104" t="s">
        <v>142</v>
      </c>
      <c r="F864" s="117">
        <v>45127</v>
      </c>
      <c r="G864" s="106">
        <v>7874954.4000000013</v>
      </c>
      <c r="H864" s="118">
        <v>5.252624</v>
      </c>
      <c r="I864" s="106">
        <v>413.64171999999996</v>
      </c>
      <c r="J864" s="107">
        <f t="shared" si="13"/>
        <v>-6.1351136759718909E-4</v>
      </c>
      <c r="K864" s="107">
        <f>I864/'סכום נכסי הקרן'!$C$42</f>
        <v>3.5889673360218771E-6</v>
      </c>
    </row>
    <row r="865" spans="2:11">
      <c r="B865" s="102" t="s">
        <v>4054</v>
      </c>
      <c r="C865" s="103" t="s">
        <v>4063</v>
      </c>
      <c r="D865" s="104" t="s">
        <v>548</v>
      </c>
      <c r="E865" s="104" t="s">
        <v>142</v>
      </c>
      <c r="F865" s="117">
        <v>45127</v>
      </c>
      <c r="G865" s="106">
        <v>32024.810000000005</v>
      </c>
      <c r="H865" s="118">
        <v>5.2526149999999996</v>
      </c>
      <c r="I865" s="106">
        <v>1.6821400000000004</v>
      </c>
      <c r="J865" s="107">
        <f t="shared" si="13"/>
        <v>-2.4949417865536773E-6</v>
      </c>
      <c r="K865" s="107">
        <f>I865/'סכום נכסי הקרן'!$C$42</f>
        <v>1.4595107849894452E-8</v>
      </c>
    </row>
    <row r="866" spans="2:11">
      <c r="B866" s="102" t="s">
        <v>4054</v>
      </c>
      <c r="C866" s="103" t="s">
        <v>3540</v>
      </c>
      <c r="D866" s="104" t="s">
        <v>548</v>
      </c>
      <c r="E866" s="104" t="s">
        <v>142</v>
      </c>
      <c r="F866" s="117">
        <v>45127</v>
      </c>
      <c r="G866" s="106">
        <v>616871.43000000017</v>
      </c>
      <c r="H866" s="118">
        <v>5.2526229999999998</v>
      </c>
      <c r="I866" s="106">
        <v>32.401930000000007</v>
      </c>
      <c r="J866" s="107">
        <f t="shared" si="13"/>
        <v>-4.8058383441323072E-5</v>
      </c>
      <c r="K866" s="107">
        <f>I866/'סכום נכסי הקרן'!$C$42</f>
        <v>2.8113573358622379E-7</v>
      </c>
    </row>
    <row r="867" spans="2:11">
      <c r="B867" s="102" t="s">
        <v>3923</v>
      </c>
      <c r="C867" s="103" t="s">
        <v>4064</v>
      </c>
      <c r="D867" s="104" t="s">
        <v>548</v>
      </c>
      <c r="E867" s="104" t="s">
        <v>142</v>
      </c>
      <c r="F867" s="117">
        <v>45127</v>
      </c>
      <c r="G867" s="106">
        <v>131344.84000000003</v>
      </c>
      <c r="H867" s="118">
        <v>5.3215870000000001</v>
      </c>
      <c r="I867" s="106">
        <v>6.9896300000000009</v>
      </c>
      <c r="J867" s="107">
        <f t="shared" si="13"/>
        <v>-1.0366984888029046E-5</v>
      </c>
      <c r="K867" s="107">
        <f>I867/'סכום נכסי הקרן'!$C$42</f>
        <v>6.0645608380311831E-8</v>
      </c>
    </row>
    <row r="868" spans="2:11">
      <c r="B868" s="102" t="s">
        <v>3923</v>
      </c>
      <c r="C868" s="103" t="s">
        <v>4065</v>
      </c>
      <c r="D868" s="104" t="s">
        <v>548</v>
      </c>
      <c r="E868" s="104" t="s">
        <v>142</v>
      </c>
      <c r="F868" s="117">
        <v>45127</v>
      </c>
      <c r="G868" s="106">
        <v>5726.630000000001</v>
      </c>
      <c r="H868" s="118">
        <v>5.3216289999999997</v>
      </c>
      <c r="I868" s="106">
        <v>0.30475000000000008</v>
      </c>
      <c r="J868" s="107">
        <f t="shared" si="13"/>
        <v>-4.5200370328999561E-7</v>
      </c>
      <c r="K868" s="107">
        <f>I868/'סכום נכסי הקרן'!$C$42</f>
        <v>2.6441670237051222E-9</v>
      </c>
    </row>
    <row r="869" spans="2:11">
      <c r="B869" s="102" t="s">
        <v>3923</v>
      </c>
      <c r="C869" s="103" t="s">
        <v>4066</v>
      </c>
      <c r="D869" s="104" t="s">
        <v>548</v>
      </c>
      <c r="E869" s="104" t="s">
        <v>142</v>
      </c>
      <c r="F869" s="117">
        <v>45127</v>
      </c>
      <c r="G869" s="106">
        <v>1050758.7200000002</v>
      </c>
      <c r="H869" s="118">
        <v>5.3215859999999999</v>
      </c>
      <c r="I869" s="106">
        <v>55.917030000000004</v>
      </c>
      <c r="J869" s="107">
        <f t="shared" si="13"/>
        <v>-8.2935864272281473E-5</v>
      </c>
      <c r="K869" s="107">
        <f>I869/'סכום נכסי הקרן'!$C$42</f>
        <v>4.8516478027737487E-7</v>
      </c>
    </row>
    <row r="870" spans="2:11">
      <c r="B870" s="102" t="s">
        <v>3923</v>
      </c>
      <c r="C870" s="103" t="s">
        <v>4067</v>
      </c>
      <c r="D870" s="104" t="s">
        <v>548</v>
      </c>
      <c r="E870" s="104" t="s">
        <v>142</v>
      </c>
      <c r="F870" s="117">
        <v>45127</v>
      </c>
      <c r="G870" s="106">
        <v>1917634.6600000004</v>
      </c>
      <c r="H870" s="118">
        <v>5.3215859999999999</v>
      </c>
      <c r="I870" s="106">
        <v>102.04858000000002</v>
      </c>
      <c r="J870" s="107">
        <f t="shared" si="13"/>
        <v>-1.5135795266771248E-4</v>
      </c>
      <c r="K870" s="107">
        <f>I870/'סכום נכסי הקרן'!$C$42</f>
        <v>8.8542572617533726E-7</v>
      </c>
    </row>
    <row r="871" spans="2:11">
      <c r="B871" s="102" t="s">
        <v>3923</v>
      </c>
      <c r="C871" s="103" t="s">
        <v>4068</v>
      </c>
      <c r="D871" s="104" t="s">
        <v>548</v>
      </c>
      <c r="E871" s="104" t="s">
        <v>142</v>
      </c>
      <c r="F871" s="117">
        <v>45127</v>
      </c>
      <c r="G871" s="106">
        <v>12451.480000000003</v>
      </c>
      <c r="H871" s="118">
        <v>5.3216159999999997</v>
      </c>
      <c r="I871" s="106">
        <v>0.6626200000000001</v>
      </c>
      <c r="J871" s="107">
        <f t="shared" si="13"/>
        <v>-9.8279472969324647E-7</v>
      </c>
      <c r="K871" s="107">
        <f>I871/'סכום נכסי הקרן'!$C$42</f>
        <v>5.7492303634043896E-9</v>
      </c>
    </row>
    <row r="872" spans="2:11">
      <c r="B872" s="102" t="s">
        <v>3923</v>
      </c>
      <c r="C872" s="103" t="s">
        <v>4069</v>
      </c>
      <c r="D872" s="104" t="s">
        <v>548</v>
      </c>
      <c r="E872" s="104" t="s">
        <v>142</v>
      </c>
      <c r="F872" s="117">
        <v>45127</v>
      </c>
      <c r="G872" s="106">
        <v>170748.29000000004</v>
      </c>
      <c r="H872" s="118">
        <v>5.3215880000000002</v>
      </c>
      <c r="I872" s="106">
        <v>9.0865200000000002</v>
      </c>
      <c r="J872" s="107">
        <f t="shared" si="13"/>
        <v>-1.3477081837632846E-5</v>
      </c>
      <c r="K872" s="107">
        <f>I872/'סכום נכסי הקרן'!$C$42</f>
        <v>7.883929957091734E-8</v>
      </c>
    </row>
    <row r="873" spans="2:11">
      <c r="B873" s="102" t="s">
        <v>3923</v>
      </c>
      <c r="C873" s="103" t="s">
        <v>4070</v>
      </c>
      <c r="D873" s="104" t="s">
        <v>548</v>
      </c>
      <c r="E873" s="104" t="s">
        <v>142</v>
      </c>
      <c r="F873" s="117">
        <v>45127</v>
      </c>
      <c r="G873" s="106">
        <v>168121.4</v>
      </c>
      <c r="H873" s="118">
        <v>5.3215830000000004</v>
      </c>
      <c r="I873" s="106">
        <v>8.9467200000000009</v>
      </c>
      <c r="J873" s="107">
        <f t="shared" si="13"/>
        <v>-1.326973116422861E-5</v>
      </c>
      <c r="K873" s="107">
        <f>I873/'סכום נכסי הקרן'!$C$42</f>
        <v>7.7626323197122517E-8</v>
      </c>
    </row>
    <row r="874" spans="2:11">
      <c r="B874" s="102" t="s">
        <v>3923</v>
      </c>
      <c r="C874" s="103" t="s">
        <v>4071</v>
      </c>
      <c r="D874" s="104" t="s">
        <v>548</v>
      </c>
      <c r="E874" s="104" t="s">
        <v>142</v>
      </c>
      <c r="F874" s="117">
        <v>45127</v>
      </c>
      <c r="G874" s="106">
        <v>105.08000000000001</v>
      </c>
      <c r="H874" s="118">
        <v>5.3197559999999999</v>
      </c>
      <c r="I874" s="106">
        <v>5.5900000000000004E-3</v>
      </c>
      <c r="J874" s="107">
        <f t="shared" si="13"/>
        <v>-8.2910605459920418E-9</v>
      </c>
      <c r="K874" s="107">
        <f>I874/'סכום נכסי הקרן'!$C$42</f>
        <v>4.8501701927847841E-11</v>
      </c>
    </row>
    <row r="875" spans="2:11">
      <c r="B875" s="102" t="s">
        <v>3923</v>
      </c>
      <c r="C875" s="103" t="s">
        <v>4072</v>
      </c>
      <c r="D875" s="104" t="s">
        <v>548</v>
      </c>
      <c r="E875" s="104" t="s">
        <v>142</v>
      </c>
      <c r="F875" s="117">
        <v>45127</v>
      </c>
      <c r="G875" s="106">
        <v>525379.3600000001</v>
      </c>
      <c r="H875" s="118">
        <v>5.3215849999999998</v>
      </c>
      <c r="I875" s="106">
        <v>27.958510000000004</v>
      </c>
      <c r="J875" s="107">
        <f t="shared" si="13"/>
        <v>-4.1467924720165297E-5</v>
      </c>
      <c r="K875" s="107">
        <f>I875/'סכום נכסי הקרן'!$C$42</f>
        <v>2.425823467561276E-7</v>
      </c>
    </row>
    <row r="876" spans="2:11">
      <c r="B876" s="102" t="s">
        <v>3925</v>
      </c>
      <c r="C876" s="103" t="s">
        <v>2737</v>
      </c>
      <c r="D876" s="104" t="s">
        <v>548</v>
      </c>
      <c r="E876" s="104" t="s">
        <v>138</v>
      </c>
      <c r="F876" s="117">
        <v>45127</v>
      </c>
      <c r="G876" s="106">
        <v>48748.81</v>
      </c>
      <c r="H876" s="118">
        <v>2.4769429999999999</v>
      </c>
      <c r="I876" s="106">
        <v>1.2074800000000003</v>
      </c>
      <c r="J876" s="107">
        <f t="shared" si="13"/>
        <v>-1.7909284057378306E-6</v>
      </c>
      <c r="K876" s="107">
        <f>I876/'סכום נכסי הקרן'!$C$42</f>
        <v>1.0476714676894046E-8</v>
      </c>
    </row>
    <row r="877" spans="2:11">
      <c r="B877" s="102" t="s">
        <v>3925</v>
      </c>
      <c r="C877" s="103" t="s">
        <v>4073</v>
      </c>
      <c r="D877" s="104" t="s">
        <v>548</v>
      </c>
      <c r="E877" s="104" t="s">
        <v>138</v>
      </c>
      <c r="F877" s="117">
        <v>45127</v>
      </c>
      <c r="G877" s="106">
        <v>49732.990000000013</v>
      </c>
      <c r="H877" s="118">
        <v>2.476947</v>
      </c>
      <c r="I877" s="106">
        <v>1.2318600000000002</v>
      </c>
      <c r="J877" s="107">
        <f t="shared" si="13"/>
        <v>-1.8270887020010301E-6</v>
      </c>
      <c r="K877" s="107">
        <f>I877/'סכום נכסי הקרן'!$C$42</f>
        <v>1.0688248038790455E-8</v>
      </c>
    </row>
    <row r="878" spans="2:11">
      <c r="B878" s="102" t="s">
        <v>3925</v>
      </c>
      <c r="C878" s="103" t="s">
        <v>4074</v>
      </c>
      <c r="D878" s="104" t="s">
        <v>548</v>
      </c>
      <c r="E878" s="104" t="s">
        <v>138</v>
      </c>
      <c r="F878" s="117">
        <v>45127</v>
      </c>
      <c r="G878" s="106">
        <v>496483.0400000001</v>
      </c>
      <c r="H878" s="118">
        <v>2.476953</v>
      </c>
      <c r="I878" s="106">
        <v>12.297650000000001</v>
      </c>
      <c r="J878" s="107">
        <f t="shared" si="13"/>
        <v>-1.8239814082901438E-5</v>
      </c>
      <c r="K878" s="107">
        <f>I878/'סכום נכסי הקרן'!$C$42</f>
        <v>1.0670070746207478E-7</v>
      </c>
    </row>
    <row r="879" spans="2:11">
      <c r="B879" s="102" t="s">
        <v>3925</v>
      </c>
      <c r="C879" s="103" t="s">
        <v>4075</v>
      </c>
      <c r="D879" s="104" t="s">
        <v>548</v>
      </c>
      <c r="E879" s="104" t="s">
        <v>138</v>
      </c>
      <c r="F879" s="117">
        <v>45127</v>
      </c>
      <c r="G879" s="106">
        <v>806968.93000000017</v>
      </c>
      <c r="H879" s="118">
        <v>2.4769519999999998</v>
      </c>
      <c r="I879" s="106">
        <v>19.988230000000001</v>
      </c>
      <c r="J879" s="107">
        <f t="shared" si="13"/>
        <v>-2.9646444568374691E-5</v>
      </c>
      <c r="K879" s="107">
        <f>I879/'סכום נכסי הקרן'!$C$42</f>
        <v>1.734281169097077E-7</v>
      </c>
    </row>
    <row r="880" spans="2:11">
      <c r="B880" s="102" t="s">
        <v>3925</v>
      </c>
      <c r="C880" s="103" t="s">
        <v>4076</v>
      </c>
      <c r="D880" s="104" t="s">
        <v>548</v>
      </c>
      <c r="E880" s="104" t="s">
        <v>138</v>
      </c>
      <c r="F880" s="117">
        <v>45127</v>
      </c>
      <c r="G880" s="106">
        <v>11220765.000000002</v>
      </c>
      <c r="H880" s="118">
        <v>2.4769519999999998</v>
      </c>
      <c r="I880" s="106">
        <v>277.93296000000009</v>
      </c>
      <c r="J880" s="107">
        <f t="shared" si="13"/>
        <v>-4.1222880126776118E-4</v>
      </c>
      <c r="K880" s="107">
        <f>I880/'סכום נכסי הקרן'!$C$42</f>
        <v>2.4114886550705652E-6</v>
      </c>
    </row>
    <row r="881" spans="2:11">
      <c r="B881" s="102" t="s">
        <v>3925</v>
      </c>
      <c r="C881" s="103" t="s">
        <v>4077</v>
      </c>
      <c r="D881" s="104" t="s">
        <v>548</v>
      </c>
      <c r="E881" s="104" t="s">
        <v>138</v>
      </c>
      <c r="F881" s="117">
        <v>45127</v>
      </c>
      <c r="G881" s="106">
        <v>1276.2600000000002</v>
      </c>
      <c r="H881" s="118">
        <v>2.4767679999999999</v>
      </c>
      <c r="I881" s="106">
        <v>3.1610000000000006E-2</v>
      </c>
      <c r="J881" s="107">
        <f t="shared" si="13"/>
        <v>-4.6883796754706349E-8</v>
      </c>
      <c r="K881" s="107">
        <f>I881/'סכום נכסי הקרן'!$C$42</f>
        <v>2.7426454345961907E-10</v>
      </c>
    </row>
    <row r="882" spans="2:11">
      <c r="B882" s="102" t="s">
        <v>3925</v>
      </c>
      <c r="C882" s="103" t="s">
        <v>3520</v>
      </c>
      <c r="D882" s="104" t="s">
        <v>548</v>
      </c>
      <c r="E882" s="104" t="s">
        <v>138</v>
      </c>
      <c r="F882" s="117">
        <v>45127</v>
      </c>
      <c r="G882" s="106">
        <v>5540482.0500000007</v>
      </c>
      <c r="H882" s="118">
        <v>2.4769519999999998</v>
      </c>
      <c r="I882" s="106">
        <v>137.23507999999998</v>
      </c>
      <c r="J882" s="107">
        <f t="shared" si="13"/>
        <v>-2.0354639665725606E-4</v>
      </c>
      <c r="K882" s="107">
        <f>I882/'סכום נכסי הקרן'!$C$42</f>
        <v>1.1907218147056085E-6</v>
      </c>
    </row>
    <row r="883" spans="2:11">
      <c r="B883" s="102" t="s">
        <v>3925</v>
      </c>
      <c r="C883" s="103" t="s">
        <v>4078</v>
      </c>
      <c r="D883" s="104" t="s">
        <v>548</v>
      </c>
      <c r="E883" s="104" t="s">
        <v>138</v>
      </c>
      <c r="F883" s="117">
        <v>45127</v>
      </c>
      <c r="G883" s="106">
        <v>17522.940000000002</v>
      </c>
      <c r="H883" s="118">
        <v>2.476925</v>
      </c>
      <c r="I883" s="106">
        <v>0.43402999999999997</v>
      </c>
      <c r="J883" s="107">
        <f t="shared" si="13"/>
        <v>-6.4375116436080964E-7</v>
      </c>
      <c r="K883" s="107">
        <f>I883/'סכום נכסי הקרן'!$C$42</f>
        <v>3.7658664915462961E-9</v>
      </c>
    </row>
    <row r="884" spans="2:11">
      <c r="B884" s="102" t="s">
        <v>3927</v>
      </c>
      <c r="C884" s="103" t="s">
        <v>4079</v>
      </c>
      <c r="D884" s="104" t="s">
        <v>548</v>
      </c>
      <c r="E884" s="104" t="s">
        <v>138</v>
      </c>
      <c r="F884" s="117">
        <v>45127</v>
      </c>
      <c r="G884" s="106">
        <v>18686844.770000003</v>
      </c>
      <c r="H884" s="118">
        <v>2.4546519999999998</v>
      </c>
      <c r="I884" s="106">
        <v>458.69701000000009</v>
      </c>
      <c r="J884" s="107">
        <f t="shared" si="13"/>
        <v>-6.8033715244642532E-4</v>
      </c>
      <c r="K884" s="107">
        <f>I884/'סכום נכסי הקרן'!$C$42</f>
        <v>3.9798900991440146E-6</v>
      </c>
    </row>
    <row r="885" spans="2:11">
      <c r="B885" s="102" t="s">
        <v>4080</v>
      </c>
      <c r="C885" s="103" t="s">
        <v>4081</v>
      </c>
      <c r="D885" s="104" t="s">
        <v>548</v>
      </c>
      <c r="E885" s="104" t="s">
        <v>138</v>
      </c>
      <c r="F885" s="117">
        <v>45127</v>
      </c>
      <c r="G885" s="106">
        <v>32141737.990000006</v>
      </c>
      <c r="H885" s="118">
        <v>2.4546519999999998</v>
      </c>
      <c r="I885" s="106">
        <v>788.96781999999996</v>
      </c>
      <c r="J885" s="107">
        <f t="shared" si="13"/>
        <v>-1.1701931957887927E-3</v>
      </c>
      <c r="K885" s="107">
        <f>I885/'סכום נכסי הקרן'!$C$42</f>
        <v>6.8454887363692138E-6</v>
      </c>
    </row>
    <row r="886" spans="2:11">
      <c r="B886" s="102" t="s">
        <v>4082</v>
      </c>
      <c r="C886" s="103" t="s">
        <v>3625</v>
      </c>
      <c r="D886" s="104" t="s">
        <v>548</v>
      </c>
      <c r="E886" s="104" t="s">
        <v>138</v>
      </c>
      <c r="F886" s="117">
        <v>45153</v>
      </c>
      <c r="G886" s="106">
        <v>3703.2000000000007</v>
      </c>
      <c r="H886" s="118">
        <v>2.1603000000000001E-2</v>
      </c>
      <c r="I886" s="106">
        <v>8.0000000000000015E-4</v>
      </c>
      <c r="J886" s="107">
        <f t="shared" si="13"/>
        <v>-1.186556070982761E-9</v>
      </c>
      <c r="K886" s="107">
        <f>I886/'סכום נכסי הקרן'!$C$42</f>
        <v>6.9412095782250942E-12</v>
      </c>
    </row>
    <row r="887" spans="2:11">
      <c r="B887" s="102" t="s">
        <v>4082</v>
      </c>
      <c r="C887" s="103" t="s">
        <v>4083</v>
      </c>
      <c r="D887" s="104" t="s">
        <v>548</v>
      </c>
      <c r="E887" s="104" t="s">
        <v>138</v>
      </c>
      <c r="F887" s="117">
        <v>45153</v>
      </c>
      <c r="G887" s="106">
        <v>122491.06000000001</v>
      </c>
      <c r="H887" s="118">
        <v>2.1724E-2</v>
      </c>
      <c r="I887" s="106">
        <v>2.6610000000000002E-2</v>
      </c>
      <c r="J887" s="107">
        <f t="shared" si="13"/>
        <v>-3.9467821311064087E-8</v>
      </c>
      <c r="K887" s="107">
        <f>I887/'סכום נכסי הקרן'!$C$42</f>
        <v>2.3088198359571218E-10</v>
      </c>
    </row>
    <row r="888" spans="2:11">
      <c r="B888" s="102" t="s">
        <v>4082</v>
      </c>
      <c r="C888" s="103" t="s">
        <v>4084</v>
      </c>
      <c r="D888" s="104" t="s">
        <v>548</v>
      </c>
      <c r="E888" s="104" t="s">
        <v>138</v>
      </c>
      <c r="F888" s="117">
        <v>45153</v>
      </c>
      <c r="G888" s="106">
        <v>6836.7000000000007</v>
      </c>
      <c r="H888" s="118">
        <v>2.1794000000000001E-2</v>
      </c>
      <c r="I888" s="106">
        <v>1.4900000000000002E-3</v>
      </c>
      <c r="J888" s="107">
        <f t="shared" si="13"/>
        <v>-2.2099606822053924E-9</v>
      </c>
      <c r="K888" s="107">
        <f>I888/'סכום נכסי הקרן'!$C$42</f>
        <v>1.2928002839444238E-11</v>
      </c>
    </row>
    <row r="889" spans="2:11">
      <c r="B889" s="102" t="s">
        <v>4082</v>
      </c>
      <c r="C889" s="103" t="s">
        <v>3302</v>
      </c>
      <c r="D889" s="104" t="s">
        <v>548</v>
      </c>
      <c r="E889" s="104" t="s">
        <v>138</v>
      </c>
      <c r="F889" s="117">
        <v>45153</v>
      </c>
      <c r="G889" s="106">
        <v>313.34000000000003</v>
      </c>
      <c r="H889" s="118">
        <v>2.2339999999999999E-2</v>
      </c>
      <c r="I889" s="106">
        <v>7.0000000000000021E-5</v>
      </c>
      <c r="J889" s="107">
        <f t="shared" si="13"/>
        <v>-1.0382365621099161E-10</v>
      </c>
      <c r="K889" s="107">
        <f>I889/'סכום נכסי הקרן'!$C$42</f>
        <v>6.0735583809469578E-13</v>
      </c>
    </row>
    <row r="890" spans="2:11">
      <c r="B890" s="102" t="s">
        <v>4085</v>
      </c>
      <c r="C890" s="103" t="s">
        <v>4086</v>
      </c>
      <c r="D890" s="104" t="s">
        <v>548</v>
      </c>
      <c r="E890" s="104" t="s">
        <v>138</v>
      </c>
      <c r="F890" s="117">
        <v>45159</v>
      </c>
      <c r="G890" s="106">
        <v>991.79000000000019</v>
      </c>
      <c r="H890" s="118">
        <v>-0.50212199999999996</v>
      </c>
      <c r="I890" s="106">
        <v>-4.9800000000000009E-3</v>
      </c>
      <c r="J890" s="107">
        <f t="shared" si="13"/>
        <v>7.3863115418676879E-9</v>
      </c>
      <c r="K890" s="107">
        <f>I890/'סכום נכסי הקרן'!$C$42</f>
        <v>-4.3209029624451214E-11</v>
      </c>
    </row>
    <row r="891" spans="2:11">
      <c r="B891" s="102" t="s">
        <v>4085</v>
      </c>
      <c r="C891" s="103" t="s">
        <v>4087</v>
      </c>
      <c r="D891" s="104" t="s">
        <v>548</v>
      </c>
      <c r="E891" s="104" t="s">
        <v>138</v>
      </c>
      <c r="F891" s="117">
        <v>45159</v>
      </c>
      <c r="G891" s="106">
        <v>6234.23</v>
      </c>
      <c r="H891" s="118">
        <v>-0.50238799999999995</v>
      </c>
      <c r="I891" s="106">
        <v>-3.1320000000000001E-2</v>
      </c>
      <c r="J891" s="107">
        <f t="shared" si="13"/>
        <v>4.6453670178975091E-8</v>
      </c>
      <c r="K891" s="107">
        <f>I891/'סכום נכסי הקרן'!$C$42</f>
        <v>-2.717483549875124E-10</v>
      </c>
    </row>
    <row r="892" spans="2:11">
      <c r="B892" s="102" t="s">
        <v>4088</v>
      </c>
      <c r="C892" s="103" t="s">
        <v>4089</v>
      </c>
      <c r="D892" s="104" t="s">
        <v>548</v>
      </c>
      <c r="E892" s="104" t="s">
        <v>140</v>
      </c>
      <c r="F892" s="117">
        <v>45196</v>
      </c>
      <c r="G892" s="106">
        <v>6868745.2800000012</v>
      </c>
      <c r="H892" s="118">
        <v>-0.87519800000000003</v>
      </c>
      <c r="I892" s="106">
        <v>-60.115090000000009</v>
      </c>
      <c r="J892" s="107">
        <f t="shared" si="13"/>
        <v>8.9162406246468836E-5</v>
      </c>
      <c r="K892" s="107">
        <f>I892/'סכום נכסי הקרן'!$C$42</f>
        <v>-5.2158929812982945E-7</v>
      </c>
    </row>
    <row r="893" spans="2:11">
      <c r="B893" s="102" t="s">
        <v>3931</v>
      </c>
      <c r="C893" s="103" t="s">
        <v>4090</v>
      </c>
      <c r="D893" s="104" t="s">
        <v>548</v>
      </c>
      <c r="E893" s="104" t="s">
        <v>140</v>
      </c>
      <c r="F893" s="117">
        <v>45197</v>
      </c>
      <c r="G893" s="106">
        <v>20223.61</v>
      </c>
      <c r="H893" s="118">
        <v>-0.88475800000000004</v>
      </c>
      <c r="I893" s="106">
        <v>-0.17893000000000003</v>
      </c>
      <c r="J893" s="107">
        <f t="shared" si="13"/>
        <v>2.6538809722618183E-7</v>
      </c>
      <c r="K893" s="107">
        <f>I893/'סכום נכסי הקרן'!$C$42</f>
        <v>-1.5524882872897701E-9</v>
      </c>
    </row>
    <row r="894" spans="2:11">
      <c r="B894" s="102" t="s">
        <v>3931</v>
      </c>
      <c r="C894" s="103" t="s">
        <v>4091</v>
      </c>
      <c r="D894" s="104" t="s">
        <v>548</v>
      </c>
      <c r="E894" s="104" t="s">
        <v>140</v>
      </c>
      <c r="F894" s="117">
        <v>45197</v>
      </c>
      <c r="G894" s="106">
        <v>101118.03000000001</v>
      </c>
      <c r="H894" s="118">
        <v>-0.88474799999999998</v>
      </c>
      <c r="I894" s="106">
        <v>-0.8946400000000001</v>
      </c>
      <c r="J894" s="107">
        <f t="shared" si="13"/>
        <v>1.3269256541800217E-6</v>
      </c>
      <c r="K894" s="107">
        <f>I894/'סכום נכסי הקרן'!$C$42</f>
        <v>-7.7623546713291218E-9</v>
      </c>
    </row>
    <row r="895" spans="2:11">
      <c r="B895" s="102" t="s">
        <v>3931</v>
      </c>
      <c r="C895" s="103" t="s">
        <v>4092</v>
      </c>
      <c r="D895" s="104" t="s">
        <v>548</v>
      </c>
      <c r="E895" s="104" t="s">
        <v>140</v>
      </c>
      <c r="F895" s="117">
        <v>45197</v>
      </c>
      <c r="G895" s="106">
        <v>6067.0800000000008</v>
      </c>
      <c r="H895" s="118">
        <v>-0.88477499999999998</v>
      </c>
      <c r="I895" s="106">
        <v>-5.3680000000000005E-2</v>
      </c>
      <c r="J895" s="107">
        <f t="shared" si="13"/>
        <v>7.9617912362943259E-8</v>
      </c>
      <c r="K895" s="107">
        <f>I895/'סכום נכסי הקרן'!$C$42</f>
        <v>-4.6575516269890381E-10</v>
      </c>
    </row>
    <row r="896" spans="2:11">
      <c r="B896" s="102" t="s">
        <v>3931</v>
      </c>
      <c r="C896" s="103" t="s">
        <v>4093</v>
      </c>
      <c r="D896" s="104" t="s">
        <v>548</v>
      </c>
      <c r="E896" s="104" t="s">
        <v>140</v>
      </c>
      <c r="F896" s="117">
        <v>45197</v>
      </c>
      <c r="G896" s="106">
        <v>606708.18999999994</v>
      </c>
      <c r="H896" s="118">
        <v>-0.88475000000000004</v>
      </c>
      <c r="I896" s="106">
        <v>-5.3678500000000016</v>
      </c>
      <c r="J896" s="107">
        <f t="shared" si="13"/>
        <v>7.9615687570310186E-6</v>
      </c>
      <c r="K896" s="107">
        <f>I896/'סכום נכסי הקרן'!$C$42</f>
        <v>-4.6574214793094471E-8</v>
      </c>
    </row>
    <row r="897" spans="2:11">
      <c r="B897" s="102" t="s">
        <v>3931</v>
      </c>
      <c r="C897" s="103" t="s">
        <v>2746</v>
      </c>
      <c r="D897" s="104" t="s">
        <v>548</v>
      </c>
      <c r="E897" s="104" t="s">
        <v>140</v>
      </c>
      <c r="F897" s="117">
        <v>45197</v>
      </c>
      <c r="G897" s="106">
        <v>40447.210000000006</v>
      </c>
      <c r="H897" s="118">
        <v>-0.88475800000000004</v>
      </c>
      <c r="I897" s="106">
        <v>-0.35786000000000007</v>
      </c>
      <c r="J897" s="107">
        <f t="shared" si="13"/>
        <v>5.3077619445236367E-7</v>
      </c>
      <c r="K897" s="107">
        <f>I897/'סכום נכסי הקרן'!$C$42</f>
        <v>-3.1049765745795403E-9</v>
      </c>
    </row>
    <row r="898" spans="2:11">
      <c r="B898" s="102" t="s">
        <v>3931</v>
      </c>
      <c r="C898" s="103" t="s">
        <v>4094</v>
      </c>
      <c r="D898" s="104" t="s">
        <v>548</v>
      </c>
      <c r="E898" s="104" t="s">
        <v>140</v>
      </c>
      <c r="F898" s="117">
        <v>45197</v>
      </c>
      <c r="G898" s="106">
        <v>728049.83</v>
      </c>
      <c r="H898" s="118">
        <v>-0.88475000000000004</v>
      </c>
      <c r="I898" s="106">
        <v>-6.4414200000000008</v>
      </c>
      <c r="J898" s="107">
        <f t="shared" si="13"/>
        <v>9.5538825084372212E-6</v>
      </c>
      <c r="K898" s="107">
        <f>I898/'סכום נכסי הקרן'!$C$42</f>
        <v>-5.5889057751713358E-8</v>
      </c>
    </row>
    <row r="899" spans="2:11">
      <c r="B899" s="102" t="s">
        <v>3931</v>
      </c>
      <c r="C899" s="103" t="s">
        <v>4095</v>
      </c>
      <c r="D899" s="104" t="s">
        <v>548</v>
      </c>
      <c r="E899" s="104" t="s">
        <v>140</v>
      </c>
      <c r="F899" s="117">
        <v>45197</v>
      </c>
      <c r="G899" s="106">
        <v>226504.39000000004</v>
      </c>
      <c r="H899" s="118">
        <v>-0.88475099999999995</v>
      </c>
      <c r="I899" s="106">
        <v>-2.0040000000000004</v>
      </c>
      <c r="J899" s="107">
        <f t="shared" si="13"/>
        <v>2.9723229578118168E-6</v>
      </c>
      <c r="K899" s="107">
        <f>I899/'סכום נכסי הקרן'!$C$42</f>
        <v>-1.7387729993453861E-8</v>
      </c>
    </row>
    <row r="900" spans="2:11">
      <c r="B900" s="102" t="s">
        <v>3931</v>
      </c>
      <c r="C900" s="103" t="s">
        <v>4096</v>
      </c>
      <c r="D900" s="104" t="s">
        <v>548</v>
      </c>
      <c r="E900" s="104" t="s">
        <v>140</v>
      </c>
      <c r="F900" s="117">
        <v>45197</v>
      </c>
      <c r="G900" s="106">
        <v>24268.330000000005</v>
      </c>
      <c r="H900" s="118">
        <v>-0.88473299999999999</v>
      </c>
      <c r="I900" s="106">
        <v>-0.21471000000000004</v>
      </c>
      <c r="J900" s="107">
        <f t="shared" si="13"/>
        <v>3.1845681750088579E-7</v>
      </c>
      <c r="K900" s="107">
        <f>I900/'סכום נכסי הקרן'!$C$42</f>
        <v>-1.8629338856758874E-9</v>
      </c>
    </row>
    <row r="901" spans="2:11">
      <c r="B901" s="102" t="s">
        <v>3931</v>
      </c>
      <c r="C901" s="103" t="s">
        <v>4097</v>
      </c>
      <c r="D901" s="104" t="s">
        <v>548</v>
      </c>
      <c r="E901" s="104" t="s">
        <v>140</v>
      </c>
      <c r="F901" s="117">
        <v>45197</v>
      </c>
      <c r="G901" s="106">
        <v>210325.51000000004</v>
      </c>
      <c r="H901" s="118">
        <v>-0.88474799999999998</v>
      </c>
      <c r="I901" s="106">
        <v>-1.8608500000000003</v>
      </c>
      <c r="J901" s="107">
        <f t="shared" si="13"/>
        <v>2.7600035808603387E-6</v>
      </c>
      <c r="K901" s="107">
        <f>I901/'סכום נכסי הקרן'!$C$42</f>
        <v>-1.6145687304550207E-8</v>
      </c>
    </row>
    <row r="902" spans="2:11">
      <c r="B902" s="102" t="s">
        <v>3931</v>
      </c>
      <c r="C902" s="103" t="s">
        <v>4098</v>
      </c>
      <c r="D902" s="104" t="s">
        <v>548</v>
      </c>
      <c r="E902" s="104" t="s">
        <v>140</v>
      </c>
      <c r="F902" s="117">
        <v>45197</v>
      </c>
      <c r="G902" s="106">
        <v>2426832.7700000005</v>
      </c>
      <c r="H902" s="118">
        <v>-0.88474900000000001</v>
      </c>
      <c r="I902" s="106">
        <v>-21.471390000000003</v>
      </c>
      <c r="J902" s="107">
        <f t="shared" si="13"/>
        <v>3.184626019617318E-5</v>
      </c>
      <c r="K902" s="107">
        <f>I902/'סכום נכסי הקרן'!$C$42</f>
        <v>-1.8629677240725814E-7</v>
      </c>
    </row>
    <row r="903" spans="2:11">
      <c r="B903" s="102" t="s">
        <v>3931</v>
      </c>
      <c r="C903" s="103" t="s">
        <v>4099</v>
      </c>
      <c r="D903" s="104" t="s">
        <v>548</v>
      </c>
      <c r="E903" s="104" t="s">
        <v>140</v>
      </c>
      <c r="F903" s="117">
        <v>45197</v>
      </c>
      <c r="G903" s="106">
        <v>2224.6100000000006</v>
      </c>
      <c r="H903" s="118">
        <v>-0.88464900000000002</v>
      </c>
      <c r="I903" s="106">
        <v>-1.9680000000000003E-2</v>
      </c>
      <c r="J903" s="107">
        <f t="shared" si="13"/>
        <v>2.9189279346175924E-8</v>
      </c>
      <c r="K903" s="107">
        <f>I903/'סכום נכסי הקרן'!$C$42</f>
        <v>-1.7075375562433732E-10</v>
      </c>
    </row>
    <row r="904" spans="2:11">
      <c r="B904" s="102" t="s">
        <v>3931</v>
      </c>
      <c r="C904" s="103" t="s">
        <v>4100</v>
      </c>
      <c r="D904" s="104" t="s">
        <v>548</v>
      </c>
      <c r="E904" s="104" t="s">
        <v>140</v>
      </c>
      <c r="F904" s="117">
        <v>45197</v>
      </c>
      <c r="G904" s="106">
        <v>149654.69000000003</v>
      </c>
      <c r="H904" s="118">
        <v>-0.88475000000000004</v>
      </c>
      <c r="I904" s="106">
        <v>-1.3240699999999999</v>
      </c>
      <c r="J904" s="107">
        <f t="shared" si="13"/>
        <v>1.9638541211326799E-6</v>
      </c>
      <c r="K904" s="107">
        <f>I904/'סכום נכסי הקרן'!$C$42</f>
        <v>-1.1488309207800622E-8</v>
      </c>
    </row>
    <row r="905" spans="2:11">
      <c r="B905" s="102" t="s">
        <v>3931</v>
      </c>
      <c r="C905" s="103" t="s">
        <v>4101</v>
      </c>
      <c r="D905" s="104" t="s">
        <v>548</v>
      </c>
      <c r="E905" s="104" t="s">
        <v>140</v>
      </c>
      <c r="F905" s="117">
        <v>45197</v>
      </c>
      <c r="G905" s="106">
        <v>566.2600000000001</v>
      </c>
      <c r="H905" s="118">
        <v>-0.88475300000000001</v>
      </c>
      <c r="I905" s="106">
        <v>-5.0100000000000006E-3</v>
      </c>
      <c r="J905" s="107">
        <f t="shared" si="13"/>
        <v>7.4308073945295406E-9</v>
      </c>
      <c r="K905" s="107">
        <f>I905/'סכום נכסי הקרן'!$C$42</f>
        <v>-4.3469324983634649E-11</v>
      </c>
    </row>
    <row r="906" spans="2:11">
      <c r="B906" s="102" t="s">
        <v>3933</v>
      </c>
      <c r="C906" s="103" t="s">
        <v>4102</v>
      </c>
      <c r="D906" s="104" t="s">
        <v>548</v>
      </c>
      <c r="E906" s="104" t="s">
        <v>140</v>
      </c>
      <c r="F906" s="117">
        <v>45196</v>
      </c>
      <c r="G906" s="106">
        <v>162107.01000000004</v>
      </c>
      <c r="H906" s="118">
        <v>-0.87782099999999996</v>
      </c>
      <c r="I906" s="106">
        <v>-1.4230100000000001</v>
      </c>
      <c r="J906" s="107">
        <f t="shared" si="13"/>
        <v>2.1106014432114732E-6</v>
      </c>
      <c r="K906" s="107">
        <f>I906/'סכום נכסי הקרן'!$C$42</f>
        <v>-1.2346763302387612E-8</v>
      </c>
    </row>
    <row r="907" spans="2:11">
      <c r="B907" s="102" t="s">
        <v>3933</v>
      </c>
      <c r="C907" s="103" t="s">
        <v>4103</v>
      </c>
      <c r="D907" s="104" t="s">
        <v>548</v>
      </c>
      <c r="E907" s="104" t="s">
        <v>140</v>
      </c>
      <c r="F907" s="117">
        <v>45196</v>
      </c>
      <c r="G907" s="106">
        <v>4863210.2400000012</v>
      </c>
      <c r="H907" s="118">
        <v>-0.87782199999999999</v>
      </c>
      <c r="I907" s="106">
        <v>-42.690320000000007</v>
      </c>
      <c r="J907" s="107">
        <f t="shared" si="13"/>
        <v>6.3318072960245978E-5</v>
      </c>
      <c r="K907" s="107">
        <f>I907/'סכום נכסי הקרן'!$C$42</f>
        <v>-3.704030726018679E-7</v>
      </c>
    </row>
    <row r="908" spans="2:11">
      <c r="B908" s="102" t="s">
        <v>3933</v>
      </c>
      <c r="C908" s="103" t="s">
        <v>4104</v>
      </c>
      <c r="D908" s="104" t="s">
        <v>548</v>
      </c>
      <c r="E908" s="104" t="s">
        <v>140</v>
      </c>
      <c r="F908" s="117">
        <v>45196</v>
      </c>
      <c r="G908" s="106">
        <v>5146897.5000000009</v>
      </c>
      <c r="H908" s="118">
        <v>-0.87782199999999999</v>
      </c>
      <c r="I908" s="106">
        <v>-45.180589999999995</v>
      </c>
      <c r="J908" s="107">
        <f t="shared" ref="J908:J971" si="14">IFERROR(I908/$I$11,0)</f>
        <v>6.7011629193853769E-5</v>
      </c>
      <c r="K908" s="107">
        <f>I908/'סכום נכסי הקרן'!$C$42</f>
        <v>-3.9200993007232601E-7</v>
      </c>
    </row>
    <row r="909" spans="2:11">
      <c r="B909" s="102" t="s">
        <v>4105</v>
      </c>
      <c r="C909" s="103" t="s">
        <v>4106</v>
      </c>
      <c r="D909" s="104" t="s">
        <v>548</v>
      </c>
      <c r="E909" s="104" t="s">
        <v>140</v>
      </c>
      <c r="F909" s="117">
        <v>45196</v>
      </c>
      <c r="G909" s="106">
        <v>628816.65000000014</v>
      </c>
      <c r="H909" s="118">
        <v>-0.42718499999999998</v>
      </c>
      <c r="I909" s="106">
        <v>-2.6862100000000004</v>
      </c>
      <c r="J909" s="107">
        <f t="shared" si="14"/>
        <v>3.9841734792932538E-6</v>
      </c>
      <c r="K909" s="107">
        <f>I909/'סכום נכסי הקרן'!$C$42</f>
        <v>-2.3306933226405038E-8</v>
      </c>
    </row>
    <row r="910" spans="2:11">
      <c r="B910" s="102" t="s">
        <v>4105</v>
      </c>
      <c r="C910" s="103" t="s">
        <v>4107</v>
      </c>
      <c r="D910" s="104" t="s">
        <v>548</v>
      </c>
      <c r="E910" s="104" t="s">
        <v>140</v>
      </c>
      <c r="F910" s="117">
        <v>45196</v>
      </c>
      <c r="G910" s="106">
        <v>68966.99000000002</v>
      </c>
      <c r="H910" s="118">
        <v>-0.42719000000000001</v>
      </c>
      <c r="I910" s="106">
        <v>-0.29462000000000005</v>
      </c>
      <c r="J910" s="107">
        <f t="shared" si="14"/>
        <v>4.3697893704117633E-7</v>
      </c>
      <c r="K910" s="107">
        <f>I910/'סכום נכסי הקרן'!$C$42</f>
        <v>-2.5562739574208465E-9</v>
      </c>
    </row>
    <row r="911" spans="2:11">
      <c r="B911" s="102" t="s">
        <v>4105</v>
      </c>
      <c r="C911" s="103" t="s">
        <v>4108</v>
      </c>
      <c r="D911" s="104" t="s">
        <v>548</v>
      </c>
      <c r="E911" s="104" t="s">
        <v>140</v>
      </c>
      <c r="F911" s="117">
        <v>45196</v>
      </c>
      <c r="G911" s="106">
        <v>1217064.4800000002</v>
      </c>
      <c r="H911" s="118">
        <v>-0.42718499999999998</v>
      </c>
      <c r="I911" s="106">
        <v>-5.1991200000000006</v>
      </c>
      <c r="J911" s="107">
        <f t="shared" si="14"/>
        <v>7.7113092497098663E-6</v>
      </c>
      <c r="K911" s="107">
        <f>I911/'סכום נכסי הקרן'!$C$42</f>
        <v>-4.511022692792706E-8</v>
      </c>
    </row>
    <row r="912" spans="2:11">
      <c r="B912" s="102" t="s">
        <v>4109</v>
      </c>
      <c r="C912" s="103" t="s">
        <v>4110</v>
      </c>
      <c r="D912" s="104" t="s">
        <v>548</v>
      </c>
      <c r="E912" s="104" t="s">
        <v>140</v>
      </c>
      <c r="F912" s="117">
        <v>45196</v>
      </c>
      <c r="G912" s="106">
        <v>125953.00000000001</v>
      </c>
      <c r="H912" s="118">
        <v>-0.43088300000000002</v>
      </c>
      <c r="I912" s="106">
        <v>-0.54271000000000014</v>
      </c>
      <c r="J912" s="107">
        <f t="shared" si="14"/>
        <v>8.0494480660381794E-7</v>
      </c>
      <c r="K912" s="107">
        <f>I912/'סכום נכסי הקרן'!$C$42</f>
        <v>-4.7088298127481764E-9</v>
      </c>
    </row>
    <row r="913" spans="2:11">
      <c r="B913" s="102" t="s">
        <v>4109</v>
      </c>
      <c r="C913" s="103" t="s">
        <v>4111</v>
      </c>
      <c r="D913" s="104" t="s">
        <v>548</v>
      </c>
      <c r="E913" s="104" t="s">
        <v>140</v>
      </c>
      <c r="F913" s="117">
        <v>45196</v>
      </c>
      <c r="G913" s="106">
        <v>10157.500000000002</v>
      </c>
      <c r="H913" s="118">
        <v>-0.43091299999999999</v>
      </c>
      <c r="I913" s="106">
        <v>-4.377000000000001E-2</v>
      </c>
      <c r="J913" s="107">
        <f t="shared" si="14"/>
        <v>6.4919449033644322E-8</v>
      </c>
      <c r="K913" s="107">
        <f>I913/'סכום נכסי הקרן'!$C$42</f>
        <v>-3.7977092904864048E-10</v>
      </c>
    </row>
    <row r="914" spans="2:11">
      <c r="B914" s="102" t="s">
        <v>4109</v>
      </c>
      <c r="C914" s="103" t="s">
        <v>4112</v>
      </c>
      <c r="D914" s="104" t="s">
        <v>548</v>
      </c>
      <c r="E914" s="104" t="s">
        <v>140</v>
      </c>
      <c r="F914" s="117">
        <v>45196</v>
      </c>
      <c r="G914" s="106">
        <v>792285.00000000012</v>
      </c>
      <c r="H914" s="118">
        <v>-0.43088700000000002</v>
      </c>
      <c r="I914" s="106">
        <v>-3.4138500000000005</v>
      </c>
      <c r="J914" s="107">
        <f t="shared" si="14"/>
        <v>5.0634055536556236E-6</v>
      </c>
      <c r="K914" s="107">
        <f>I914/'סכום נכסי הקרן'!$C$42</f>
        <v>-2.9620310398279672E-8</v>
      </c>
    </row>
    <row r="915" spans="2:11">
      <c r="B915" s="102" t="s">
        <v>4109</v>
      </c>
      <c r="C915" s="103" t="s">
        <v>4113</v>
      </c>
      <c r="D915" s="104" t="s">
        <v>548</v>
      </c>
      <c r="E915" s="104" t="s">
        <v>140</v>
      </c>
      <c r="F915" s="117">
        <v>45196</v>
      </c>
      <c r="G915" s="106">
        <v>37785.9</v>
      </c>
      <c r="H915" s="118">
        <v>-0.43087500000000001</v>
      </c>
      <c r="I915" s="106">
        <v>-0.16281000000000004</v>
      </c>
      <c r="J915" s="107">
        <f t="shared" si="14"/>
        <v>2.4147899239587918E-7</v>
      </c>
      <c r="K915" s="107">
        <f>I915/'סכום נכסי הקרן'!$C$42</f>
        <v>-1.4126229142885346E-9</v>
      </c>
    </row>
    <row r="916" spans="2:11">
      <c r="B916" s="102" t="s">
        <v>4109</v>
      </c>
      <c r="C916" s="103" t="s">
        <v>4114</v>
      </c>
      <c r="D916" s="104" t="s">
        <v>548</v>
      </c>
      <c r="E916" s="104" t="s">
        <v>140</v>
      </c>
      <c r="F916" s="117">
        <v>45196</v>
      </c>
      <c r="G916" s="106">
        <v>4875.6000000000013</v>
      </c>
      <c r="H916" s="118">
        <v>-0.430921</v>
      </c>
      <c r="I916" s="106">
        <v>-2.1010000000000004E-2</v>
      </c>
      <c r="J916" s="107">
        <f t="shared" si="14"/>
        <v>3.1161928814184766E-8</v>
      </c>
      <c r="K916" s="107">
        <f>I916/'סכום נכסי הקרן'!$C$42</f>
        <v>-1.8229351654813654E-10</v>
      </c>
    </row>
    <row r="917" spans="2:11">
      <c r="B917" s="102" t="s">
        <v>4115</v>
      </c>
      <c r="C917" s="103" t="s">
        <v>4116</v>
      </c>
      <c r="D917" s="104" t="s">
        <v>548</v>
      </c>
      <c r="E917" s="104" t="s">
        <v>140</v>
      </c>
      <c r="F917" s="117">
        <v>45190</v>
      </c>
      <c r="G917" s="106">
        <v>77954.080000000016</v>
      </c>
      <c r="H917" s="118">
        <v>0.54447400000000001</v>
      </c>
      <c r="I917" s="106">
        <v>0.42444000000000004</v>
      </c>
      <c r="J917" s="107">
        <f t="shared" si="14"/>
        <v>-6.2952732345990382E-7</v>
      </c>
      <c r="K917" s="107">
        <f>I917/'סכום נכסי הקרן'!$C$42</f>
        <v>3.6826587417273235E-9</v>
      </c>
    </row>
    <row r="918" spans="2:11">
      <c r="B918" s="102" t="s">
        <v>4117</v>
      </c>
      <c r="C918" s="103" t="s">
        <v>4118</v>
      </c>
      <c r="D918" s="104" t="s">
        <v>548</v>
      </c>
      <c r="E918" s="104" t="s">
        <v>140</v>
      </c>
      <c r="F918" s="117">
        <v>45187</v>
      </c>
      <c r="G918" s="106">
        <v>32842.040000000008</v>
      </c>
      <c r="H918" s="118">
        <v>0.60285500000000003</v>
      </c>
      <c r="I918" s="106">
        <v>0.19799000000000003</v>
      </c>
      <c r="J918" s="107">
        <f t="shared" si="14"/>
        <v>-2.9365779561734609E-7</v>
      </c>
      <c r="K918" s="107">
        <f>I918/'סכום נכסי הקרן'!$C$42</f>
        <v>1.717862605490983E-9</v>
      </c>
    </row>
    <row r="919" spans="2:11">
      <c r="B919" s="102" t="s">
        <v>4117</v>
      </c>
      <c r="C919" s="103" t="s">
        <v>3693</v>
      </c>
      <c r="D919" s="104" t="s">
        <v>548</v>
      </c>
      <c r="E919" s="104" t="s">
        <v>140</v>
      </c>
      <c r="F919" s="117">
        <v>45187</v>
      </c>
      <c r="G919" s="106">
        <v>8210.510000000002</v>
      </c>
      <c r="H919" s="118">
        <v>0.60288600000000003</v>
      </c>
      <c r="I919" s="106">
        <v>4.9500000000000009E-2</v>
      </c>
      <c r="J919" s="107">
        <f t="shared" si="14"/>
        <v>-7.3418156892058346E-8</v>
      </c>
      <c r="K919" s="107">
        <f>I919/'סכום נכסי הקרן'!$C$42</f>
        <v>4.2948734265267772E-10</v>
      </c>
    </row>
    <row r="920" spans="2:11">
      <c r="B920" s="102" t="s">
        <v>4117</v>
      </c>
      <c r="C920" s="103" t="s">
        <v>4086</v>
      </c>
      <c r="D920" s="104" t="s">
        <v>548</v>
      </c>
      <c r="E920" s="104" t="s">
        <v>140</v>
      </c>
      <c r="F920" s="117">
        <v>45187</v>
      </c>
      <c r="G920" s="106">
        <v>2463.1500000000005</v>
      </c>
      <c r="H920" s="118">
        <v>0.60288699999999995</v>
      </c>
      <c r="I920" s="106">
        <v>1.4850000000000002E-2</v>
      </c>
      <c r="J920" s="107">
        <f t="shared" si="14"/>
        <v>-2.2025447067617503E-8</v>
      </c>
      <c r="K920" s="107">
        <f>I920/'סכום נכסי הקרן'!$C$42</f>
        <v>1.2884620279580332E-10</v>
      </c>
    </row>
    <row r="921" spans="2:11">
      <c r="B921" s="102" t="s">
        <v>4117</v>
      </c>
      <c r="C921" s="103" t="s">
        <v>4119</v>
      </c>
      <c r="D921" s="104" t="s">
        <v>548</v>
      </c>
      <c r="E921" s="104" t="s">
        <v>140</v>
      </c>
      <c r="F921" s="117">
        <v>45187</v>
      </c>
      <c r="G921" s="106">
        <v>2052627.6000000003</v>
      </c>
      <c r="H921" s="118">
        <v>0.60284400000000005</v>
      </c>
      <c r="I921" s="106">
        <v>12.374140000000002</v>
      </c>
      <c r="J921" s="107">
        <f t="shared" si="14"/>
        <v>-1.8353263675238279E-5</v>
      </c>
      <c r="K921" s="107">
        <f>I921/'סכום נכסי הקרן'!$C$42</f>
        <v>1.0736437386287283E-7</v>
      </c>
    </row>
    <row r="922" spans="2:11">
      <c r="B922" s="102" t="s">
        <v>4117</v>
      </c>
      <c r="C922" s="103" t="s">
        <v>4120</v>
      </c>
      <c r="D922" s="104" t="s">
        <v>548</v>
      </c>
      <c r="E922" s="104" t="s">
        <v>140</v>
      </c>
      <c r="F922" s="117">
        <v>45187</v>
      </c>
      <c r="G922" s="106">
        <v>24631.530000000006</v>
      </c>
      <c r="H922" s="118">
        <v>0.60284499999999996</v>
      </c>
      <c r="I922" s="106">
        <v>0.14849000000000004</v>
      </c>
      <c r="J922" s="107">
        <f t="shared" si="14"/>
        <v>-2.2023963872528777E-7</v>
      </c>
      <c r="K922" s="107">
        <f>I922/'סכום נכסי הקרן'!$C$42</f>
        <v>1.2883752628383055E-9</v>
      </c>
    </row>
    <row r="923" spans="2:11">
      <c r="B923" s="102" t="s">
        <v>4117</v>
      </c>
      <c r="C923" s="103" t="s">
        <v>3825</v>
      </c>
      <c r="D923" s="104" t="s">
        <v>548</v>
      </c>
      <c r="E923" s="104" t="s">
        <v>140</v>
      </c>
      <c r="F923" s="117">
        <v>45187</v>
      </c>
      <c r="G923" s="106">
        <v>410525.52000000008</v>
      </c>
      <c r="H923" s="118">
        <v>0.60284400000000005</v>
      </c>
      <c r="I923" s="106">
        <v>2.4748300000000003</v>
      </c>
      <c r="J923" s="107">
        <f t="shared" si="14"/>
        <v>-3.670655701437833E-6</v>
      </c>
      <c r="K923" s="107">
        <f>I923/'סכום נכסי הקרן'!$C$42</f>
        <v>2.147289212559851E-8</v>
      </c>
    </row>
    <row r="924" spans="2:11">
      <c r="B924" s="102" t="s">
        <v>4117</v>
      </c>
      <c r="C924" s="103" t="s">
        <v>4121</v>
      </c>
      <c r="D924" s="104" t="s">
        <v>548</v>
      </c>
      <c r="E924" s="104" t="s">
        <v>140</v>
      </c>
      <c r="F924" s="117">
        <v>45187</v>
      </c>
      <c r="G924" s="106">
        <v>328420.42000000004</v>
      </c>
      <c r="H924" s="118">
        <v>0.60284300000000002</v>
      </c>
      <c r="I924" s="106">
        <v>1.9798600000000004</v>
      </c>
      <c r="J924" s="107">
        <f t="shared" si="14"/>
        <v>-2.936518628369912E-6</v>
      </c>
      <c r="K924" s="107">
        <f>I924/'סכום נכסי הקרן'!$C$42</f>
        <v>1.717827899443092E-8</v>
      </c>
    </row>
    <row r="925" spans="2:11">
      <c r="B925" s="102" t="s">
        <v>4117</v>
      </c>
      <c r="C925" s="103" t="s">
        <v>4122</v>
      </c>
      <c r="D925" s="104" t="s">
        <v>548</v>
      </c>
      <c r="E925" s="104" t="s">
        <v>140</v>
      </c>
      <c r="F925" s="117">
        <v>45187</v>
      </c>
      <c r="G925" s="106">
        <v>1477891.8700000003</v>
      </c>
      <c r="H925" s="118">
        <v>0.60284400000000005</v>
      </c>
      <c r="I925" s="106">
        <v>8.9093799999999987</v>
      </c>
      <c r="J925" s="107">
        <f t="shared" si="14"/>
        <v>-1.3214348659615486E-5</v>
      </c>
      <c r="K925" s="107">
        <f>I925/'סכום נכסי הקרן'!$C$42</f>
        <v>7.7302342240058835E-8</v>
      </c>
    </row>
    <row r="926" spans="2:11">
      <c r="B926" s="102" t="s">
        <v>4117</v>
      </c>
      <c r="C926" s="103" t="s">
        <v>4123</v>
      </c>
      <c r="D926" s="104" t="s">
        <v>548</v>
      </c>
      <c r="E926" s="104" t="s">
        <v>140</v>
      </c>
      <c r="F926" s="117">
        <v>45187</v>
      </c>
      <c r="G926" s="106">
        <v>492630.62000000005</v>
      </c>
      <c r="H926" s="118">
        <v>0.60284300000000002</v>
      </c>
      <c r="I926" s="106">
        <v>2.9697900000000006</v>
      </c>
      <c r="J926" s="107">
        <f t="shared" si="14"/>
        <v>-4.404777942554868E-6</v>
      </c>
      <c r="K926" s="107">
        <f>I926/'סכום נכסי הקרן'!$C$42</f>
        <v>2.576741849164638E-8</v>
      </c>
    </row>
    <row r="927" spans="2:11">
      <c r="B927" s="102" t="s">
        <v>4124</v>
      </c>
      <c r="C927" s="103" t="s">
        <v>4125</v>
      </c>
      <c r="D927" s="104" t="s">
        <v>548</v>
      </c>
      <c r="E927" s="104" t="s">
        <v>140</v>
      </c>
      <c r="F927" s="117">
        <v>45187</v>
      </c>
      <c r="G927" s="106">
        <v>329016.96000000008</v>
      </c>
      <c r="H927" s="118">
        <v>0.59477800000000003</v>
      </c>
      <c r="I927" s="106">
        <v>1.9569200000000002</v>
      </c>
      <c r="J927" s="107">
        <f t="shared" si="14"/>
        <v>-2.902494133034481E-6</v>
      </c>
      <c r="K927" s="107">
        <f>I927/'סכום נכסי הקרן'!$C$42</f>
        <v>1.6979239809775312E-8</v>
      </c>
    </row>
    <row r="928" spans="2:11">
      <c r="B928" s="102" t="s">
        <v>4124</v>
      </c>
      <c r="C928" s="103" t="s">
        <v>4126</v>
      </c>
      <c r="D928" s="104" t="s">
        <v>548</v>
      </c>
      <c r="E928" s="104" t="s">
        <v>140</v>
      </c>
      <c r="F928" s="117">
        <v>45187</v>
      </c>
      <c r="G928" s="106">
        <v>16450848.000000002</v>
      </c>
      <c r="H928" s="118">
        <v>0.59477899999999995</v>
      </c>
      <c r="I928" s="106">
        <v>97.84614000000002</v>
      </c>
      <c r="J928" s="107">
        <f t="shared" si="14"/>
        <v>-1.4512491429903649E-4</v>
      </c>
      <c r="K928" s="107">
        <f>I928/'סכום נכסי הקרן'!$C$42</f>
        <v>8.4896320520044196E-7</v>
      </c>
    </row>
    <row r="929" spans="2:11">
      <c r="B929" s="102" t="s">
        <v>3937</v>
      </c>
      <c r="C929" s="103" t="s">
        <v>4127</v>
      </c>
      <c r="D929" s="104" t="s">
        <v>548</v>
      </c>
      <c r="E929" s="104" t="s">
        <v>140</v>
      </c>
      <c r="F929" s="117">
        <v>45078</v>
      </c>
      <c r="G929" s="106">
        <v>30050205.648476008</v>
      </c>
      <c r="H929" s="118">
        <v>1.3257589999999999</v>
      </c>
      <c r="I929" s="106">
        <v>398.39341659100006</v>
      </c>
      <c r="J929" s="107">
        <f t="shared" si="14"/>
        <v>-5.9089515886951913E-4</v>
      </c>
      <c r="K929" s="107">
        <f>I929/'סכום נכסי הקרן'!$C$42</f>
        <v>3.4566652489290867E-6</v>
      </c>
    </row>
    <row r="930" spans="2:11">
      <c r="B930" s="102" t="s">
        <v>3939</v>
      </c>
      <c r="C930" s="103" t="s">
        <v>4128</v>
      </c>
      <c r="D930" s="104" t="s">
        <v>548</v>
      </c>
      <c r="E930" s="104" t="s">
        <v>140</v>
      </c>
      <c r="F930" s="117">
        <v>45078</v>
      </c>
      <c r="G930" s="106">
        <v>16456966.400000002</v>
      </c>
      <c r="H930" s="118">
        <v>1.3257589999999999</v>
      </c>
      <c r="I930" s="106">
        <v>218.17977000000005</v>
      </c>
      <c r="J930" s="107">
        <f t="shared" si="14"/>
        <v>-3.2360316332390312E-4</v>
      </c>
      <c r="K930" s="107">
        <f>I930/'סכום נכסי הקרן'!$C$42</f>
        <v>1.8930393866236852E-6</v>
      </c>
    </row>
    <row r="931" spans="2:11">
      <c r="B931" s="102" t="s">
        <v>4129</v>
      </c>
      <c r="C931" s="103" t="s">
        <v>4130</v>
      </c>
      <c r="D931" s="104" t="s">
        <v>548</v>
      </c>
      <c r="E931" s="104" t="s">
        <v>140</v>
      </c>
      <c r="F931" s="117">
        <v>45078</v>
      </c>
      <c r="G931" s="106">
        <v>109067936.80000001</v>
      </c>
      <c r="H931" s="118">
        <v>1.3624309999999999</v>
      </c>
      <c r="I931" s="106">
        <v>1485.9753999999998</v>
      </c>
      <c r="J931" s="107">
        <f t="shared" si="14"/>
        <v>-2.2039914152512954E-3</v>
      </c>
      <c r="K931" s="107">
        <f>I931/'סכום נכסי הקרן'!$C$42</f>
        <v>1.2893083349358579E-5</v>
      </c>
    </row>
    <row r="932" spans="2:11">
      <c r="B932" s="102" t="s">
        <v>4131</v>
      </c>
      <c r="C932" s="103" t="s">
        <v>4132</v>
      </c>
      <c r="D932" s="104" t="s">
        <v>548</v>
      </c>
      <c r="E932" s="104" t="s">
        <v>140</v>
      </c>
      <c r="F932" s="117">
        <v>45078</v>
      </c>
      <c r="G932" s="106">
        <v>93248230.209999993</v>
      </c>
      <c r="H932" s="118">
        <v>1.4082319999999999</v>
      </c>
      <c r="I932" s="106">
        <v>1313.1516600000002</v>
      </c>
      <c r="J932" s="107">
        <f t="shared" si="14"/>
        <v>-1.9476600928676133E-3</v>
      </c>
      <c r="K932" s="107">
        <f>I932/'סכום נכסי הקרן'!$C$42</f>
        <v>1.1393576100067729E-5</v>
      </c>
    </row>
    <row r="933" spans="2:11">
      <c r="B933" s="102" t="s">
        <v>4131</v>
      </c>
      <c r="C933" s="103" t="s">
        <v>4133</v>
      </c>
      <c r="D933" s="104" t="s">
        <v>548</v>
      </c>
      <c r="E933" s="104" t="s">
        <v>140</v>
      </c>
      <c r="F933" s="117">
        <v>45078</v>
      </c>
      <c r="G933" s="106">
        <v>7103003.5199999996</v>
      </c>
      <c r="H933" s="118">
        <v>1.4082319999999999</v>
      </c>
      <c r="I933" s="106">
        <v>100.02678999999999</v>
      </c>
      <c r="J933" s="107">
        <f t="shared" si="14"/>
        <v>-1.4835924366927213E-4</v>
      </c>
      <c r="K933" s="107">
        <f>I933/'סכום נכסי הקרן'!$C$42</f>
        <v>8.6788364103388739E-7</v>
      </c>
    </row>
    <row r="934" spans="2:11">
      <c r="B934" s="102" t="s">
        <v>4131</v>
      </c>
      <c r="C934" s="103" t="s">
        <v>4134</v>
      </c>
      <c r="D934" s="104" t="s">
        <v>548</v>
      </c>
      <c r="E934" s="104" t="s">
        <v>140</v>
      </c>
      <c r="F934" s="117">
        <v>45078</v>
      </c>
      <c r="G934" s="106">
        <v>580593.33000000007</v>
      </c>
      <c r="H934" s="118">
        <v>1.4082319999999999</v>
      </c>
      <c r="I934" s="106">
        <v>8.1761000000000017</v>
      </c>
      <c r="J934" s="107">
        <f t="shared" si="14"/>
        <v>-1.2126751364952692E-5</v>
      </c>
      <c r="K934" s="107">
        <f>I934/'סכום נכסי הקרן'!$C$42</f>
        <v>7.094002954065774E-8</v>
      </c>
    </row>
    <row r="935" spans="2:11">
      <c r="B935" s="102" t="s">
        <v>4135</v>
      </c>
      <c r="C935" s="103" t="s">
        <v>4136</v>
      </c>
      <c r="D935" s="104" t="s">
        <v>548</v>
      </c>
      <c r="E935" s="104" t="s">
        <v>140</v>
      </c>
      <c r="F935" s="117">
        <v>45176</v>
      </c>
      <c r="G935" s="106">
        <v>17345.970000000005</v>
      </c>
      <c r="H935" s="118">
        <v>1.1983189999999999</v>
      </c>
      <c r="I935" s="106">
        <v>0.20786000000000004</v>
      </c>
      <c r="J935" s="107">
        <f t="shared" si="14"/>
        <v>-3.0829693114309591E-7</v>
      </c>
      <c r="K935" s="107">
        <f>I935/'סכום נכסי הקרן'!$C$42</f>
        <v>1.8034997786623351E-9</v>
      </c>
    </row>
    <row r="936" spans="2:11">
      <c r="B936" s="102" t="s">
        <v>3941</v>
      </c>
      <c r="C936" s="103" t="s">
        <v>4137</v>
      </c>
      <c r="D936" s="104" t="s">
        <v>548</v>
      </c>
      <c r="E936" s="104" t="s">
        <v>140</v>
      </c>
      <c r="F936" s="117">
        <v>45181</v>
      </c>
      <c r="G936" s="106">
        <v>37699546.24000001</v>
      </c>
      <c r="H936" s="118">
        <v>1.2325010000000001</v>
      </c>
      <c r="I936" s="106">
        <v>464.64713000000006</v>
      </c>
      <c r="J936" s="107">
        <f t="shared" si="14"/>
        <v>-6.8916234120777026E-4</v>
      </c>
      <c r="K936" s="107">
        <f>I936/'סכום נכסי הקרן'!$C$42</f>
        <v>4.0315163865635007E-6</v>
      </c>
    </row>
    <row r="937" spans="2:11">
      <c r="B937" s="102" t="s">
        <v>3944</v>
      </c>
      <c r="C937" s="103" t="s">
        <v>4138</v>
      </c>
      <c r="D937" s="104" t="s">
        <v>548</v>
      </c>
      <c r="E937" s="104" t="s">
        <v>140</v>
      </c>
      <c r="F937" s="117">
        <v>45181</v>
      </c>
      <c r="G937" s="106">
        <v>82716944.000000015</v>
      </c>
      <c r="H937" s="118">
        <v>1.2507649999999999</v>
      </c>
      <c r="I937" s="106">
        <v>1034.5942900000002</v>
      </c>
      <c r="J937" s="107">
        <f t="shared" si="14"/>
        <v>-1.5345051697544993E-3</v>
      </c>
      <c r="K937" s="107">
        <f>I937/'סכום נכסי הקרן'!$C$42</f>
        <v>8.9766697441562389E-6</v>
      </c>
    </row>
    <row r="938" spans="2:11">
      <c r="B938" s="102" t="s">
        <v>3946</v>
      </c>
      <c r="C938" s="103" t="s">
        <v>4139</v>
      </c>
      <c r="D938" s="104" t="s">
        <v>548</v>
      </c>
      <c r="E938" s="104" t="s">
        <v>140</v>
      </c>
      <c r="F938" s="117">
        <v>45176</v>
      </c>
      <c r="G938" s="106">
        <v>271686819.32000005</v>
      </c>
      <c r="H938" s="118">
        <v>1.187799</v>
      </c>
      <c r="I938" s="106">
        <v>3227.0925200000006</v>
      </c>
      <c r="J938" s="107">
        <f t="shared" si="14"/>
        <v>-4.7864077765363217E-3</v>
      </c>
      <c r="K938" s="107">
        <f>I938/'סכום נכסי הקרן'!$C$42</f>
        <v>2.7999906887053197E-5</v>
      </c>
    </row>
    <row r="939" spans="2:11">
      <c r="B939" s="102" t="s">
        <v>3946</v>
      </c>
      <c r="C939" s="103" t="s">
        <v>4140</v>
      </c>
      <c r="D939" s="104" t="s">
        <v>548</v>
      </c>
      <c r="E939" s="104" t="s">
        <v>140</v>
      </c>
      <c r="F939" s="117">
        <v>45176</v>
      </c>
      <c r="G939" s="106">
        <v>5586081.8000000007</v>
      </c>
      <c r="H939" s="118">
        <v>1.187799</v>
      </c>
      <c r="I939" s="106">
        <v>66.351410000000001</v>
      </c>
      <c r="J939" s="107">
        <f t="shared" si="14"/>
        <v>-9.8412085442207839E-5</v>
      </c>
      <c r="K939" s="107">
        <f>I939/'סכום נכסי הקרן'!$C$42</f>
        <v>5.7569880327592527E-7</v>
      </c>
    </row>
    <row r="940" spans="2:11">
      <c r="B940" s="102" t="s">
        <v>3946</v>
      </c>
      <c r="C940" s="103" t="s">
        <v>4141</v>
      </c>
      <c r="D940" s="104" t="s">
        <v>548</v>
      </c>
      <c r="E940" s="104" t="s">
        <v>140</v>
      </c>
      <c r="F940" s="117">
        <v>45176</v>
      </c>
      <c r="G940" s="106">
        <v>10807368.420000002</v>
      </c>
      <c r="H940" s="118">
        <v>1.187799</v>
      </c>
      <c r="I940" s="106">
        <v>128.36978000000002</v>
      </c>
      <c r="J940" s="107">
        <f t="shared" si="14"/>
        <v>-1.9039742723715177E-4</v>
      </c>
      <c r="K940" s="107">
        <f>I940/'סכום נכסי הקרן'!$C$42</f>
        <v>1.1138019331133101E-6</v>
      </c>
    </row>
    <row r="941" spans="2:11">
      <c r="B941" s="102" t="s">
        <v>3946</v>
      </c>
      <c r="C941" s="103" t="s">
        <v>3034</v>
      </c>
      <c r="D941" s="104" t="s">
        <v>548</v>
      </c>
      <c r="E941" s="104" t="s">
        <v>140</v>
      </c>
      <c r="F941" s="117">
        <v>45176</v>
      </c>
      <c r="G941" s="106">
        <v>2909676.1300000008</v>
      </c>
      <c r="H941" s="118">
        <v>1.187799</v>
      </c>
      <c r="I941" s="106">
        <v>34.561100000000003</v>
      </c>
      <c r="J941" s="107">
        <f t="shared" si="14"/>
        <v>-5.1260853781052876E-5</v>
      </c>
      <c r="K941" s="107">
        <f>I941/'סכום נכסי הקרן'!$C$42</f>
        <v>2.9986979794249409E-7</v>
      </c>
    </row>
    <row r="942" spans="2:11">
      <c r="B942" s="102" t="s">
        <v>3946</v>
      </c>
      <c r="C942" s="103" t="s">
        <v>4142</v>
      </c>
      <c r="D942" s="104" t="s">
        <v>548</v>
      </c>
      <c r="E942" s="104" t="s">
        <v>140</v>
      </c>
      <c r="F942" s="117">
        <v>45176</v>
      </c>
      <c r="G942" s="106">
        <v>5366460.2300000014</v>
      </c>
      <c r="H942" s="118">
        <v>1.187799</v>
      </c>
      <c r="I942" s="106">
        <v>63.742740000000012</v>
      </c>
      <c r="J942" s="107">
        <f t="shared" si="14"/>
        <v>-9.4542918910094613E-5</v>
      </c>
      <c r="K942" s="107">
        <f>I942/'סכום נכסי הקרן'!$C$42</f>
        <v>5.5306464678788985E-7</v>
      </c>
    </row>
    <row r="943" spans="2:11">
      <c r="B943" s="102" t="s">
        <v>3946</v>
      </c>
      <c r="C943" s="103" t="s">
        <v>4143</v>
      </c>
      <c r="D943" s="104" t="s">
        <v>548</v>
      </c>
      <c r="E943" s="104" t="s">
        <v>140</v>
      </c>
      <c r="F943" s="117">
        <v>45176</v>
      </c>
      <c r="G943" s="106">
        <v>1675080.0600000003</v>
      </c>
      <c r="H943" s="118">
        <v>1.187799</v>
      </c>
      <c r="I943" s="106">
        <v>19.896580000000004</v>
      </c>
      <c r="J943" s="107">
        <f t="shared" si="14"/>
        <v>-2.9510509738492732E-5</v>
      </c>
      <c r="K943" s="107">
        <f>I943/'סכום נכסי הקרן'!$C$42</f>
        <v>1.726329145874023E-7</v>
      </c>
    </row>
    <row r="944" spans="2:11">
      <c r="B944" s="102" t="s">
        <v>3950</v>
      </c>
      <c r="C944" s="103" t="s">
        <v>4144</v>
      </c>
      <c r="D944" s="104" t="s">
        <v>548</v>
      </c>
      <c r="E944" s="104" t="s">
        <v>140</v>
      </c>
      <c r="F944" s="117">
        <v>45181</v>
      </c>
      <c r="G944" s="106">
        <v>60421609.702900007</v>
      </c>
      <c r="H944" s="118">
        <v>1.2598940000000001</v>
      </c>
      <c r="I944" s="106">
        <v>761.24832191900009</v>
      </c>
      <c r="J944" s="107">
        <f t="shared" si="14"/>
        <v>-1.1290797723730358E-3</v>
      </c>
      <c r="K944" s="107">
        <f>I944/'סכום נכסי הקרן'!$C$42</f>
        <v>6.6049801793899279E-6</v>
      </c>
    </row>
    <row r="945" spans="2:11">
      <c r="B945" s="102" t="s">
        <v>3952</v>
      </c>
      <c r="C945" s="103" t="s">
        <v>4145</v>
      </c>
      <c r="D945" s="104" t="s">
        <v>548</v>
      </c>
      <c r="E945" s="104" t="s">
        <v>140</v>
      </c>
      <c r="F945" s="117">
        <v>45176</v>
      </c>
      <c r="G945" s="106">
        <v>5894944.5599999996</v>
      </c>
      <c r="H945" s="118">
        <v>1.2069799999999999</v>
      </c>
      <c r="I945" s="106">
        <v>71.150810000000007</v>
      </c>
      <c r="J945" s="107">
        <f t="shared" si="14"/>
        <v>-1.0553053195105118E-4</v>
      </c>
      <c r="K945" s="107">
        <f>I945/'סכום נכסי הקרן'!$C$42</f>
        <v>6.1734085483809227E-7</v>
      </c>
    </row>
    <row r="946" spans="2:11">
      <c r="B946" s="102" t="s">
        <v>3952</v>
      </c>
      <c r="C946" s="103" t="s">
        <v>4146</v>
      </c>
      <c r="D946" s="104" t="s">
        <v>548</v>
      </c>
      <c r="E946" s="104" t="s">
        <v>140</v>
      </c>
      <c r="F946" s="117">
        <v>45176</v>
      </c>
      <c r="G946" s="106">
        <v>2935475.55</v>
      </c>
      <c r="H946" s="118">
        <v>1.2069799999999999</v>
      </c>
      <c r="I946" s="106">
        <v>35.430610000000009</v>
      </c>
      <c r="J946" s="107">
        <f t="shared" si="14"/>
        <v>-5.2550506742653159E-5</v>
      </c>
      <c r="K946" s="107">
        <f>I946/'סכום נכסי הקרן'!$C$42</f>
        <v>3.0741411186794726E-7</v>
      </c>
    </row>
    <row r="947" spans="2:11">
      <c r="B947" s="102" t="s">
        <v>3952</v>
      </c>
      <c r="C947" s="103" t="s">
        <v>4147</v>
      </c>
      <c r="D947" s="104" t="s">
        <v>548</v>
      </c>
      <c r="E947" s="104" t="s">
        <v>140</v>
      </c>
      <c r="F947" s="117">
        <v>45176</v>
      </c>
      <c r="G947" s="106">
        <v>70325654.400000021</v>
      </c>
      <c r="H947" s="118">
        <v>1.2069799999999999</v>
      </c>
      <c r="I947" s="106">
        <v>848.8167400000001</v>
      </c>
      <c r="J947" s="107">
        <f t="shared" si="14"/>
        <v>-1.2589608199984948E-3</v>
      </c>
      <c r="K947" s="107">
        <f>I947/'סכום נכסי הקרן'!$C$42</f>
        <v>7.3647686073072488E-6</v>
      </c>
    </row>
    <row r="948" spans="2:11">
      <c r="B948" s="102" t="s">
        <v>3952</v>
      </c>
      <c r="C948" s="103" t="s">
        <v>2759</v>
      </c>
      <c r="D948" s="104" t="s">
        <v>548</v>
      </c>
      <c r="E948" s="104" t="s">
        <v>140</v>
      </c>
      <c r="F948" s="117">
        <v>45176</v>
      </c>
      <c r="G948" s="106">
        <v>478628.13000000006</v>
      </c>
      <c r="H948" s="118">
        <v>1.2069810000000001</v>
      </c>
      <c r="I948" s="106">
        <v>5.7769500000000011</v>
      </c>
      <c r="J948" s="107">
        <f t="shared" si="14"/>
        <v>-8.5683438678298269E-6</v>
      </c>
      <c r="K948" s="107">
        <f>I948/'סכום נכסי הקרן'!$C$42</f>
        <v>5.0123775841159327E-8</v>
      </c>
    </row>
    <row r="949" spans="2:11">
      <c r="B949" s="102" t="s">
        <v>3952</v>
      </c>
      <c r="C949" s="103" t="s">
        <v>4148</v>
      </c>
      <c r="D949" s="104" t="s">
        <v>548</v>
      </c>
      <c r="E949" s="104" t="s">
        <v>140</v>
      </c>
      <c r="F949" s="117">
        <v>45176</v>
      </c>
      <c r="G949" s="106">
        <v>8989273.3500000015</v>
      </c>
      <c r="H949" s="118">
        <v>1.2069799999999999</v>
      </c>
      <c r="I949" s="106">
        <v>108.49875000000002</v>
      </c>
      <c r="J949" s="107">
        <f t="shared" si="14"/>
        <v>-1.6092481313317606E-4</v>
      </c>
      <c r="K949" s="107">
        <f>I949/'סכום נכסי הקרן'!$C$42</f>
        <v>9.413907034068124E-7</v>
      </c>
    </row>
    <row r="950" spans="2:11">
      <c r="B950" s="102" t="s">
        <v>3952</v>
      </c>
      <c r="C950" s="103" t="s">
        <v>3040</v>
      </c>
      <c r="D950" s="104" t="s">
        <v>548</v>
      </c>
      <c r="E950" s="104" t="s">
        <v>140</v>
      </c>
      <c r="F950" s="117">
        <v>45176</v>
      </c>
      <c r="G950" s="106">
        <v>1261724.9800000002</v>
      </c>
      <c r="H950" s="118">
        <v>1.2069799999999999</v>
      </c>
      <c r="I950" s="106">
        <v>15.228770000000003</v>
      </c>
      <c r="J950" s="107">
        <f t="shared" si="14"/>
        <v>-2.2587236871375178E-5</v>
      </c>
      <c r="K950" s="107">
        <f>I950/'סכום נכסי הקרן'!$C$42</f>
        <v>1.3213260523573372E-7</v>
      </c>
    </row>
    <row r="951" spans="2:11">
      <c r="B951" s="102" t="s">
        <v>4149</v>
      </c>
      <c r="C951" s="103" t="s">
        <v>4150</v>
      </c>
      <c r="D951" s="104" t="s">
        <v>548</v>
      </c>
      <c r="E951" s="104" t="s">
        <v>140</v>
      </c>
      <c r="F951" s="117">
        <v>45176</v>
      </c>
      <c r="G951" s="106">
        <v>26047408.961963005</v>
      </c>
      <c r="H951" s="118">
        <v>1.2069799999999999</v>
      </c>
      <c r="I951" s="106">
        <v>314.38707421699996</v>
      </c>
      <c r="J951" s="107">
        <f t="shared" si="14"/>
        <v>-4.6629736443836139E-4</v>
      </c>
      <c r="K951" s="107">
        <f>I951/'סכום נכסי הקרן'!$C$42</f>
        <v>2.7277832135315042E-6</v>
      </c>
    </row>
    <row r="952" spans="2:11">
      <c r="B952" s="102" t="s">
        <v>4151</v>
      </c>
      <c r="C952" s="103" t="s">
        <v>4152</v>
      </c>
      <c r="D952" s="104" t="s">
        <v>548</v>
      </c>
      <c r="E952" s="104" t="s">
        <v>140</v>
      </c>
      <c r="F952" s="117">
        <v>45175</v>
      </c>
      <c r="G952" s="106">
        <v>22946298.547155008</v>
      </c>
      <c r="H952" s="118">
        <v>1.4078489999999999</v>
      </c>
      <c r="I952" s="106">
        <v>323.04930690000009</v>
      </c>
      <c r="J952" s="107">
        <f t="shared" si="14"/>
        <v>-4.7914514541121025E-4</v>
      </c>
      <c r="K952" s="107">
        <f>I952/'סכום נכסי הקרן'!$C$42</f>
        <v>2.8029411791165728E-6</v>
      </c>
    </row>
    <row r="953" spans="2:11">
      <c r="B953" s="102" t="s">
        <v>3954</v>
      </c>
      <c r="C953" s="103" t="s">
        <v>4153</v>
      </c>
      <c r="D953" s="104" t="s">
        <v>548</v>
      </c>
      <c r="E953" s="104" t="s">
        <v>140</v>
      </c>
      <c r="F953" s="117">
        <v>45183</v>
      </c>
      <c r="G953" s="106">
        <v>49717353.600000009</v>
      </c>
      <c r="H953" s="118">
        <v>1.324182</v>
      </c>
      <c r="I953" s="106">
        <v>658.34802000000013</v>
      </c>
      <c r="J953" s="107">
        <f t="shared" si="14"/>
        <v>-9.764585499381003E-4</v>
      </c>
      <c r="K953" s="107">
        <f>I953/'סכום נכסי הקרן'!$C$42</f>
        <v>5.7121644777869079E-6</v>
      </c>
    </row>
    <row r="954" spans="2:11">
      <c r="B954" s="102" t="s">
        <v>3954</v>
      </c>
      <c r="C954" s="103" t="s">
        <v>4154</v>
      </c>
      <c r="D954" s="104" t="s">
        <v>548</v>
      </c>
      <c r="E954" s="104" t="s">
        <v>140</v>
      </c>
      <c r="F954" s="117">
        <v>45183</v>
      </c>
      <c r="G954" s="106">
        <v>12512200.660000002</v>
      </c>
      <c r="H954" s="118">
        <v>1.324182</v>
      </c>
      <c r="I954" s="106">
        <v>165.68425000000002</v>
      </c>
      <c r="J954" s="107">
        <f t="shared" si="14"/>
        <v>-2.4574206587965689E-4</v>
      </c>
      <c r="K954" s="107">
        <f>I954/'סכום נכסי הקרן'!$C$42</f>
        <v>1.4375613788263013E-6</v>
      </c>
    </row>
    <row r="955" spans="2:11">
      <c r="B955" s="102" t="s">
        <v>3954</v>
      </c>
      <c r="C955" s="103" t="s">
        <v>4155</v>
      </c>
      <c r="D955" s="104" t="s">
        <v>548</v>
      </c>
      <c r="E955" s="104" t="s">
        <v>140</v>
      </c>
      <c r="F955" s="117">
        <v>45183</v>
      </c>
      <c r="G955" s="106">
        <v>27758855.760000005</v>
      </c>
      <c r="H955" s="118">
        <v>1.324182</v>
      </c>
      <c r="I955" s="106">
        <v>367.57765000000006</v>
      </c>
      <c r="J955" s="107">
        <f t="shared" si="14"/>
        <v>-5.4518936520634559E-4</v>
      </c>
      <c r="K955" s="107">
        <f>I955/'סכום נכסי הקרן'!$C$42</f>
        <v>3.1892918811518393E-6</v>
      </c>
    </row>
    <row r="956" spans="2:11">
      <c r="B956" s="102" t="s">
        <v>3954</v>
      </c>
      <c r="C956" s="103" t="s">
        <v>4156</v>
      </c>
      <c r="D956" s="104" t="s">
        <v>548</v>
      </c>
      <c r="E956" s="104" t="s">
        <v>140</v>
      </c>
      <c r="F956" s="117">
        <v>45183</v>
      </c>
      <c r="G956" s="106">
        <v>25148000.454060003</v>
      </c>
      <c r="H956" s="118">
        <v>1.324182</v>
      </c>
      <c r="I956" s="106">
        <v>333.00518206200002</v>
      </c>
      <c r="J956" s="107">
        <f t="shared" si="14"/>
        <v>-4.9391165055548219E-4</v>
      </c>
      <c r="K956" s="107">
        <f>I956/'סכום נכסי הקרן'!$C$42</f>
        <v>2.8893234491591819E-6</v>
      </c>
    </row>
    <row r="957" spans="2:11">
      <c r="B957" s="102" t="s">
        <v>3954</v>
      </c>
      <c r="C957" s="103" t="s">
        <v>4157</v>
      </c>
      <c r="D957" s="104" t="s">
        <v>548</v>
      </c>
      <c r="E957" s="104" t="s">
        <v>140</v>
      </c>
      <c r="F957" s="117">
        <v>45183</v>
      </c>
      <c r="G957" s="106">
        <v>11492994.910000002</v>
      </c>
      <c r="H957" s="118">
        <v>1.324182</v>
      </c>
      <c r="I957" s="106">
        <v>152.18812000000003</v>
      </c>
      <c r="J957" s="107">
        <f t="shared" si="14"/>
        <v>-2.2572467214681621E-4</v>
      </c>
      <c r="K957" s="107">
        <f>I957/'סכום נכסי הקרן'!$C$42</f>
        <v>1.3204620452950876E-6</v>
      </c>
    </row>
    <row r="958" spans="2:11">
      <c r="B958" s="102" t="s">
        <v>3954</v>
      </c>
      <c r="C958" s="103" t="s">
        <v>3064</v>
      </c>
      <c r="D958" s="104" t="s">
        <v>548</v>
      </c>
      <c r="E958" s="104" t="s">
        <v>140</v>
      </c>
      <c r="F958" s="117">
        <v>45183</v>
      </c>
      <c r="G958" s="106">
        <v>3509216.5400000005</v>
      </c>
      <c r="H958" s="118">
        <v>1.324182</v>
      </c>
      <c r="I958" s="106">
        <v>46.46840000000001</v>
      </c>
      <c r="J958" s="107">
        <f t="shared" si="14"/>
        <v>-6.8921702661069168E-5</v>
      </c>
      <c r="K958" s="107">
        <f>I958/'סכום נכסי הקרן'!$C$42</f>
        <v>4.0318362895599375E-7</v>
      </c>
    </row>
    <row r="959" spans="2:11">
      <c r="B959" s="102" t="s">
        <v>4158</v>
      </c>
      <c r="C959" s="103" t="s">
        <v>4159</v>
      </c>
      <c r="D959" s="104" t="s">
        <v>548</v>
      </c>
      <c r="E959" s="104" t="s">
        <v>140</v>
      </c>
      <c r="F959" s="117">
        <v>45183</v>
      </c>
      <c r="G959" s="106">
        <v>16351417.723628001</v>
      </c>
      <c r="H959" s="118">
        <v>1.324182</v>
      </c>
      <c r="I959" s="106">
        <v>216.52245562800005</v>
      </c>
      <c r="J959" s="107">
        <f t="shared" si="14"/>
        <v>-3.2114504278687366E-4</v>
      </c>
      <c r="K959" s="107">
        <f>I959/'סכום נכסי הקרן'!$C$42</f>
        <v>1.8786596786323645E-6</v>
      </c>
    </row>
    <row r="960" spans="2:11">
      <c r="B960" s="102" t="s">
        <v>4160</v>
      </c>
      <c r="C960" s="103" t="s">
        <v>4161</v>
      </c>
      <c r="D960" s="104" t="s">
        <v>548</v>
      </c>
      <c r="E960" s="104" t="s">
        <v>140</v>
      </c>
      <c r="F960" s="117">
        <v>45161</v>
      </c>
      <c r="G960" s="106">
        <v>1248727.2000000002</v>
      </c>
      <c r="H960" s="118">
        <v>2.081089</v>
      </c>
      <c r="I960" s="106">
        <v>25.987130000000004</v>
      </c>
      <c r="J960" s="107">
        <f t="shared" si="14"/>
        <v>-3.8543983586147798E-5</v>
      </c>
      <c r="K960" s="107">
        <f>I960/'סכום נכסי הקרן'!$C$42</f>
        <v>2.2547764458322587E-7</v>
      </c>
    </row>
    <row r="961" spans="2:11">
      <c r="B961" s="102" t="s">
        <v>4160</v>
      </c>
      <c r="C961" s="103" t="s">
        <v>4162</v>
      </c>
      <c r="D961" s="104" t="s">
        <v>548</v>
      </c>
      <c r="E961" s="104" t="s">
        <v>140</v>
      </c>
      <c r="F961" s="117">
        <v>45161</v>
      </c>
      <c r="G961" s="106">
        <v>2497454.4000000004</v>
      </c>
      <c r="H961" s="118">
        <v>2.0810900000000001</v>
      </c>
      <c r="I961" s="106">
        <v>51.974269999999997</v>
      </c>
      <c r="J961" s="107">
        <f t="shared" si="14"/>
        <v>-7.7087982004246476E-5</v>
      </c>
      <c r="K961" s="107">
        <f>I961/'סכום נכסי הקרן'!$C$42</f>
        <v>4.5095537593157135E-7</v>
      </c>
    </row>
    <row r="962" spans="2:11">
      <c r="B962" s="102" t="s">
        <v>4163</v>
      </c>
      <c r="C962" s="103" t="s">
        <v>4164</v>
      </c>
      <c r="D962" s="104" t="s">
        <v>548</v>
      </c>
      <c r="E962" s="104" t="s">
        <v>140</v>
      </c>
      <c r="F962" s="117">
        <v>45161</v>
      </c>
      <c r="G962" s="106">
        <v>3334.9100000000008</v>
      </c>
      <c r="H962" s="118">
        <v>2.1137000000000001</v>
      </c>
      <c r="I962" s="106">
        <v>7.0490000000000011E-2</v>
      </c>
      <c r="J962" s="107">
        <f t="shared" si="14"/>
        <v>-1.0455042180446853E-7</v>
      </c>
      <c r="K962" s="107">
        <f>I962/'סכום נכסי הקרן'!$C$42</f>
        <v>6.1160732896135864E-10</v>
      </c>
    </row>
    <row r="963" spans="2:11">
      <c r="B963" s="102" t="s">
        <v>4165</v>
      </c>
      <c r="C963" s="103" t="s">
        <v>4166</v>
      </c>
      <c r="D963" s="104" t="s">
        <v>548</v>
      </c>
      <c r="E963" s="104" t="s">
        <v>140</v>
      </c>
      <c r="F963" s="117">
        <v>45162</v>
      </c>
      <c r="G963" s="106">
        <v>10477.950000000003</v>
      </c>
      <c r="H963" s="118">
        <v>2.640593</v>
      </c>
      <c r="I963" s="106">
        <v>0.27668000000000004</v>
      </c>
      <c r="J963" s="107">
        <f t="shared" si="14"/>
        <v>-4.1037041714938794E-7</v>
      </c>
      <c r="K963" s="107">
        <f>I963/'סכום נכסי הקרן'!$C$42</f>
        <v>2.4006173326291487E-9</v>
      </c>
    </row>
    <row r="964" spans="2:11">
      <c r="B964" s="102" t="s">
        <v>4167</v>
      </c>
      <c r="C964" s="103" t="s">
        <v>4168</v>
      </c>
      <c r="D964" s="104" t="s">
        <v>548</v>
      </c>
      <c r="E964" s="104" t="s">
        <v>140</v>
      </c>
      <c r="F964" s="117">
        <v>45168</v>
      </c>
      <c r="G964" s="106">
        <v>839368.00000000012</v>
      </c>
      <c r="H964" s="118">
        <v>2.7719200000000002</v>
      </c>
      <c r="I964" s="106">
        <v>23.266610000000004</v>
      </c>
      <c r="J964" s="107">
        <f t="shared" si="14"/>
        <v>-3.4508921683360271E-5</v>
      </c>
      <c r="K964" s="107">
        <f>I964/'סכום נכסי הקרן'!$C$42</f>
        <v>2.0187302023103469E-7</v>
      </c>
    </row>
    <row r="965" spans="2:11">
      <c r="B965" s="102" t="s">
        <v>4169</v>
      </c>
      <c r="C965" s="103" t="s">
        <v>4170</v>
      </c>
      <c r="D965" s="104" t="s">
        <v>548</v>
      </c>
      <c r="E965" s="104" t="s">
        <v>140</v>
      </c>
      <c r="F965" s="117">
        <v>45145</v>
      </c>
      <c r="G965" s="106">
        <v>617900.24000000011</v>
      </c>
      <c r="H965" s="118">
        <v>3.8581699999999999</v>
      </c>
      <c r="I965" s="106">
        <v>23.839640000000003</v>
      </c>
      <c r="J965" s="107">
        <f t="shared" si="14"/>
        <v>-3.535883696505434E-5</v>
      </c>
      <c r="K965" s="107">
        <f>I965/'סכום נכסי הקרן'!$C$42</f>
        <v>2.068449218867976E-7</v>
      </c>
    </row>
    <row r="966" spans="2:11">
      <c r="B966" s="102" t="s">
        <v>4169</v>
      </c>
      <c r="C966" s="103" t="s">
        <v>4171</v>
      </c>
      <c r="D966" s="104" t="s">
        <v>548</v>
      </c>
      <c r="E966" s="104" t="s">
        <v>140</v>
      </c>
      <c r="F966" s="117">
        <v>45145</v>
      </c>
      <c r="G966" s="106">
        <v>1016881.6700000002</v>
      </c>
      <c r="H966" s="118">
        <v>3.8581699999999999</v>
      </c>
      <c r="I966" s="106">
        <v>39.233020000000003</v>
      </c>
      <c r="J966" s="107">
        <f t="shared" si="14"/>
        <v>-5.81902225799851E-5</v>
      </c>
      <c r="K966" s="107">
        <f>I966/'סכום נכסי הקרן'!$C$42</f>
        <v>3.4040576775837085E-7</v>
      </c>
    </row>
    <row r="967" spans="2:11">
      <c r="B967" s="102" t="s">
        <v>4169</v>
      </c>
      <c r="C967" s="103" t="s">
        <v>4172</v>
      </c>
      <c r="D967" s="104" t="s">
        <v>548</v>
      </c>
      <c r="E967" s="104" t="s">
        <v>140</v>
      </c>
      <c r="F967" s="117">
        <v>45145</v>
      </c>
      <c r="G967" s="106">
        <v>1861531.3800000004</v>
      </c>
      <c r="H967" s="118">
        <v>3.8581699999999999</v>
      </c>
      <c r="I967" s="106">
        <v>71.82105</v>
      </c>
      <c r="J967" s="107">
        <f t="shared" si="14"/>
        <v>-1.0652462862732053E-4</v>
      </c>
      <c r="K967" s="107">
        <f>I967/'סכום נכסי הקרן'!$C$42</f>
        <v>6.2315620022272918E-7</v>
      </c>
    </row>
    <row r="968" spans="2:11">
      <c r="B968" s="102" t="s">
        <v>4169</v>
      </c>
      <c r="C968" s="103" t="s">
        <v>3427</v>
      </c>
      <c r="D968" s="104" t="s">
        <v>548</v>
      </c>
      <c r="E968" s="104" t="s">
        <v>140</v>
      </c>
      <c r="F968" s="117">
        <v>45145</v>
      </c>
      <c r="G968" s="106">
        <v>7215.2400000000016</v>
      </c>
      <c r="H968" s="118">
        <v>3.858222</v>
      </c>
      <c r="I968" s="106">
        <v>0.27838000000000007</v>
      </c>
      <c r="J968" s="107">
        <f t="shared" si="14"/>
        <v>-4.1289184880022635E-7</v>
      </c>
      <c r="K968" s="107">
        <f>I968/'סכום נכסי הקרן'!$C$42</f>
        <v>2.4153674029828775E-9</v>
      </c>
    </row>
    <row r="969" spans="2:11">
      <c r="B969" s="102" t="s">
        <v>4169</v>
      </c>
      <c r="C969" s="103" t="s">
        <v>4173</v>
      </c>
      <c r="D969" s="104" t="s">
        <v>548</v>
      </c>
      <c r="E969" s="104" t="s">
        <v>140</v>
      </c>
      <c r="F969" s="117">
        <v>45145</v>
      </c>
      <c r="G969" s="106">
        <v>8488515.1999999993</v>
      </c>
      <c r="H969" s="118">
        <v>3.8581699999999999</v>
      </c>
      <c r="I969" s="106">
        <v>327.50135000000006</v>
      </c>
      <c r="J969" s="107">
        <f t="shared" si="14"/>
        <v>-4.857483938719376E-4</v>
      </c>
      <c r="K969" s="107">
        <f>I969/'סכום נכסי הקרן'!$C$42</f>
        <v>2.8415693843770613E-6</v>
      </c>
    </row>
    <row r="970" spans="2:11">
      <c r="B970" s="102" t="s">
        <v>4169</v>
      </c>
      <c r="C970" s="103" t="s">
        <v>4174</v>
      </c>
      <c r="D970" s="104" t="s">
        <v>548</v>
      </c>
      <c r="E970" s="104" t="s">
        <v>140</v>
      </c>
      <c r="F970" s="117">
        <v>45145</v>
      </c>
      <c r="G970" s="106">
        <v>41640.420000000006</v>
      </c>
      <c r="H970" s="118">
        <v>3.858174</v>
      </c>
      <c r="I970" s="106">
        <v>1.6065600000000004</v>
      </c>
      <c r="J970" s="107">
        <f t="shared" si="14"/>
        <v>-2.3828419017475813E-6</v>
      </c>
      <c r="K970" s="107">
        <f>I970/'סכום נכסי הקרן'!$C$42</f>
        <v>1.3939337074991635E-8</v>
      </c>
    </row>
    <row r="971" spans="2:11">
      <c r="B971" s="102" t="s">
        <v>4169</v>
      </c>
      <c r="C971" s="103" t="s">
        <v>4175</v>
      </c>
      <c r="D971" s="104" t="s">
        <v>548</v>
      </c>
      <c r="E971" s="104" t="s">
        <v>140</v>
      </c>
      <c r="F971" s="117">
        <v>45145</v>
      </c>
      <c r="G971" s="106">
        <v>304143.48000000004</v>
      </c>
      <c r="H971" s="118">
        <v>3.8581690000000002</v>
      </c>
      <c r="I971" s="106">
        <v>11.734370000000002</v>
      </c>
      <c r="J971" s="107">
        <f t="shared" si="14"/>
        <v>-1.7404359953322477E-5</v>
      </c>
      <c r="K971" s="107">
        <f>I971/'סכום נכסי הקרן'!$C$42</f>
        <v>1.018134017980465E-7</v>
      </c>
    </row>
    <row r="972" spans="2:11">
      <c r="B972" s="102" t="s">
        <v>4169</v>
      </c>
      <c r="C972" s="103" t="s">
        <v>4176</v>
      </c>
      <c r="D972" s="104" t="s">
        <v>548</v>
      </c>
      <c r="E972" s="104" t="s">
        <v>140</v>
      </c>
      <c r="F972" s="117">
        <v>45145</v>
      </c>
      <c r="G972" s="106">
        <v>168921.45000000004</v>
      </c>
      <c r="H972" s="118">
        <v>3.8581720000000002</v>
      </c>
      <c r="I972" s="106">
        <v>6.5172800000000013</v>
      </c>
      <c r="J972" s="107">
        <f t="shared" ref="J972:J1000" si="15">IFERROR(I972/$I$11,0)</f>
        <v>-9.6663976878681614E-6</v>
      </c>
      <c r="K972" s="107">
        <f>I972/'סכום נכסי הקרן'!$C$42</f>
        <v>5.6547257949968556E-8</v>
      </c>
    </row>
    <row r="973" spans="2:11">
      <c r="B973" s="102" t="s">
        <v>4169</v>
      </c>
      <c r="C973" s="103" t="s">
        <v>4177</v>
      </c>
      <c r="D973" s="104" t="s">
        <v>548</v>
      </c>
      <c r="E973" s="104" t="s">
        <v>140</v>
      </c>
      <c r="F973" s="117">
        <v>45145</v>
      </c>
      <c r="G973" s="106">
        <v>1350947.19</v>
      </c>
      <c r="H973" s="118">
        <v>3.8581699999999999</v>
      </c>
      <c r="I973" s="106">
        <v>52.121839999999999</v>
      </c>
      <c r="J973" s="107">
        <f t="shared" si="15"/>
        <v>-7.7306857103490132E-5</v>
      </c>
      <c r="K973" s="107">
        <f>I973/'סכום נכסי הקרן'!$C$42</f>
        <v>4.5223576880339474E-7</v>
      </c>
    </row>
    <row r="974" spans="2:11">
      <c r="B974" s="102" t="s">
        <v>4169</v>
      </c>
      <c r="C974" s="103" t="s">
        <v>4178</v>
      </c>
      <c r="D974" s="104" t="s">
        <v>548</v>
      </c>
      <c r="E974" s="104" t="s">
        <v>140</v>
      </c>
      <c r="F974" s="117">
        <v>45145</v>
      </c>
      <c r="G974" s="106">
        <v>25104.790000000005</v>
      </c>
      <c r="H974" s="118">
        <v>3.8581880000000002</v>
      </c>
      <c r="I974" s="106">
        <v>0.96859000000000017</v>
      </c>
      <c r="J974" s="107">
        <f t="shared" si="15"/>
        <v>-1.4366079309914907E-6</v>
      </c>
      <c r="K974" s="107">
        <f>I974/'סכום נכסי הקרן'!$C$42</f>
        <v>8.4039827317163048E-9</v>
      </c>
    </row>
    <row r="975" spans="2:11">
      <c r="B975" s="102" t="s">
        <v>4169</v>
      </c>
      <c r="C975" s="103" t="s">
        <v>4179</v>
      </c>
      <c r="D975" s="104" t="s">
        <v>548</v>
      </c>
      <c r="E975" s="104" t="s">
        <v>140</v>
      </c>
      <c r="F975" s="117">
        <v>45145</v>
      </c>
      <c r="G975" s="106">
        <v>466.87000000000006</v>
      </c>
      <c r="H975" s="118">
        <v>3.857605</v>
      </c>
      <c r="I975" s="106">
        <v>1.8010000000000005E-2</v>
      </c>
      <c r="J975" s="107">
        <f t="shared" si="15"/>
        <v>-2.6712343547999411E-8</v>
      </c>
      <c r="K975" s="107">
        <f>I975/'סכום נכסי הקרן'!$C$42</f>
        <v>1.5626398062979245E-10</v>
      </c>
    </row>
    <row r="976" spans="2:11">
      <c r="B976" s="102" t="s">
        <v>4169</v>
      </c>
      <c r="C976" s="103" t="s">
        <v>4180</v>
      </c>
      <c r="D976" s="104" t="s">
        <v>548</v>
      </c>
      <c r="E976" s="104" t="s">
        <v>140</v>
      </c>
      <c r="F976" s="117">
        <v>45145</v>
      </c>
      <c r="G976" s="106">
        <v>114594.96000000002</v>
      </c>
      <c r="H976" s="118">
        <v>3.858171</v>
      </c>
      <c r="I976" s="106">
        <v>4.4212700000000016</v>
      </c>
      <c r="J976" s="107">
        <f t="shared" si="15"/>
        <v>-6.5576059499424419E-6</v>
      </c>
      <c r="K976" s="107">
        <f>I976/'סכום נכסי הקרן'!$C$42</f>
        <v>3.8361202089899088E-8</v>
      </c>
    </row>
    <row r="977" spans="2:11">
      <c r="B977" s="102" t="s">
        <v>4169</v>
      </c>
      <c r="C977" s="103" t="s">
        <v>4181</v>
      </c>
      <c r="D977" s="104" t="s">
        <v>548</v>
      </c>
      <c r="E977" s="104" t="s">
        <v>140</v>
      </c>
      <c r="F977" s="117">
        <v>45145</v>
      </c>
      <c r="G977" s="106">
        <v>97617.920000000013</v>
      </c>
      <c r="H977" s="118">
        <v>3.8581750000000001</v>
      </c>
      <c r="I977" s="106">
        <v>3.7662700000000005</v>
      </c>
      <c r="J977" s="107">
        <f t="shared" si="15"/>
        <v>-5.5861131668253043E-6</v>
      </c>
      <c r="K977" s="107">
        <f>I977/'סכום נכסי הקרן'!$C$42</f>
        <v>3.2678086747727278E-8</v>
      </c>
    </row>
    <row r="978" spans="2:11">
      <c r="B978" s="102" t="s">
        <v>4182</v>
      </c>
      <c r="C978" s="103" t="s">
        <v>4183</v>
      </c>
      <c r="D978" s="104" t="s">
        <v>548</v>
      </c>
      <c r="E978" s="104" t="s">
        <v>140</v>
      </c>
      <c r="F978" s="117">
        <v>45145</v>
      </c>
      <c r="G978" s="106">
        <v>586768.63000000012</v>
      </c>
      <c r="H978" s="118">
        <v>3.8581699999999999</v>
      </c>
      <c r="I978" s="106">
        <v>22.638529999999999</v>
      </c>
      <c r="J978" s="107">
        <f t="shared" si="15"/>
        <v>-3.3577356512031702E-5</v>
      </c>
      <c r="K978" s="107">
        <f>I978/'סכום נכסי הקרן'!$C$42</f>
        <v>1.9642347659117015E-7</v>
      </c>
    </row>
    <row r="979" spans="2:11">
      <c r="B979" s="102" t="s">
        <v>4182</v>
      </c>
      <c r="C979" s="103" t="s">
        <v>4184</v>
      </c>
      <c r="D979" s="104" t="s">
        <v>548</v>
      </c>
      <c r="E979" s="104" t="s">
        <v>140</v>
      </c>
      <c r="F979" s="117">
        <v>45145</v>
      </c>
      <c r="G979" s="106">
        <v>1077192.5800000003</v>
      </c>
      <c r="H979" s="118">
        <v>3.8581699999999999</v>
      </c>
      <c r="I979" s="106">
        <v>41.559920000000005</v>
      </c>
      <c r="J979" s="107">
        <f t="shared" si="15"/>
        <v>-6.1641469231947339E-5</v>
      </c>
      <c r="K979" s="107">
        <f>I979/'סכום נכסי הקרן'!$C$42</f>
        <v>3.6059514346783583E-7</v>
      </c>
    </row>
    <row r="980" spans="2:11">
      <c r="B980" s="102" t="s">
        <v>4182</v>
      </c>
      <c r="C980" s="103" t="s">
        <v>4185</v>
      </c>
      <c r="D980" s="104" t="s">
        <v>548</v>
      </c>
      <c r="E980" s="104" t="s">
        <v>140</v>
      </c>
      <c r="F980" s="117">
        <v>45145</v>
      </c>
      <c r="G980" s="106">
        <v>5644862.6100000013</v>
      </c>
      <c r="H980" s="118">
        <v>3.8581699999999999</v>
      </c>
      <c r="I980" s="106">
        <v>217.78840000000002</v>
      </c>
      <c r="J980" s="107">
        <f t="shared" si="15"/>
        <v>-3.2302268526202742E-4</v>
      </c>
      <c r="K980" s="107">
        <f>I980/'סכום נכסי הקרן'!$C$42</f>
        <v>1.8896436601328974E-6</v>
      </c>
    </row>
    <row r="981" spans="2:11">
      <c r="B981" s="102" t="s">
        <v>4182</v>
      </c>
      <c r="C981" s="103" t="s">
        <v>4186</v>
      </c>
      <c r="D981" s="104" t="s">
        <v>548</v>
      </c>
      <c r="E981" s="104" t="s">
        <v>140</v>
      </c>
      <c r="F981" s="117">
        <v>45145</v>
      </c>
      <c r="G981" s="106">
        <v>1616213.2900000003</v>
      </c>
      <c r="H981" s="118">
        <v>3.8581699999999999</v>
      </c>
      <c r="I981" s="106">
        <v>62.356260000000006</v>
      </c>
      <c r="J981" s="107">
        <f t="shared" si="15"/>
        <v>-9.2486498583474374E-5</v>
      </c>
      <c r="K981" s="107">
        <f>I981/'סכום נכסי הקרן'!$C$42</f>
        <v>5.410348364678679E-7</v>
      </c>
    </row>
    <row r="982" spans="2:11">
      <c r="B982" s="102" t="s">
        <v>3961</v>
      </c>
      <c r="C982" s="103" t="s">
        <v>4187</v>
      </c>
      <c r="D982" s="104" t="s">
        <v>548</v>
      </c>
      <c r="E982" s="104" t="s">
        <v>140</v>
      </c>
      <c r="F982" s="117">
        <v>45099</v>
      </c>
      <c r="G982" s="106">
        <v>6796257.540000001</v>
      </c>
      <c r="H982" s="118">
        <v>4.0834000000000001</v>
      </c>
      <c r="I982" s="106">
        <v>277.51836000000003</v>
      </c>
      <c r="J982" s="107">
        <f t="shared" si="15"/>
        <v>-4.1161386858397429E-4</v>
      </c>
      <c r="K982" s="107">
        <f>I982/'סכום נכסי הקרן'!$C$42</f>
        <v>2.4078913732066496E-6</v>
      </c>
    </row>
    <row r="983" spans="2:11">
      <c r="B983" s="102" t="s">
        <v>3961</v>
      </c>
      <c r="C983" s="103" t="s">
        <v>4188</v>
      </c>
      <c r="D983" s="104" t="s">
        <v>548</v>
      </c>
      <c r="E983" s="104" t="s">
        <v>140</v>
      </c>
      <c r="F983" s="117">
        <v>45099</v>
      </c>
      <c r="G983" s="106">
        <v>57770119.269598</v>
      </c>
      <c r="H983" s="118">
        <v>4.0834000000000001</v>
      </c>
      <c r="I983" s="106">
        <v>2358.9848506320009</v>
      </c>
      <c r="J983" s="107">
        <f t="shared" si="15"/>
        <v>-3.4988347448422024E-3</v>
      </c>
      <c r="K983" s="107">
        <f>I983/'סכום נכסי הקרן'!$C$42</f>
        <v>2.0467760300118418E-5</v>
      </c>
    </row>
    <row r="984" spans="2:11">
      <c r="B984" s="102" t="s">
        <v>3961</v>
      </c>
      <c r="C984" s="103" t="s">
        <v>4189</v>
      </c>
      <c r="D984" s="104" t="s">
        <v>548</v>
      </c>
      <c r="E984" s="104" t="s">
        <v>140</v>
      </c>
      <c r="F984" s="117">
        <v>45099</v>
      </c>
      <c r="G984" s="106">
        <v>1338013.2000000002</v>
      </c>
      <c r="H984" s="118">
        <v>4.0834000000000001</v>
      </c>
      <c r="I984" s="106">
        <v>54.636430000000004</v>
      </c>
      <c r="J984" s="107">
        <f t="shared" si="15"/>
        <v>-8.1036484641655815E-5</v>
      </c>
      <c r="K984" s="107">
        <f>I984/'סכום נכסי הקרן'!$C$42</f>
        <v>4.7405363904503108E-7</v>
      </c>
    </row>
    <row r="985" spans="2:11">
      <c r="B985" s="102" t="s">
        <v>3961</v>
      </c>
      <c r="C985" s="103" t="s">
        <v>3922</v>
      </c>
      <c r="D985" s="104" t="s">
        <v>548</v>
      </c>
      <c r="E985" s="104" t="s">
        <v>140</v>
      </c>
      <c r="F985" s="117">
        <v>45099</v>
      </c>
      <c r="G985" s="106">
        <v>4001296.6200000006</v>
      </c>
      <c r="H985" s="118">
        <v>4.0834000000000001</v>
      </c>
      <c r="I985" s="106">
        <v>163.38893000000002</v>
      </c>
      <c r="J985" s="107">
        <f t="shared" si="15"/>
        <v>-2.4233765852859672E-4</v>
      </c>
      <c r="K985" s="107">
        <f>I985/'סכום נכסי הקרן'!$C$42</f>
        <v>1.4176460073649366E-6</v>
      </c>
    </row>
    <row r="986" spans="2:11">
      <c r="B986" s="102" t="s">
        <v>4190</v>
      </c>
      <c r="C986" s="103" t="s">
        <v>4191</v>
      </c>
      <c r="D986" s="104" t="s">
        <v>548</v>
      </c>
      <c r="E986" s="104" t="s">
        <v>140</v>
      </c>
      <c r="F986" s="117">
        <v>45099</v>
      </c>
      <c r="G986" s="106">
        <v>42476609.600000009</v>
      </c>
      <c r="H986" s="118">
        <v>4.0834000000000001</v>
      </c>
      <c r="I986" s="106">
        <v>1734.4897300000002</v>
      </c>
      <c r="J986" s="107">
        <f t="shared" si="15"/>
        <v>-2.5725866489859374E-3</v>
      </c>
      <c r="K986" s="107">
        <f>I986/'סכום נכסי הקרן'!$C$42</f>
        <v>1.5049320909011322E-5</v>
      </c>
    </row>
    <row r="987" spans="2:11">
      <c r="B987" s="102" t="s">
        <v>3964</v>
      </c>
      <c r="C987" s="103" t="s">
        <v>4192</v>
      </c>
      <c r="D987" s="104" t="s">
        <v>548</v>
      </c>
      <c r="E987" s="104" t="s">
        <v>140</v>
      </c>
      <c r="F987" s="117">
        <v>45099</v>
      </c>
      <c r="G987" s="106">
        <v>815558.25000000012</v>
      </c>
      <c r="H987" s="118">
        <v>4.084263</v>
      </c>
      <c r="I987" s="106">
        <v>33.309540000000005</v>
      </c>
      <c r="J987" s="107">
        <f t="shared" si="15"/>
        <v>-4.9404546135803902E-5</v>
      </c>
      <c r="K987" s="107">
        <f>I987/'סכום נכסי הקרן'!$C$42</f>
        <v>2.8901062261783986E-7</v>
      </c>
    </row>
    <row r="988" spans="2:11">
      <c r="B988" s="102" t="s">
        <v>3964</v>
      </c>
      <c r="C988" s="103" t="s">
        <v>4193</v>
      </c>
      <c r="D988" s="104" t="s">
        <v>548</v>
      </c>
      <c r="E988" s="104" t="s">
        <v>140</v>
      </c>
      <c r="F988" s="117">
        <v>45099</v>
      </c>
      <c r="G988" s="106">
        <v>730604.26000000013</v>
      </c>
      <c r="H988" s="118">
        <v>4.084263</v>
      </c>
      <c r="I988" s="106">
        <v>29.839800000000004</v>
      </c>
      <c r="J988" s="107">
        <f t="shared" si="15"/>
        <v>-4.4258244808639244E-5</v>
      </c>
      <c r="K988" s="107">
        <f>I988/'סכום נכסי הקרן'!$C$42</f>
        <v>2.5890538196540147E-7</v>
      </c>
    </row>
    <row r="989" spans="2:11">
      <c r="B989" s="102" t="s">
        <v>3964</v>
      </c>
      <c r="C989" s="103" t="s">
        <v>4194</v>
      </c>
      <c r="D989" s="104" t="s">
        <v>548</v>
      </c>
      <c r="E989" s="104" t="s">
        <v>140</v>
      </c>
      <c r="F989" s="117">
        <v>45099</v>
      </c>
      <c r="G989" s="106">
        <v>16226210.940000003</v>
      </c>
      <c r="H989" s="118">
        <v>4.084263</v>
      </c>
      <c r="I989" s="106">
        <v>662.72115000000019</v>
      </c>
      <c r="J989" s="107">
        <f t="shared" si="15"/>
        <v>-9.8294475487647136E-4</v>
      </c>
      <c r="K989" s="107">
        <f>I989/'סכום נכסי הקרן'!$C$42</f>
        <v>5.7501079925904374E-6</v>
      </c>
    </row>
    <row r="990" spans="2:11">
      <c r="B990" s="102" t="s">
        <v>3964</v>
      </c>
      <c r="C990" s="103" t="s">
        <v>4195</v>
      </c>
      <c r="D990" s="104" t="s">
        <v>548</v>
      </c>
      <c r="E990" s="104" t="s">
        <v>140</v>
      </c>
      <c r="F990" s="117">
        <v>45099</v>
      </c>
      <c r="G990" s="106">
        <v>3716736.8000000007</v>
      </c>
      <c r="H990" s="118">
        <v>4.084263</v>
      </c>
      <c r="I990" s="106">
        <v>151.80131000000003</v>
      </c>
      <c r="J990" s="107">
        <f t="shared" si="15"/>
        <v>-2.2515095745454517E-4</v>
      </c>
      <c r="K990" s="107">
        <f>I990/'סכום נכסי הקרן'!$C$42</f>
        <v>1.3171058836988959E-6</v>
      </c>
    </row>
    <row r="991" spans="2:11">
      <c r="B991" s="102" t="s">
        <v>3964</v>
      </c>
      <c r="C991" s="103" t="s">
        <v>4196</v>
      </c>
      <c r="D991" s="104" t="s">
        <v>548</v>
      </c>
      <c r="E991" s="104" t="s">
        <v>140</v>
      </c>
      <c r="F991" s="117">
        <v>45099</v>
      </c>
      <c r="G991" s="106">
        <v>1520676.3100000003</v>
      </c>
      <c r="H991" s="118">
        <v>4.084263</v>
      </c>
      <c r="I991" s="106">
        <v>62.10842000000001</v>
      </c>
      <c r="J991" s="107">
        <f t="shared" si="15"/>
        <v>-9.2118903512683928E-5</v>
      </c>
      <c r="K991" s="107">
        <f>I991/'סכום נכסי הקרן'!$C$42</f>
        <v>5.3888444974053376E-7</v>
      </c>
    </row>
    <row r="992" spans="2:11">
      <c r="B992" s="102" t="s">
        <v>4197</v>
      </c>
      <c r="C992" s="103" t="s">
        <v>4198</v>
      </c>
      <c r="D992" s="104" t="s">
        <v>548</v>
      </c>
      <c r="E992" s="104" t="s">
        <v>140</v>
      </c>
      <c r="F992" s="117">
        <v>45148</v>
      </c>
      <c r="G992" s="106">
        <v>38313612.000000007</v>
      </c>
      <c r="H992" s="118">
        <v>4.0904059999999998</v>
      </c>
      <c r="I992" s="106">
        <v>1567.1822900000002</v>
      </c>
      <c r="J992" s="107">
        <f t="shared" si="15"/>
        <v>-2.3244370756702075E-3</v>
      </c>
      <c r="K992" s="107">
        <f>I992/'סכום נכסי הקרן'!$C$42</f>
        <v>1.3597675902715921E-5</v>
      </c>
    </row>
    <row r="993" spans="2:11">
      <c r="B993" s="102" t="s">
        <v>3966</v>
      </c>
      <c r="C993" s="103" t="s">
        <v>4199</v>
      </c>
      <c r="D993" s="104" t="s">
        <v>548</v>
      </c>
      <c r="E993" s="104" t="s">
        <v>140</v>
      </c>
      <c r="F993" s="117">
        <v>45148</v>
      </c>
      <c r="G993" s="106">
        <v>1532916.17</v>
      </c>
      <c r="H993" s="118">
        <v>4.1136609999999996</v>
      </c>
      <c r="I993" s="106">
        <v>63.058980000000012</v>
      </c>
      <c r="J993" s="107">
        <f t="shared" si="15"/>
        <v>-9.3528769436225647E-5</v>
      </c>
      <c r="K993" s="107">
        <f>I993/'סכום נכסי הקרן'!$C$42</f>
        <v>5.4713199496138084E-7</v>
      </c>
    </row>
    <row r="994" spans="2:11">
      <c r="B994" s="102" t="s">
        <v>3966</v>
      </c>
      <c r="C994" s="103" t="s">
        <v>4200</v>
      </c>
      <c r="D994" s="104" t="s">
        <v>548</v>
      </c>
      <c r="E994" s="104" t="s">
        <v>140</v>
      </c>
      <c r="F994" s="117">
        <v>45148</v>
      </c>
      <c r="G994" s="106">
        <v>2520795.4800000004</v>
      </c>
      <c r="H994" s="118">
        <v>4.1136619999999997</v>
      </c>
      <c r="I994" s="106">
        <v>103.69700000000002</v>
      </c>
      <c r="J994" s="107">
        <f t="shared" si="15"/>
        <v>-1.5380288111587422E-4</v>
      </c>
      <c r="K994" s="107">
        <f>I994/'סכום נכסי הקרן'!$C$42</f>
        <v>8.9972826204150945E-7</v>
      </c>
    </row>
    <row r="995" spans="2:11">
      <c r="B995" s="102" t="s">
        <v>3966</v>
      </c>
      <c r="C995" s="103" t="s">
        <v>4024</v>
      </c>
      <c r="D995" s="104" t="s">
        <v>548</v>
      </c>
      <c r="E995" s="104" t="s">
        <v>140</v>
      </c>
      <c r="F995" s="117">
        <v>45148</v>
      </c>
      <c r="G995" s="106">
        <v>13410941.278583001</v>
      </c>
      <c r="H995" s="118">
        <v>4.1136619999999997</v>
      </c>
      <c r="I995" s="106">
        <v>551.68074577900006</v>
      </c>
      <c r="J995" s="107">
        <f t="shared" si="15"/>
        <v>-8.1825017268546214E-4</v>
      </c>
      <c r="K995" s="107">
        <f>I995/'סכום נכסי הקרן'!$C$42</f>
        <v>4.7866645959044472E-6</v>
      </c>
    </row>
    <row r="996" spans="2:11">
      <c r="B996" s="102" t="s">
        <v>4201</v>
      </c>
      <c r="C996" s="103" t="s">
        <v>4202</v>
      </c>
      <c r="D996" s="104" t="s">
        <v>548</v>
      </c>
      <c r="E996" s="104" t="s">
        <v>140</v>
      </c>
      <c r="F996" s="117">
        <v>45138</v>
      </c>
      <c r="G996" s="106">
        <v>14052110.160000002</v>
      </c>
      <c r="H996" s="118">
        <v>4.2838370000000001</v>
      </c>
      <c r="I996" s="106">
        <v>601.96943000000022</v>
      </c>
      <c r="J996" s="107">
        <f t="shared" si="15"/>
        <v>-8.9283810214066547E-4</v>
      </c>
      <c r="K996" s="107">
        <f>I996/'סכום נכסי הקרן'!$C$42</f>
        <v>5.2229949666433761E-6</v>
      </c>
    </row>
    <row r="997" spans="2:11">
      <c r="B997" s="102" t="s">
        <v>4201</v>
      </c>
      <c r="C997" s="103" t="s">
        <v>4203</v>
      </c>
      <c r="D997" s="104" t="s">
        <v>548</v>
      </c>
      <c r="E997" s="104" t="s">
        <v>140</v>
      </c>
      <c r="F997" s="117">
        <v>45138</v>
      </c>
      <c r="G997" s="106">
        <v>14903753.200000003</v>
      </c>
      <c r="H997" s="118">
        <v>4.2838370000000001</v>
      </c>
      <c r="I997" s="106">
        <v>638.45243000000016</v>
      </c>
      <c r="J997" s="107">
        <f t="shared" si="15"/>
        <v>-9.4694950856274551E-4</v>
      </c>
      <c r="K997" s="107">
        <f>I997/'סכום נכסי הקרן'!$C$42</f>
        <v>5.5395401529463586E-6</v>
      </c>
    </row>
    <row r="998" spans="2:11">
      <c r="B998" s="102" t="s">
        <v>3968</v>
      </c>
      <c r="C998" s="103" t="s">
        <v>4204</v>
      </c>
      <c r="D998" s="104" t="s">
        <v>548</v>
      </c>
      <c r="E998" s="104" t="s">
        <v>140</v>
      </c>
      <c r="F998" s="117">
        <v>45148</v>
      </c>
      <c r="G998" s="106">
        <v>68220771.840000004</v>
      </c>
      <c r="H998" s="118">
        <v>4.2417959999999999</v>
      </c>
      <c r="I998" s="106">
        <v>2893.7856900000006</v>
      </c>
      <c r="J998" s="107">
        <f t="shared" si="15"/>
        <v>-4.2920487232406728E-3</v>
      </c>
      <c r="K998" s="107">
        <f>I998/'סכום נכסי הקרן'!$C$42</f>
        <v>2.5107966185948392E-5</v>
      </c>
    </row>
    <row r="999" spans="2:11">
      <c r="B999" s="102" t="s">
        <v>3968</v>
      </c>
      <c r="C999" s="103" t="s">
        <v>3782</v>
      </c>
      <c r="D999" s="104" t="s">
        <v>548</v>
      </c>
      <c r="E999" s="104" t="s">
        <v>140</v>
      </c>
      <c r="F999" s="117">
        <v>45148</v>
      </c>
      <c r="G999" s="106">
        <v>10738813.631606</v>
      </c>
      <c r="H999" s="118">
        <v>4.2417959999999999</v>
      </c>
      <c r="I999" s="106">
        <v>455.51852377500006</v>
      </c>
      <c r="J999" s="107">
        <f t="shared" si="15"/>
        <v>-6.7562283728791431E-4</v>
      </c>
      <c r="K999" s="107">
        <f>I999/'סכום נכסי הקרן'!$C$42</f>
        <v>3.9523119253574812E-6</v>
      </c>
    </row>
    <row r="1000" spans="2:11">
      <c r="B1000" s="102" t="s">
        <v>4205</v>
      </c>
      <c r="C1000" s="103" t="s">
        <v>4090</v>
      </c>
      <c r="D1000" s="104" t="s">
        <v>548</v>
      </c>
      <c r="E1000" s="104" t="s">
        <v>140</v>
      </c>
      <c r="F1000" s="117">
        <v>45133</v>
      </c>
      <c r="G1000" s="106">
        <v>2773432.4800000004</v>
      </c>
      <c r="H1000" s="118">
        <v>4.4768470000000002</v>
      </c>
      <c r="I1000" s="106">
        <v>124.16234000000003</v>
      </c>
      <c r="J1000" s="107">
        <f t="shared" si="15"/>
        <v>-1.8415697289303216E-4</v>
      </c>
      <c r="K1000" s="107">
        <f>I1000/'סכום נכסי הקרן'!$C$42</f>
        <v>1.077296029578551E-6</v>
      </c>
    </row>
    <row r="1001" spans="2:11">
      <c r="B1001" s="102" t="s">
        <v>4205</v>
      </c>
      <c r="C1001" s="103" t="s">
        <v>3955</v>
      </c>
      <c r="D1001" s="104" t="s">
        <v>548</v>
      </c>
      <c r="E1001" s="104" t="s">
        <v>140</v>
      </c>
      <c r="F1001" s="117">
        <v>45133</v>
      </c>
      <c r="G1001" s="106">
        <v>2914237.51</v>
      </c>
      <c r="H1001" s="118">
        <v>4.4768470000000002</v>
      </c>
      <c r="I1001" s="106">
        <v>130.46596000000002</v>
      </c>
      <c r="J1001" s="107">
        <v>-1.9350647111824259E-4</v>
      </c>
      <c r="K1001" s="107">
        <v>1.119003245173538E-6</v>
      </c>
    </row>
    <row r="1002" spans="2:11">
      <c r="B1002" s="102" t="s">
        <v>4205</v>
      </c>
      <c r="C1002" s="103" t="s">
        <v>4206</v>
      </c>
      <c r="D1002" s="104" t="s">
        <v>548</v>
      </c>
      <c r="E1002" s="104" t="s">
        <v>140</v>
      </c>
      <c r="F1002" s="117">
        <v>45133</v>
      </c>
      <c r="G1002" s="106">
        <v>1770729.9700000002</v>
      </c>
      <c r="H1002" s="118">
        <v>4.4768470000000002</v>
      </c>
      <c r="I1002" s="106">
        <v>79.272880000000015</v>
      </c>
      <c r="J1002" s="107">
        <v>-1.1757714628535989E-4</v>
      </c>
      <c r="K1002" s="107">
        <v>6.7992149043514853E-7</v>
      </c>
    </row>
    <row r="1003" spans="2:11">
      <c r="B1003" s="102" t="s">
        <v>4205</v>
      </c>
      <c r="C1003" s="103" t="s">
        <v>3367</v>
      </c>
      <c r="D1003" s="104" t="s">
        <v>548</v>
      </c>
      <c r="E1003" s="104" t="s">
        <v>140</v>
      </c>
      <c r="F1003" s="117">
        <v>45133</v>
      </c>
      <c r="G1003" s="106">
        <v>2083487.8200000003</v>
      </c>
      <c r="H1003" s="118">
        <v>4.4768470000000002</v>
      </c>
      <c r="I1003" s="106">
        <v>93.274570000000026</v>
      </c>
      <c r="J1003" s="107">
        <v>-1.3834438412725818E-4</v>
      </c>
      <c r="K1003" s="107">
        <v>8.0001363207817846E-7</v>
      </c>
    </row>
    <row r="1004" spans="2:11">
      <c r="B1004" s="102" t="s">
        <v>3970</v>
      </c>
      <c r="C1004" s="103" t="s">
        <v>4207</v>
      </c>
      <c r="D1004" s="104" t="s">
        <v>548</v>
      </c>
      <c r="E1004" s="104" t="s">
        <v>140</v>
      </c>
      <c r="F1004" s="117">
        <v>45148</v>
      </c>
      <c r="G1004" s="106">
        <v>138224703.18000001</v>
      </c>
      <c r="H1004" s="118">
        <v>4.331029</v>
      </c>
      <c r="I1004" s="106">
        <v>5986.5514699999994</v>
      </c>
      <c r="J1004" s="107">
        <v>-8.8792237387240892E-3</v>
      </c>
      <c r="K1004" s="107">
        <v>5.1346500821581458E-5</v>
      </c>
    </row>
    <row r="1005" spans="2:11">
      <c r="B1005" s="102" t="s">
        <v>3970</v>
      </c>
      <c r="C1005" s="103" t="s">
        <v>4208</v>
      </c>
      <c r="D1005" s="104" t="s">
        <v>548</v>
      </c>
      <c r="E1005" s="104" t="s">
        <v>140</v>
      </c>
      <c r="F1005" s="117">
        <v>45148</v>
      </c>
      <c r="G1005" s="106">
        <v>987563.18000000017</v>
      </c>
      <c r="H1005" s="118">
        <v>4.3310279999999999</v>
      </c>
      <c r="I1005" s="106">
        <v>42.771640000000005</v>
      </c>
      <c r="J1005" s="107">
        <v>-6.3438686384861381E-5</v>
      </c>
      <c r="K1005" s="107">
        <v>3.6685127646624691E-7</v>
      </c>
    </row>
    <row r="1006" spans="2:11">
      <c r="B1006" s="102" t="s">
        <v>3970</v>
      </c>
      <c r="C1006" s="103" t="s">
        <v>4209</v>
      </c>
      <c r="D1006" s="104" t="s">
        <v>548</v>
      </c>
      <c r="E1006" s="104" t="s">
        <v>140</v>
      </c>
      <c r="F1006" s="117">
        <v>45148</v>
      </c>
      <c r="G1006" s="106">
        <v>20187430.250000004</v>
      </c>
      <c r="H1006" s="118">
        <v>4.331029</v>
      </c>
      <c r="I1006" s="106">
        <v>874.32338000000016</v>
      </c>
      <c r="J1006" s="107">
        <v>-1.2967921431764596E-3</v>
      </c>
      <c r="K1006" s="107">
        <v>7.4990495570729446E-6</v>
      </c>
    </row>
    <row r="1007" spans="2:11">
      <c r="B1007" s="102" t="s">
        <v>3970</v>
      </c>
      <c r="C1007" s="103" t="s">
        <v>4210</v>
      </c>
      <c r="D1007" s="104" t="s">
        <v>548</v>
      </c>
      <c r="E1007" s="104" t="s">
        <v>140</v>
      </c>
      <c r="F1007" s="117">
        <v>45148</v>
      </c>
      <c r="G1007" s="106">
        <v>6824172.540000001</v>
      </c>
      <c r="H1007" s="118">
        <v>4.331029</v>
      </c>
      <c r="I1007" s="106">
        <v>295.55687000000006</v>
      </c>
      <c r="J1007" s="107">
        <v>-4.3836849802395336E-4</v>
      </c>
      <c r="K1007" s="107">
        <v>2.5349838123548357E-6</v>
      </c>
    </row>
    <row r="1008" spans="2:11">
      <c r="B1008" s="102" t="s">
        <v>3972</v>
      </c>
      <c r="C1008" s="103" t="s">
        <v>4211</v>
      </c>
      <c r="D1008" s="104" t="s">
        <v>548</v>
      </c>
      <c r="E1008" s="104" t="s">
        <v>140</v>
      </c>
      <c r="F1008" s="117">
        <v>45133</v>
      </c>
      <c r="G1008" s="106">
        <v>3416208.6400000006</v>
      </c>
      <c r="H1008" s="118">
        <v>4.5538340000000002</v>
      </c>
      <c r="I1008" s="106">
        <v>155.56846000000002</v>
      </c>
      <c r="J1008" s="107">
        <v>-2.3073837583304852E-4</v>
      </c>
      <c r="K1008" s="107">
        <v>1.3343067539352774E-6</v>
      </c>
    </row>
    <row r="1009" spans="2:11">
      <c r="B1009" s="102" t="s">
        <v>3972</v>
      </c>
      <c r="C1009" s="103" t="s">
        <v>4212</v>
      </c>
      <c r="D1009" s="104" t="s">
        <v>548</v>
      </c>
      <c r="E1009" s="104" t="s">
        <v>140</v>
      </c>
      <c r="F1009" s="117">
        <v>45133</v>
      </c>
      <c r="G1009" s="106">
        <v>44837738.400000006</v>
      </c>
      <c r="H1009" s="118">
        <v>4.5538340000000002</v>
      </c>
      <c r="I1009" s="106">
        <v>2041.8360800000003</v>
      </c>
      <c r="J1009" s="107">
        <v>-3.0284412458445533E-3</v>
      </c>
      <c r="K1009" s="107">
        <v>1.7512776509921943E-5</v>
      </c>
    </row>
    <row r="1010" spans="2:11">
      <c r="B1010" s="102" t="s">
        <v>3972</v>
      </c>
      <c r="C1010" s="103" t="s">
        <v>3662</v>
      </c>
      <c r="D1010" s="104" t="s">
        <v>548</v>
      </c>
      <c r="E1010" s="104" t="s">
        <v>140</v>
      </c>
      <c r="F1010" s="117">
        <v>45133</v>
      </c>
      <c r="G1010" s="106">
        <v>3202695.6000000006</v>
      </c>
      <c r="H1010" s="118">
        <v>4.5538340000000002</v>
      </c>
      <c r="I1010" s="106">
        <v>145.84543000000002</v>
      </c>
      <c r="J1010" s="107">
        <v>-2.1631722548948914E-4</v>
      </c>
      <c r="K1010" s="107">
        <v>1.2509125710931041E-6</v>
      </c>
    </row>
    <row r="1011" spans="2:11">
      <c r="B1011" s="102" t="s">
        <v>3972</v>
      </c>
      <c r="C1011" s="103" t="s">
        <v>4213</v>
      </c>
      <c r="D1011" s="104" t="s">
        <v>548</v>
      </c>
      <c r="E1011" s="104" t="s">
        <v>140</v>
      </c>
      <c r="F1011" s="117">
        <v>45133</v>
      </c>
      <c r="G1011" s="106">
        <v>8540521.6000000015</v>
      </c>
      <c r="H1011" s="118">
        <v>4.5538340000000002</v>
      </c>
      <c r="I1011" s="106">
        <v>388.92115999999999</v>
      </c>
      <c r="J1011" s="107">
        <v>-5.768459544145721E-4</v>
      </c>
      <c r="K1011" s="107">
        <v>3.3357669706079403E-6</v>
      </c>
    </row>
    <row r="1012" spans="2:11">
      <c r="B1012" s="102" t="s">
        <v>3972</v>
      </c>
      <c r="C1012" s="103" t="s">
        <v>4214</v>
      </c>
      <c r="D1012" s="104" t="s">
        <v>548</v>
      </c>
      <c r="E1012" s="104" t="s">
        <v>140</v>
      </c>
      <c r="F1012" s="117">
        <v>45133</v>
      </c>
      <c r="G1012" s="106">
        <v>11956730.240000002</v>
      </c>
      <c r="H1012" s="118">
        <v>4.5538340000000002</v>
      </c>
      <c r="I1012" s="106">
        <v>544.48962000000006</v>
      </c>
      <c r="J1012" s="107">
        <v>-8.0758433024762078E-4</v>
      </c>
      <c r="K1012" s="107">
        <v>4.6700737245432187E-6</v>
      </c>
    </row>
    <row r="1013" spans="2:11">
      <c r="B1013" s="102" t="s">
        <v>4215</v>
      </c>
      <c r="C1013" s="103" t="s">
        <v>4216</v>
      </c>
      <c r="D1013" s="104" t="s">
        <v>548</v>
      </c>
      <c r="E1013" s="104" t="s">
        <v>140</v>
      </c>
      <c r="F1013" s="117">
        <v>45133</v>
      </c>
      <c r="G1013" s="106">
        <v>140931225.60000002</v>
      </c>
      <c r="H1013" s="118">
        <v>4.5623800000000001</v>
      </c>
      <c r="I1013" s="106">
        <v>6429.8183200000012</v>
      </c>
      <c r="J1013" s="107">
        <v>-9.5366749536402225E-3</v>
      </c>
      <c r="K1013" s="107">
        <v>5.5148389403306937E-5</v>
      </c>
    </row>
    <row r="1014" spans="2:11">
      <c r="B1014" s="102" t="s">
        <v>4217</v>
      </c>
      <c r="C1014" s="103" t="s">
        <v>4218</v>
      </c>
      <c r="D1014" s="104" t="s">
        <v>548</v>
      </c>
      <c r="E1014" s="104" t="s">
        <v>140</v>
      </c>
      <c r="F1014" s="117">
        <v>45133</v>
      </c>
      <c r="G1014" s="106">
        <v>32291274.826276001</v>
      </c>
      <c r="H1014" s="118">
        <v>4.5245829999999998</v>
      </c>
      <c r="I1014" s="106">
        <v>1461.0456879750002</v>
      </c>
      <c r="J1014" s="107">
        <v>-2.1670157888124012E-3</v>
      </c>
      <c r="K1014" s="107">
        <v>1.2531351980170378E-5</v>
      </c>
    </row>
    <row r="1015" spans="2:11">
      <c r="B1015" s="102" t="s">
        <v>4219</v>
      </c>
      <c r="C1015" s="103" t="s">
        <v>4220</v>
      </c>
      <c r="D1015" s="104" t="s">
        <v>548</v>
      </c>
      <c r="E1015" s="104" t="s">
        <v>140</v>
      </c>
      <c r="F1015" s="117">
        <v>45133</v>
      </c>
      <c r="G1015" s="106">
        <v>113682518.21000002</v>
      </c>
      <c r="H1015" s="118">
        <v>4.5262919999999998</v>
      </c>
      <c r="I1015" s="106">
        <v>5145.6027600000007</v>
      </c>
      <c r="J1015" s="107">
        <v>-7.6319327421795636E-3</v>
      </c>
      <c r="K1015" s="107">
        <v>4.4133704966520875E-5</v>
      </c>
    </row>
    <row r="1016" spans="2:11">
      <c r="B1016" s="102" t="s">
        <v>4219</v>
      </c>
      <c r="C1016" s="103" t="s">
        <v>3658</v>
      </c>
      <c r="D1016" s="104" t="s">
        <v>548</v>
      </c>
      <c r="E1016" s="104" t="s">
        <v>140</v>
      </c>
      <c r="F1016" s="117">
        <v>45133</v>
      </c>
      <c r="G1016" s="106">
        <v>43055803.592629015</v>
      </c>
      <c r="H1016" s="118">
        <v>4.5262919999999998</v>
      </c>
      <c r="I1016" s="106">
        <v>1948.8314082270006</v>
      </c>
      <c r="J1016" s="107">
        <v>-2.8904971734420386E-3</v>
      </c>
      <c r="K1016" s="107">
        <v>1.6715077788122889E-5</v>
      </c>
    </row>
    <row r="1017" spans="2:11">
      <c r="B1017" s="102" t="s">
        <v>3978</v>
      </c>
      <c r="C1017" s="103" t="s">
        <v>4221</v>
      </c>
      <c r="D1017" s="104" t="s">
        <v>548</v>
      </c>
      <c r="E1017" s="104" t="s">
        <v>140</v>
      </c>
      <c r="F1017" s="117">
        <v>45127</v>
      </c>
      <c r="G1017" s="106">
        <v>15134627.200000003</v>
      </c>
      <c r="H1017" s="118">
        <v>5.743957</v>
      </c>
      <c r="I1017" s="106">
        <v>869.32643000000019</v>
      </c>
      <c r="J1017" s="107">
        <v>-1.289380691477838E-3</v>
      </c>
      <c r="K1017" s="107">
        <v>7.4561908430760532E-6</v>
      </c>
    </row>
    <row r="1018" spans="2:11">
      <c r="B1018" s="102" t="s">
        <v>3978</v>
      </c>
      <c r="C1018" s="103" t="s">
        <v>4222</v>
      </c>
      <c r="D1018" s="104" t="s">
        <v>548</v>
      </c>
      <c r="E1018" s="104" t="s">
        <v>140</v>
      </c>
      <c r="F1018" s="117">
        <v>45127</v>
      </c>
      <c r="G1018" s="106">
        <v>1751292.5800000003</v>
      </c>
      <c r="H1018" s="118">
        <v>5.743957</v>
      </c>
      <c r="I1018" s="106">
        <v>100.59349000000002</v>
      </c>
      <c r="J1018" s="107">
        <v>-1.4919977032605458E-4</v>
      </c>
      <c r="K1018" s="107">
        <v>8.6278782414456503E-7</v>
      </c>
    </row>
    <row r="1019" spans="2:11">
      <c r="B1019" s="102" t="s">
        <v>3978</v>
      </c>
      <c r="C1019" s="103" t="s">
        <v>4223</v>
      </c>
      <c r="D1019" s="104" t="s">
        <v>548</v>
      </c>
      <c r="E1019" s="104" t="s">
        <v>140</v>
      </c>
      <c r="F1019" s="117">
        <v>45127</v>
      </c>
      <c r="G1019" s="106">
        <v>62295886.67404101</v>
      </c>
      <c r="H1019" s="118">
        <v>5.743957</v>
      </c>
      <c r="I1019" s="106">
        <v>3578.2487372340001</v>
      </c>
      <c r="J1019" s="107">
        <v>-5.3072409533142509E-3</v>
      </c>
      <c r="K1019" s="107">
        <v>3.069054908271062E-5</v>
      </c>
    </row>
    <row r="1020" spans="2:11">
      <c r="B1020" s="102" t="s">
        <v>3978</v>
      </c>
      <c r="C1020" s="103" t="s">
        <v>4224</v>
      </c>
      <c r="D1020" s="104" t="s">
        <v>548</v>
      </c>
      <c r="E1020" s="104" t="s">
        <v>140</v>
      </c>
      <c r="F1020" s="117">
        <v>45127</v>
      </c>
      <c r="G1020" s="106">
        <v>1539407.8000000003</v>
      </c>
      <c r="H1020" s="118">
        <v>5.743957</v>
      </c>
      <c r="I1020" s="106">
        <v>88.422920000000019</v>
      </c>
      <c r="J1020" s="107">
        <v>-1.3114844067502876E-4</v>
      </c>
      <c r="K1020" s="107">
        <v>7.5840115251303977E-7</v>
      </c>
    </row>
    <row r="1021" spans="2:11">
      <c r="B1021" s="102" t="s">
        <v>3978</v>
      </c>
      <c r="C1021" s="103" t="s">
        <v>4225</v>
      </c>
      <c r="D1021" s="104" t="s">
        <v>548</v>
      </c>
      <c r="E1021" s="104" t="s">
        <v>140</v>
      </c>
      <c r="F1021" s="117">
        <v>45127</v>
      </c>
      <c r="G1021" s="106">
        <v>2659370.2100000004</v>
      </c>
      <c r="H1021" s="118">
        <v>5.743957</v>
      </c>
      <c r="I1021" s="106">
        <v>152.75307000000004</v>
      </c>
      <c r="J1021" s="107">
        <v>-2.2656260321219336E-4</v>
      </c>
      <c r="K1021" s="107">
        <v>1.3101592249826748E-6</v>
      </c>
    </row>
    <row r="1022" spans="2:11">
      <c r="B1022" s="102" t="s">
        <v>3978</v>
      </c>
      <c r="C1022" s="103" t="s">
        <v>4226</v>
      </c>
      <c r="D1022" s="104" t="s">
        <v>548</v>
      </c>
      <c r="E1022" s="104" t="s">
        <v>140</v>
      </c>
      <c r="F1022" s="117">
        <v>45127</v>
      </c>
      <c r="G1022" s="106">
        <v>5210635.9400000013</v>
      </c>
      <c r="H1022" s="118">
        <v>5.743957</v>
      </c>
      <c r="I1022" s="106">
        <v>299.29667000000006</v>
      </c>
      <c r="J1022" s="107">
        <v>-4.4391535101678006E-4</v>
      </c>
      <c r="K1022" s="107">
        <v>2.5670599825397635E-6</v>
      </c>
    </row>
    <row r="1023" spans="2:11">
      <c r="B1023" s="102" t="s">
        <v>3983</v>
      </c>
      <c r="C1023" s="103" t="s">
        <v>4227</v>
      </c>
      <c r="D1023" s="104" t="s">
        <v>548</v>
      </c>
      <c r="E1023" s="104" t="s">
        <v>140</v>
      </c>
      <c r="F1023" s="117">
        <v>45127</v>
      </c>
      <c r="G1023" s="106">
        <v>10814272.000000002</v>
      </c>
      <c r="H1023" s="118">
        <v>5.7772860000000001</v>
      </c>
      <c r="I1023" s="106">
        <v>624.77145000000007</v>
      </c>
      <c r="J1023" s="107">
        <v>-9.2665794621775313E-4</v>
      </c>
      <c r="K1023" s="107">
        <v>5.3586489536563928E-6</v>
      </c>
    </row>
    <row r="1024" spans="2:11">
      <c r="B1024" s="102" t="s">
        <v>4228</v>
      </c>
      <c r="C1024" s="103" t="s">
        <v>4229</v>
      </c>
      <c r="D1024" s="104" t="s">
        <v>548</v>
      </c>
      <c r="E1024" s="104" t="s">
        <v>141</v>
      </c>
      <c r="F1024" s="117">
        <v>45197</v>
      </c>
      <c r="G1024" s="106">
        <v>8833.2900000000027</v>
      </c>
      <c r="H1024" s="118">
        <v>-0.67902200000000001</v>
      </c>
      <c r="I1024" s="106">
        <v>-5.9980000000000012E-2</v>
      </c>
      <c r="J1024" s="107">
        <v>8.8962041421932511E-8</v>
      </c>
      <c r="K1024" s="107">
        <v>-5.144469457436163E-10</v>
      </c>
    </row>
    <row r="1025" spans="2:11">
      <c r="B1025" s="102" t="s">
        <v>4230</v>
      </c>
      <c r="C1025" s="103" t="s">
        <v>4231</v>
      </c>
      <c r="D1025" s="104" t="s">
        <v>548</v>
      </c>
      <c r="E1025" s="104" t="s">
        <v>141</v>
      </c>
      <c r="F1025" s="117">
        <v>45197</v>
      </c>
      <c r="G1025" s="106">
        <v>279047.21999999997</v>
      </c>
      <c r="H1025" s="118">
        <v>-0.66285899999999998</v>
      </c>
      <c r="I1025" s="106">
        <v>-1.8496900000000003</v>
      </c>
      <c r="J1025" s="107">
        <v>2.7434511236701292E-6</v>
      </c>
      <c r="K1025" s="107">
        <v>-1.5864744432686056E-8</v>
      </c>
    </row>
    <row r="1026" spans="2:11">
      <c r="B1026" s="102" t="s">
        <v>4230</v>
      </c>
      <c r="C1026" s="103" t="s">
        <v>4232</v>
      </c>
      <c r="D1026" s="104" t="s">
        <v>548</v>
      </c>
      <c r="E1026" s="104" t="s">
        <v>141</v>
      </c>
      <c r="F1026" s="117">
        <v>45197</v>
      </c>
      <c r="G1026" s="106">
        <v>372.0800000000001</v>
      </c>
      <c r="H1026" s="118">
        <v>-0.66383599999999998</v>
      </c>
      <c r="I1026" s="106">
        <v>-2.4700000000000008E-3</v>
      </c>
      <c r="J1026" s="107">
        <v>3.6634918691592755E-9</v>
      </c>
      <c r="K1026" s="107">
        <v>-2.1185127642326313E-11</v>
      </c>
    </row>
    <row r="1027" spans="2:11">
      <c r="B1027" s="102" t="s">
        <v>4230</v>
      </c>
      <c r="C1027" s="103" t="s">
        <v>3832</v>
      </c>
      <c r="D1027" s="104" t="s">
        <v>548</v>
      </c>
      <c r="E1027" s="104" t="s">
        <v>141</v>
      </c>
      <c r="F1027" s="117">
        <v>45197</v>
      </c>
      <c r="G1027" s="106">
        <v>139523.60999999999</v>
      </c>
      <c r="H1027" s="118">
        <v>-0.662856</v>
      </c>
      <c r="I1027" s="106">
        <v>-0.92484000000000011</v>
      </c>
      <c r="J1027" s="107">
        <v>1.3717181458596209E-6</v>
      </c>
      <c r="K1027" s="107">
        <v>-7.9323293314692578E-9</v>
      </c>
    </row>
    <row r="1028" spans="2:11">
      <c r="B1028" s="102" t="s">
        <v>4230</v>
      </c>
      <c r="C1028" s="103" t="s">
        <v>4233</v>
      </c>
      <c r="D1028" s="104" t="s">
        <v>548</v>
      </c>
      <c r="E1028" s="104" t="s">
        <v>141</v>
      </c>
      <c r="F1028" s="117">
        <v>45197</v>
      </c>
      <c r="G1028" s="106">
        <v>279047.21999999997</v>
      </c>
      <c r="H1028" s="118">
        <v>-0.66285899999999998</v>
      </c>
      <c r="I1028" s="106">
        <v>-1.8496900000000003</v>
      </c>
      <c r="J1028" s="107">
        <v>2.7434511236701292E-6</v>
      </c>
      <c r="K1028" s="107">
        <v>-1.5864744432686056E-8</v>
      </c>
    </row>
    <row r="1029" spans="2:11">
      <c r="B1029" s="102" t="s">
        <v>4230</v>
      </c>
      <c r="C1029" s="103" t="s">
        <v>4213</v>
      </c>
      <c r="D1029" s="104" t="s">
        <v>548</v>
      </c>
      <c r="E1029" s="104" t="s">
        <v>141</v>
      </c>
      <c r="F1029" s="117">
        <v>45197</v>
      </c>
      <c r="G1029" s="106">
        <v>17207.919999999998</v>
      </c>
      <c r="H1029" s="118">
        <v>-0.66283400000000003</v>
      </c>
      <c r="I1029" s="106">
        <v>-0.11406000000000002</v>
      </c>
      <c r="J1029" s="107">
        <v>1.6917323182036718E-7</v>
      </c>
      <c r="K1029" s="107">
        <v>-9.7828974043876081E-10</v>
      </c>
    </row>
    <row r="1030" spans="2:11">
      <c r="B1030" s="102" t="s">
        <v>4230</v>
      </c>
      <c r="C1030" s="103" t="s">
        <v>4234</v>
      </c>
      <c r="D1030" s="104" t="s">
        <v>548</v>
      </c>
      <c r="E1030" s="104" t="s">
        <v>141</v>
      </c>
      <c r="F1030" s="117">
        <v>45197</v>
      </c>
      <c r="G1030" s="106">
        <v>1581267.5900000003</v>
      </c>
      <c r="H1030" s="118">
        <v>-0.66285799999999995</v>
      </c>
      <c r="I1030" s="106">
        <v>-10.481560000000002</v>
      </c>
      <c r="J1030" s="107">
        <v>1.5546198314212586E-5</v>
      </c>
      <c r="K1030" s="107">
        <v>-8.9900075502308416E-8</v>
      </c>
    </row>
    <row r="1031" spans="2:11">
      <c r="B1031" s="102" t="s">
        <v>4230</v>
      </c>
      <c r="C1031" s="103" t="s">
        <v>4235</v>
      </c>
      <c r="D1031" s="104" t="s">
        <v>548</v>
      </c>
      <c r="E1031" s="104" t="s">
        <v>141</v>
      </c>
      <c r="F1031" s="117">
        <v>45197</v>
      </c>
      <c r="G1031" s="106">
        <v>83714.170000000013</v>
      </c>
      <c r="H1031" s="118">
        <v>-0.66286299999999998</v>
      </c>
      <c r="I1031" s="106">
        <v>-0.55491000000000013</v>
      </c>
      <c r="J1031" s="107">
        <v>8.2303978668630496E-7</v>
      </c>
      <c r="K1031" s="107">
        <v>-4.7594490607300784E-9</v>
      </c>
    </row>
    <row r="1032" spans="2:11">
      <c r="B1032" s="102" t="s">
        <v>3985</v>
      </c>
      <c r="C1032" s="103" t="s">
        <v>4236</v>
      </c>
      <c r="D1032" s="104" t="s">
        <v>548</v>
      </c>
      <c r="E1032" s="104" t="s">
        <v>141</v>
      </c>
      <c r="F1032" s="117">
        <v>45197</v>
      </c>
      <c r="G1032" s="106">
        <v>11164917.500000002</v>
      </c>
      <c r="H1032" s="118">
        <v>-0.66299600000000003</v>
      </c>
      <c r="I1032" s="106">
        <v>-74.022929999999988</v>
      </c>
      <c r="J1032" s="107">
        <v>1.0979044622928991E-4</v>
      </c>
      <c r="K1032" s="107">
        <v>-6.3489280182550008E-7</v>
      </c>
    </row>
    <row r="1033" spans="2:11">
      <c r="B1033" s="102" t="s">
        <v>3985</v>
      </c>
      <c r="C1033" s="103" t="s">
        <v>4237</v>
      </c>
      <c r="D1033" s="104" t="s">
        <v>548</v>
      </c>
      <c r="E1033" s="104" t="s">
        <v>141</v>
      </c>
      <c r="F1033" s="117">
        <v>45197</v>
      </c>
      <c r="G1033" s="106">
        <v>4652048.9600000009</v>
      </c>
      <c r="H1033" s="118">
        <v>-0.66299600000000003</v>
      </c>
      <c r="I1033" s="106">
        <v>-30.842890000000004</v>
      </c>
      <c r="J1033" s="107">
        <v>4.5746022970191862E-5</v>
      </c>
      <c r="K1033" s="107">
        <v>-2.6453868886972863E-7</v>
      </c>
    </row>
    <row r="1034" spans="2:11">
      <c r="B1034" s="102" t="s">
        <v>3985</v>
      </c>
      <c r="C1034" s="103" t="s">
        <v>4238</v>
      </c>
      <c r="D1034" s="104" t="s">
        <v>548</v>
      </c>
      <c r="E1034" s="104" t="s">
        <v>141</v>
      </c>
      <c r="F1034" s="117">
        <v>45197</v>
      </c>
      <c r="G1034" s="106">
        <v>2326024.4800000004</v>
      </c>
      <c r="H1034" s="118">
        <v>-0.66299600000000003</v>
      </c>
      <c r="I1034" s="106">
        <v>-15.421440000000002</v>
      </c>
      <c r="J1034" s="107">
        <v>2.2873004069120488E-5</v>
      </c>
      <c r="K1034" s="107">
        <v>-1.3226930154999055E-7</v>
      </c>
    </row>
    <row r="1035" spans="2:11">
      <c r="B1035" s="102" t="s">
        <v>3985</v>
      </c>
      <c r="C1035" s="103" t="s">
        <v>4239</v>
      </c>
      <c r="D1035" s="104" t="s">
        <v>548</v>
      </c>
      <c r="E1035" s="104" t="s">
        <v>141</v>
      </c>
      <c r="F1035" s="117">
        <v>45197</v>
      </c>
      <c r="G1035" s="106">
        <v>5349856.3000000007</v>
      </c>
      <c r="H1035" s="118">
        <v>-0.66299600000000003</v>
      </c>
      <c r="I1035" s="106">
        <v>-35.46932000000001</v>
      </c>
      <c r="J1035" s="107">
        <v>5.2607921224537842E-5</v>
      </c>
      <c r="K1035" s="107">
        <v>-3.0421946218077633E-7</v>
      </c>
    </row>
    <row r="1036" spans="2:11">
      <c r="B1036" s="102" t="s">
        <v>3988</v>
      </c>
      <c r="C1036" s="103" t="s">
        <v>4240</v>
      </c>
      <c r="D1036" s="104" t="s">
        <v>548</v>
      </c>
      <c r="E1036" s="104" t="s">
        <v>141</v>
      </c>
      <c r="F1036" s="117">
        <v>45153</v>
      </c>
      <c r="G1036" s="106">
        <v>99471216.840000018</v>
      </c>
      <c r="H1036" s="118">
        <v>3.4994689999999999</v>
      </c>
      <c r="I1036" s="106">
        <v>3480.9647000000004</v>
      </c>
      <c r="J1036" s="107">
        <v>-5.1629497470771068E-3</v>
      </c>
      <c r="K1036" s="107">
        <v>2.9856146351389524E-5</v>
      </c>
    </row>
    <row r="1037" spans="2:11">
      <c r="B1037" s="102" t="s">
        <v>3990</v>
      </c>
      <c r="C1037" s="103" t="s">
        <v>4241</v>
      </c>
      <c r="D1037" s="104" t="s">
        <v>548</v>
      </c>
      <c r="E1037" s="104" t="s">
        <v>141</v>
      </c>
      <c r="F1037" s="117">
        <v>45153</v>
      </c>
      <c r="G1037" s="106">
        <v>1247132.5900000003</v>
      </c>
      <c r="H1037" s="118">
        <v>3.5074540000000001</v>
      </c>
      <c r="I1037" s="106">
        <v>43.742600000000003</v>
      </c>
      <c r="J1037" s="107">
        <v>-6.4878809488213153E-5</v>
      </c>
      <c r="K1037" s="107">
        <v>3.7517917587336961E-7</v>
      </c>
    </row>
    <row r="1038" spans="2:11">
      <c r="B1038" s="102" t="s">
        <v>3990</v>
      </c>
      <c r="C1038" s="103" t="s">
        <v>4242</v>
      </c>
      <c r="D1038" s="104" t="s">
        <v>548</v>
      </c>
      <c r="E1038" s="104" t="s">
        <v>141</v>
      </c>
      <c r="F1038" s="117">
        <v>45153</v>
      </c>
      <c r="G1038" s="106">
        <v>2620434.2400000007</v>
      </c>
      <c r="H1038" s="118">
        <v>3.5074540000000001</v>
      </c>
      <c r="I1038" s="106">
        <v>91.910530000000008</v>
      </c>
      <c r="J1038" s="107">
        <v>-1.3632124669842898E-4</v>
      </c>
      <c r="K1038" s="107">
        <v>7.8831429543476191E-7</v>
      </c>
    </row>
    <row r="1039" spans="2:11">
      <c r="B1039" s="102" t="s">
        <v>3990</v>
      </c>
      <c r="C1039" s="103" t="s">
        <v>4243</v>
      </c>
      <c r="D1039" s="104" t="s">
        <v>548</v>
      </c>
      <c r="E1039" s="104" t="s">
        <v>141</v>
      </c>
      <c r="F1039" s="117">
        <v>45153</v>
      </c>
      <c r="G1039" s="106">
        <v>155212202.16000003</v>
      </c>
      <c r="H1039" s="118">
        <v>3.5074540000000001</v>
      </c>
      <c r="I1039" s="106">
        <v>5443.9965599999996</v>
      </c>
      <c r="J1039" s="107">
        <v>-8.0745089608465822E-3</v>
      </c>
      <c r="K1039" s="107">
        <v>4.6693021055864505E-5</v>
      </c>
    </row>
    <row r="1040" spans="2:11">
      <c r="B1040" s="102" t="s">
        <v>3990</v>
      </c>
      <c r="C1040" s="103" t="s">
        <v>3032</v>
      </c>
      <c r="D1040" s="104" t="s">
        <v>548</v>
      </c>
      <c r="E1040" s="104" t="s">
        <v>141</v>
      </c>
      <c r="F1040" s="117">
        <v>45153</v>
      </c>
      <c r="G1040" s="106">
        <v>2377801.4400000004</v>
      </c>
      <c r="H1040" s="118">
        <v>3.5074540000000001</v>
      </c>
      <c r="I1040" s="106">
        <v>83.400290000000012</v>
      </c>
      <c r="J1040" s="107">
        <v>-1.2369890052652858E-4</v>
      </c>
      <c r="K1040" s="107">
        <v>7.1532218180446589E-7</v>
      </c>
    </row>
    <row r="1041" spans="2:11">
      <c r="B1041" s="102" t="s">
        <v>4244</v>
      </c>
      <c r="C1041" s="103" t="s">
        <v>4245</v>
      </c>
      <c r="D1041" s="104" t="s">
        <v>548</v>
      </c>
      <c r="E1041" s="104" t="s">
        <v>141</v>
      </c>
      <c r="F1041" s="117">
        <v>45152</v>
      </c>
      <c r="G1041" s="106">
        <v>50960918.400000006</v>
      </c>
      <c r="H1041" s="118">
        <v>3.5135830000000001</v>
      </c>
      <c r="I1041" s="106">
        <v>1790.5539900000001</v>
      </c>
      <c r="J1041" s="107">
        <v>-2.6557408840711325E-3</v>
      </c>
      <c r="K1041" s="107">
        <v>1.5357536367865049E-5</v>
      </c>
    </row>
    <row r="1042" spans="2:11">
      <c r="B1042" s="102" t="s">
        <v>4244</v>
      </c>
      <c r="C1042" s="103" t="s">
        <v>4246</v>
      </c>
      <c r="D1042" s="104" t="s">
        <v>548</v>
      </c>
      <c r="E1042" s="104" t="s">
        <v>141</v>
      </c>
      <c r="F1042" s="117">
        <v>45152</v>
      </c>
      <c r="G1042" s="106">
        <v>36885998.080000006</v>
      </c>
      <c r="H1042" s="118">
        <v>3.5135830000000001</v>
      </c>
      <c r="I1042" s="106">
        <v>1296.0200300000004</v>
      </c>
      <c r="J1042" s="107">
        <v>-1.9222505433897003E-3</v>
      </c>
      <c r="K1042" s="107">
        <v>1.1115931077960153E-5</v>
      </c>
    </row>
    <row r="1043" spans="2:11">
      <c r="B1043" s="102" t="s">
        <v>4244</v>
      </c>
      <c r="C1043" s="103" t="s">
        <v>4247</v>
      </c>
      <c r="D1043" s="104" t="s">
        <v>548</v>
      </c>
      <c r="E1043" s="104" t="s">
        <v>141</v>
      </c>
      <c r="F1043" s="117">
        <v>45152</v>
      </c>
      <c r="G1043" s="106">
        <v>13686646.660000002</v>
      </c>
      <c r="H1043" s="118">
        <v>3.5135830000000001</v>
      </c>
      <c r="I1043" s="106">
        <v>480.89164000000005</v>
      </c>
      <c r="J1043" s="107">
        <v>-7.1325611865857049E-4</v>
      </c>
      <c r="K1043" s="107">
        <v>4.124595455679204E-6</v>
      </c>
    </row>
    <row r="1044" spans="2:11">
      <c r="B1044" s="102" t="s">
        <v>4244</v>
      </c>
      <c r="C1044" s="103" t="s">
        <v>3807</v>
      </c>
      <c r="D1044" s="104" t="s">
        <v>548</v>
      </c>
      <c r="E1044" s="104" t="s">
        <v>141</v>
      </c>
      <c r="F1044" s="117">
        <v>45152</v>
      </c>
      <c r="G1044" s="106">
        <v>18800263.743514005</v>
      </c>
      <c r="H1044" s="118">
        <v>3.5135830000000001</v>
      </c>
      <c r="I1044" s="106">
        <v>660.56280537200007</v>
      </c>
      <c r="J1044" s="107">
        <v>-9.7974350872443816E-4</v>
      </c>
      <c r="K1044" s="107">
        <v>5.6656305050927014E-6</v>
      </c>
    </row>
    <row r="1045" spans="2:11">
      <c r="B1045" s="102" t="s">
        <v>4244</v>
      </c>
      <c r="C1045" s="103" t="s">
        <v>4248</v>
      </c>
      <c r="D1045" s="104" t="s">
        <v>548</v>
      </c>
      <c r="E1045" s="104" t="s">
        <v>141</v>
      </c>
      <c r="F1045" s="117">
        <v>45152</v>
      </c>
      <c r="G1045" s="106">
        <v>5406710.7699999996</v>
      </c>
      <c r="H1045" s="118">
        <v>3.5135830000000001</v>
      </c>
      <c r="I1045" s="106">
        <v>189.96925000000002</v>
      </c>
      <c r="J1045" s="107">
        <v>-2.8176145860942735E-4</v>
      </c>
      <c r="K1045" s="107">
        <v>1.6293614612821853E-6</v>
      </c>
    </row>
    <row r="1046" spans="2:11">
      <c r="B1046" s="102" t="s">
        <v>4244</v>
      </c>
      <c r="C1046" s="103" t="s">
        <v>4249</v>
      </c>
      <c r="D1046" s="104" t="s">
        <v>548</v>
      </c>
      <c r="E1046" s="104" t="s">
        <v>141</v>
      </c>
      <c r="F1046" s="117">
        <v>45152</v>
      </c>
      <c r="G1046" s="106">
        <v>8066385.370000001</v>
      </c>
      <c r="H1046" s="118">
        <v>3.5135830000000001</v>
      </c>
      <c r="I1046" s="106">
        <v>283.41912000000008</v>
      </c>
      <c r="J1046" s="107">
        <v>-4.2036584683573968E-4</v>
      </c>
      <c r="K1046" s="107">
        <v>2.4308786370347362E-6</v>
      </c>
    </row>
    <row r="1047" spans="2:11">
      <c r="B1047" s="102" t="s">
        <v>4244</v>
      </c>
      <c r="C1047" s="103" t="s">
        <v>3911</v>
      </c>
      <c r="D1047" s="104" t="s">
        <v>548</v>
      </c>
      <c r="E1047" s="104" t="s">
        <v>141</v>
      </c>
      <c r="F1047" s="117">
        <v>45152</v>
      </c>
      <c r="G1047" s="106">
        <v>3931270.8500000006</v>
      </c>
      <c r="H1047" s="118">
        <v>3.5135830000000001</v>
      </c>
      <c r="I1047" s="106">
        <v>138.12845000000004</v>
      </c>
      <c r="J1047" s="107">
        <v>-2.0487143865367349E-4</v>
      </c>
      <c r="K1047" s="107">
        <v>1.1847242284561491E-6</v>
      </c>
    </row>
    <row r="1048" spans="2:11">
      <c r="B1048" s="102" t="s">
        <v>4244</v>
      </c>
      <c r="C1048" s="103" t="s">
        <v>4250</v>
      </c>
      <c r="D1048" s="104" t="s">
        <v>548</v>
      </c>
      <c r="E1048" s="104" t="s">
        <v>141</v>
      </c>
      <c r="F1048" s="117">
        <v>45152</v>
      </c>
      <c r="G1048" s="106">
        <v>3494462.9800000004</v>
      </c>
      <c r="H1048" s="118">
        <v>3.5135830000000001</v>
      </c>
      <c r="I1048" s="106">
        <v>122.78084000000003</v>
      </c>
      <c r="J1048" s="107">
        <v>-1.821079388779538E-4</v>
      </c>
      <c r="K1048" s="107">
        <v>1.0530881649522446E-6</v>
      </c>
    </row>
    <row r="1049" spans="2:11">
      <c r="B1049" s="102" t="s">
        <v>3992</v>
      </c>
      <c r="C1049" s="103" t="s">
        <v>4251</v>
      </c>
      <c r="D1049" s="104" t="s">
        <v>548</v>
      </c>
      <c r="E1049" s="104" t="s">
        <v>141</v>
      </c>
      <c r="F1049" s="117">
        <v>45153</v>
      </c>
      <c r="G1049" s="106">
        <v>1383224.93</v>
      </c>
      <c r="H1049" s="118">
        <v>3.522659</v>
      </c>
      <c r="I1049" s="106">
        <v>48.726300000000009</v>
      </c>
      <c r="J1049" s="107">
        <v>-7.2270608851909141E-5</v>
      </c>
      <c r="K1049" s="107">
        <v>4.1792424495477111E-7</v>
      </c>
    </row>
    <row r="1050" spans="2:11">
      <c r="B1050" s="102" t="s">
        <v>3992</v>
      </c>
      <c r="C1050" s="103" t="s">
        <v>4252</v>
      </c>
      <c r="D1050" s="104" t="s">
        <v>548</v>
      </c>
      <c r="E1050" s="104" t="s">
        <v>141</v>
      </c>
      <c r="F1050" s="117">
        <v>45153</v>
      </c>
      <c r="G1050" s="106">
        <v>2426710.4000000004</v>
      </c>
      <c r="H1050" s="118">
        <v>3.522659</v>
      </c>
      <c r="I1050" s="106">
        <v>85.484740000000016</v>
      </c>
      <c r="J1050" s="107">
        <v>-1.2679054652922861E-4</v>
      </c>
      <c r="K1050" s="107">
        <v>7.3320045683039594E-7</v>
      </c>
    </row>
    <row r="1051" spans="2:11">
      <c r="B1051" s="102" t="s">
        <v>3992</v>
      </c>
      <c r="C1051" s="103" t="s">
        <v>2755</v>
      </c>
      <c r="D1051" s="104" t="s">
        <v>548</v>
      </c>
      <c r="E1051" s="104" t="s">
        <v>141</v>
      </c>
      <c r="F1051" s="117">
        <v>45153</v>
      </c>
      <c r="G1051" s="106">
        <v>2154918.8400000003</v>
      </c>
      <c r="H1051" s="118">
        <v>3.522659</v>
      </c>
      <c r="I1051" s="106">
        <v>75.910450000000012</v>
      </c>
      <c r="J1051" s="107">
        <v>-1.1259000662316667E-4</v>
      </c>
      <c r="K1051" s="107">
        <v>6.5108201321312935E-7</v>
      </c>
    </row>
    <row r="1052" spans="2:11">
      <c r="B1052" s="102" t="s">
        <v>3992</v>
      </c>
      <c r="C1052" s="103" t="s">
        <v>4253</v>
      </c>
      <c r="D1052" s="104" t="s">
        <v>548</v>
      </c>
      <c r="E1052" s="104" t="s">
        <v>141</v>
      </c>
      <c r="F1052" s="117">
        <v>45153</v>
      </c>
      <c r="G1052" s="106">
        <v>179091.23000000004</v>
      </c>
      <c r="H1052" s="118">
        <v>3.5226570000000001</v>
      </c>
      <c r="I1052" s="106">
        <v>6.3087700000000018</v>
      </c>
      <c r="J1052" s="107">
        <v>-9.3571366799173929E-6</v>
      </c>
      <c r="K1052" s="107">
        <v>5.4110161018655458E-8</v>
      </c>
    </row>
    <row r="1053" spans="2:11">
      <c r="B1053" s="102" t="s">
        <v>3992</v>
      </c>
      <c r="C1053" s="103" t="s">
        <v>4254</v>
      </c>
      <c r="D1053" s="104" t="s">
        <v>548</v>
      </c>
      <c r="E1053" s="104" t="s">
        <v>141</v>
      </c>
      <c r="F1053" s="117">
        <v>45153</v>
      </c>
      <c r="G1053" s="106">
        <v>970684.16000000015</v>
      </c>
      <c r="H1053" s="118">
        <v>3.5226600000000001</v>
      </c>
      <c r="I1053" s="106">
        <v>34.193899999999999</v>
      </c>
      <c r="J1053" s="107">
        <v>-5.0716224544471782E-5</v>
      </c>
      <c r="K1053" s="107">
        <v>2.9328021704005734E-7</v>
      </c>
    </row>
    <row r="1054" spans="2:11">
      <c r="B1054" s="102" t="s">
        <v>3992</v>
      </c>
      <c r="C1054" s="103" t="s">
        <v>4255</v>
      </c>
      <c r="D1054" s="104" t="s">
        <v>548</v>
      </c>
      <c r="E1054" s="104" t="s">
        <v>141</v>
      </c>
      <c r="F1054" s="117">
        <v>45153</v>
      </c>
      <c r="G1054" s="106">
        <v>3737134.0200000005</v>
      </c>
      <c r="H1054" s="118">
        <v>3.522659</v>
      </c>
      <c r="I1054" s="106">
        <v>131.64650000000003</v>
      </c>
      <c r="J1054" s="107">
        <v>-1.9525744224829008E-4</v>
      </c>
      <c r="K1054" s="107">
        <v>1.1291287069495996E-6</v>
      </c>
    </row>
    <row r="1055" spans="2:11">
      <c r="B1055" s="102" t="s">
        <v>4256</v>
      </c>
      <c r="C1055" s="103" t="s">
        <v>4257</v>
      </c>
      <c r="D1055" s="104" t="s">
        <v>548</v>
      </c>
      <c r="E1055" s="104" t="s">
        <v>141</v>
      </c>
      <c r="F1055" s="117">
        <v>45152</v>
      </c>
      <c r="G1055" s="106">
        <v>3122585.9400000004</v>
      </c>
      <c r="H1055" s="118">
        <v>3.5287850000000001</v>
      </c>
      <c r="I1055" s="106">
        <v>110.18933000000001</v>
      </c>
      <c r="J1055" s="107">
        <v>-1.6343227308627861E-4</v>
      </c>
      <c r="K1055" s="107">
        <v>9.4509110156777971E-7</v>
      </c>
    </row>
    <row r="1056" spans="2:11">
      <c r="B1056" s="102" t="s">
        <v>4256</v>
      </c>
      <c r="C1056" s="103" t="s">
        <v>4258</v>
      </c>
      <c r="D1056" s="104" t="s">
        <v>548</v>
      </c>
      <c r="E1056" s="104" t="s">
        <v>141</v>
      </c>
      <c r="F1056" s="117">
        <v>45152</v>
      </c>
      <c r="G1056" s="106">
        <v>970837.12000000011</v>
      </c>
      <c r="H1056" s="118">
        <v>3.5287850000000001</v>
      </c>
      <c r="I1056" s="106">
        <v>34.258750000000006</v>
      </c>
      <c r="J1056" s="107">
        <v>-5.0812409745975831E-5</v>
      </c>
      <c r="K1056" s="107">
        <v>2.9383643385285288E-7</v>
      </c>
    </row>
    <row r="1057" spans="2:11">
      <c r="B1057" s="102" t="s">
        <v>4259</v>
      </c>
      <c r="C1057" s="103" t="s">
        <v>4260</v>
      </c>
      <c r="D1057" s="104" t="s">
        <v>548</v>
      </c>
      <c r="E1057" s="104" t="s">
        <v>141</v>
      </c>
      <c r="F1057" s="117">
        <v>45152</v>
      </c>
      <c r="G1057" s="106">
        <v>127685195.52000003</v>
      </c>
      <c r="H1057" s="118">
        <v>3.5439820000000002</v>
      </c>
      <c r="I1057" s="106">
        <v>4525.139900000001</v>
      </c>
      <c r="J1057" s="107">
        <v>-6.7116652754891561E-3</v>
      </c>
      <c r="K1057" s="107">
        <v>3.8812010680519729E-5</v>
      </c>
    </row>
    <row r="1058" spans="2:11">
      <c r="B1058" s="102" t="s">
        <v>3995</v>
      </c>
      <c r="C1058" s="103" t="s">
        <v>4261</v>
      </c>
      <c r="D1058" s="104" t="s">
        <v>548</v>
      </c>
      <c r="E1058" s="104" t="s">
        <v>141</v>
      </c>
      <c r="F1058" s="117">
        <v>45113</v>
      </c>
      <c r="G1058" s="106">
        <v>34010.350000000006</v>
      </c>
      <c r="H1058" s="118">
        <v>3.6431260000000001</v>
      </c>
      <c r="I1058" s="106">
        <v>1.2390400000000001</v>
      </c>
      <c r="J1058" s="107">
        <v>-1.8377380427381002E-6</v>
      </c>
      <c r="K1058" s="107">
        <v>1.0627214799169228E-8</v>
      </c>
    </row>
    <row r="1059" spans="2:11">
      <c r="B1059" s="102" t="s">
        <v>3995</v>
      </c>
      <c r="C1059" s="103" t="s">
        <v>4262</v>
      </c>
      <c r="D1059" s="104" t="s">
        <v>548</v>
      </c>
      <c r="E1059" s="104" t="s">
        <v>141</v>
      </c>
      <c r="F1059" s="117">
        <v>45113</v>
      </c>
      <c r="G1059" s="106">
        <v>4445679.1867610011</v>
      </c>
      <c r="H1059" s="118">
        <v>3.643138</v>
      </c>
      <c r="I1059" s="106">
        <v>161.96223800000001</v>
      </c>
      <c r="J1059" s="107">
        <v>-2.4022159596106854E-4</v>
      </c>
      <c r="K1059" s="107">
        <v>1.3891460264238189E-6</v>
      </c>
    </row>
    <row r="1060" spans="2:11">
      <c r="B1060" s="102" t="s">
        <v>3995</v>
      </c>
      <c r="C1060" s="103" t="s">
        <v>4263</v>
      </c>
      <c r="D1060" s="104" t="s">
        <v>548</v>
      </c>
      <c r="E1060" s="104" t="s">
        <v>141</v>
      </c>
      <c r="F1060" s="117">
        <v>45113</v>
      </c>
      <c r="G1060" s="106">
        <v>247789.69000000003</v>
      </c>
      <c r="H1060" s="118">
        <v>3.643138</v>
      </c>
      <c r="I1060" s="106">
        <v>9.0273200000000013</v>
      </c>
      <c r="J1060" s="107">
        <v>-1.3389276688380124E-5</v>
      </c>
      <c r="K1060" s="107">
        <v>7.7427095736083062E-8</v>
      </c>
    </row>
    <row r="1061" spans="2:11">
      <c r="B1061" s="102" t="s">
        <v>3995</v>
      </c>
      <c r="C1061" s="103" t="s">
        <v>4264</v>
      </c>
      <c r="D1061" s="104" t="s">
        <v>548</v>
      </c>
      <c r="E1061" s="104" t="s">
        <v>141</v>
      </c>
      <c r="F1061" s="117">
        <v>45113</v>
      </c>
      <c r="G1061" s="106">
        <v>291517.29000000004</v>
      </c>
      <c r="H1061" s="118">
        <v>3.6431390000000001</v>
      </c>
      <c r="I1061" s="106">
        <v>10.620379999999999</v>
      </c>
      <c r="J1061" s="107">
        <v>-1.5752095456429867E-5</v>
      </c>
      <c r="K1061" s="107">
        <v>9.109073113765566E-8</v>
      </c>
    </row>
    <row r="1062" spans="2:11">
      <c r="B1062" s="102" t="s">
        <v>3995</v>
      </c>
      <c r="C1062" s="103" t="s">
        <v>4265</v>
      </c>
      <c r="D1062" s="104" t="s">
        <v>548</v>
      </c>
      <c r="E1062" s="104" t="s">
        <v>141</v>
      </c>
      <c r="F1062" s="117">
        <v>45113</v>
      </c>
      <c r="G1062" s="106">
        <v>2191238.2700000005</v>
      </c>
      <c r="H1062" s="118">
        <v>3.643138</v>
      </c>
      <c r="I1062" s="106">
        <v>79.829840000000004</v>
      </c>
      <c r="J1062" s="107">
        <v>-1.1840322662197806E-4</v>
      </c>
      <c r="K1062" s="107">
        <v>6.8469852229412417E-7</v>
      </c>
    </row>
    <row r="1063" spans="2:11">
      <c r="B1063" s="102" t="s">
        <v>3995</v>
      </c>
      <c r="C1063" s="103" t="s">
        <v>4266</v>
      </c>
      <c r="D1063" s="104" t="s">
        <v>548</v>
      </c>
      <c r="E1063" s="104" t="s">
        <v>141</v>
      </c>
      <c r="F1063" s="117">
        <v>45113</v>
      </c>
      <c r="G1063" s="106">
        <v>52944.390000000007</v>
      </c>
      <c r="H1063" s="118">
        <v>3.6431429999999998</v>
      </c>
      <c r="I1063" s="106">
        <v>1.9288400000000003</v>
      </c>
      <c r="J1063" s="107">
        <v>-2.8608460149429862E-6</v>
      </c>
      <c r="K1063" s="107">
        <v>1.6543611984463435E-8</v>
      </c>
    </row>
    <row r="1064" spans="2:11">
      <c r="B1064" s="102" t="s">
        <v>3995</v>
      </c>
      <c r="C1064" s="103" t="s">
        <v>4267</v>
      </c>
      <c r="D1064" s="104" t="s">
        <v>548</v>
      </c>
      <c r="E1064" s="104" t="s">
        <v>141</v>
      </c>
      <c r="F1064" s="117">
        <v>45113</v>
      </c>
      <c r="G1064" s="106">
        <v>1304539.8600000003</v>
      </c>
      <c r="H1064" s="118">
        <v>3.643138</v>
      </c>
      <c r="I1064" s="106">
        <v>47.526190000000007</v>
      </c>
      <c r="J1064" s="107">
        <v>-7.0490611593975236E-5</v>
      </c>
      <c r="K1064" s="107">
        <v>4.0763093178277427E-7</v>
      </c>
    </row>
    <row r="1065" spans="2:11">
      <c r="B1065" s="102" t="s">
        <v>3995</v>
      </c>
      <c r="C1065" s="103" t="s">
        <v>3060</v>
      </c>
      <c r="D1065" s="104" t="s">
        <v>548</v>
      </c>
      <c r="E1065" s="104" t="s">
        <v>141</v>
      </c>
      <c r="F1065" s="117">
        <v>45113</v>
      </c>
      <c r="G1065" s="106">
        <v>359052.11</v>
      </c>
      <c r="H1065" s="118">
        <v>3.6431399999999998</v>
      </c>
      <c r="I1065" s="106">
        <v>13.080770000000003</v>
      </c>
      <c r="J1065" s="107">
        <v>-1.9401333820786466E-5</v>
      </c>
      <c r="K1065" s="107">
        <v>1.1219343405259626E-7</v>
      </c>
    </row>
    <row r="1066" spans="2:11">
      <c r="B1066" s="102" t="s">
        <v>3995</v>
      </c>
      <c r="C1066" s="103" t="s">
        <v>4268</v>
      </c>
      <c r="D1066" s="104" t="s">
        <v>548</v>
      </c>
      <c r="E1066" s="104" t="s">
        <v>141</v>
      </c>
      <c r="F1066" s="117">
        <v>45113</v>
      </c>
      <c r="G1066" s="106">
        <v>20590.830000000005</v>
      </c>
      <c r="H1066" s="118">
        <v>3.6431269999999998</v>
      </c>
      <c r="I1066" s="106">
        <v>0.75015000000000009</v>
      </c>
      <c r="J1066" s="107">
        <v>-1.1126187958096477E-6</v>
      </c>
      <c r="K1066" s="107">
        <v>6.4340176116967943E-9</v>
      </c>
    </row>
    <row r="1067" spans="2:11">
      <c r="B1067" s="102" t="s">
        <v>3995</v>
      </c>
      <c r="C1067" s="103" t="s">
        <v>4269</v>
      </c>
      <c r="D1067" s="104" t="s">
        <v>548</v>
      </c>
      <c r="E1067" s="104" t="s">
        <v>141</v>
      </c>
      <c r="F1067" s="117">
        <v>45113</v>
      </c>
      <c r="G1067" s="106">
        <v>478428.44000000006</v>
      </c>
      <c r="H1067" s="118">
        <v>3.643138</v>
      </c>
      <c r="I1067" s="106">
        <v>17.429810000000003</v>
      </c>
      <c r="J1067" s="107">
        <v>-2.5851808589470049E-5</v>
      </c>
      <c r="K1067" s="107">
        <v>1.4949504033663791E-7</v>
      </c>
    </row>
    <row r="1068" spans="2:11">
      <c r="B1068" s="102" t="s">
        <v>3995</v>
      </c>
      <c r="C1068" s="103" t="s">
        <v>4270</v>
      </c>
      <c r="D1068" s="104" t="s">
        <v>548</v>
      </c>
      <c r="E1068" s="104" t="s">
        <v>141</v>
      </c>
      <c r="F1068" s="117">
        <v>45113</v>
      </c>
      <c r="G1068" s="106">
        <v>29030.280000000006</v>
      </c>
      <c r="H1068" s="118">
        <v>3.6431269999999998</v>
      </c>
      <c r="I1068" s="106">
        <v>1.0576099999999999</v>
      </c>
      <c r="J1068" s="107">
        <v>-1.568641957790097E-6</v>
      </c>
      <c r="K1068" s="107">
        <v>9.0710942695549501E-9</v>
      </c>
    </row>
    <row r="1069" spans="2:11">
      <c r="B1069" s="102" t="s">
        <v>3995</v>
      </c>
      <c r="C1069" s="103" t="s">
        <v>4271</v>
      </c>
      <c r="D1069" s="104" t="s">
        <v>548</v>
      </c>
      <c r="E1069" s="104" t="s">
        <v>141</v>
      </c>
      <c r="F1069" s="117">
        <v>45113</v>
      </c>
      <c r="G1069" s="106">
        <v>170.05000000000004</v>
      </c>
      <c r="H1069" s="118">
        <v>3.6459860000000002</v>
      </c>
      <c r="I1069" s="106">
        <v>6.2000000000000006E-3</v>
      </c>
      <c r="J1069" s="107">
        <v>-9.1958095501163973E-9</v>
      </c>
      <c r="K1069" s="107">
        <v>5.3177243474665241E-11</v>
      </c>
    </row>
    <row r="1070" spans="2:11">
      <c r="B1070" s="102" t="s">
        <v>3997</v>
      </c>
      <c r="C1070" s="103" t="s">
        <v>4272</v>
      </c>
      <c r="D1070" s="104" t="s">
        <v>548</v>
      </c>
      <c r="E1070" s="104" t="s">
        <v>141</v>
      </c>
      <c r="F1070" s="117">
        <v>45113</v>
      </c>
      <c r="G1070" s="106">
        <v>131204.46000000002</v>
      </c>
      <c r="H1070" s="118">
        <v>3.6590600000000002</v>
      </c>
      <c r="I1070" s="106">
        <v>4.8008500000000014</v>
      </c>
      <c r="J1070" s="107">
        <v>-7.1205971417219869E-6</v>
      </c>
      <c r="K1070" s="107">
        <v>4.1176769247636555E-8</v>
      </c>
    </row>
    <row r="1071" spans="2:11">
      <c r="B1071" s="102" t="s">
        <v>3997</v>
      </c>
      <c r="C1071" s="103" t="s">
        <v>3029</v>
      </c>
      <c r="D1071" s="104" t="s">
        <v>548</v>
      </c>
      <c r="E1071" s="104" t="s">
        <v>141</v>
      </c>
      <c r="F1071" s="117">
        <v>45113</v>
      </c>
      <c r="G1071" s="106">
        <v>38875.4</v>
      </c>
      <c r="H1071" s="118">
        <v>3.659049</v>
      </c>
      <c r="I1071" s="106">
        <v>1.4224700000000003</v>
      </c>
      <c r="J1071" s="107">
        <v>-2.1098005178635604E-6</v>
      </c>
      <c r="K1071" s="107">
        <v>1.2200489278291461E-8</v>
      </c>
    </row>
    <row r="1072" spans="2:11">
      <c r="B1072" s="102" t="s">
        <v>3997</v>
      </c>
      <c r="C1072" s="103" t="s">
        <v>4273</v>
      </c>
      <c r="D1072" s="104" t="s">
        <v>548</v>
      </c>
      <c r="E1072" s="104" t="s">
        <v>141</v>
      </c>
      <c r="F1072" s="117">
        <v>45113</v>
      </c>
      <c r="G1072" s="106">
        <v>403332.2300000001</v>
      </c>
      <c r="H1072" s="118">
        <v>3.6590600000000002</v>
      </c>
      <c r="I1072" s="106">
        <v>14.758170000000002</v>
      </c>
      <c r="J1072" s="107">
        <v>-2.1889245262619567E-5</v>
      </c>
      <c r="K1072" s="107">
        <v>1.2658045150491939E-7</v>
      </c>
    </row>
    <row r="1073" spans="2:11">
      <c r="B1073" s="102" t="s">
        <v>3997</v>
      </c>
      <c r="C1073" s="103" t="s">
        <v>4274</v>
      </c>
      <c r="D1073" s="104" t="s">
        <v>548</v>
      </c>
      <c r="E1073" s="104" t="s">
        <v>141</v>
      </c>
      <c r="F1073" s="117">
        <v>45113</v>
      </c>
      <c r="G1073" s="106">
        <v>46164.55000000001</v>
      </c>
      <c r="H1073" s="118">
        <v>3.6590630000000002</v>
      </c>
      <c r="I1073" s="106">
        <v>1.6891900000000002</v>
      </c>
      <c r="J1073" s="107">
        <v>-2.5053983119292126E-6</v>
      </c>
      <c r="K1073" s="107">
        <v>1.4488139984672544E-8</v>
      </c>
    </row>
    <row r="1074" spans="2:11">
      <c r="B1074" s="102" t="s">
        <v>4275</v>
      </c>
      <c r="C1074" s="103" t="s">
        <v>4276</v>
      </c>
      <c r="D1074" s="104" t="s">
        <v>548</v>
      </c>
      <c r="E1074" s="104" t="s">
        <v>141</v>
      </c>
      <c r="F1074" s="117">
        <v>45133</v>
      </c>
      <c r="G1074" s="106">
        <v>6421895.580000001</v>
      </c>
      <c r="H1074" s="118">
        <v>5.2289219999999998</v>
      </c>
      <c r="I1074" s="106">
        <v>335.79590000000007</v>
      </c>
      <c r="J1074" s="107">
        <v>-4.9805082969515025E-4</v>
      </c>
      <c r="K1074" s="107">
        <v>2.8801129567894099E-6</v>
      </c>
    </row>
    <row r="1075" spans="2:11">
      <c r="B1075" s="102" t="s">
        <v>4275</v>
      </c>
      <c r="C1075" s="103" t="s">
        <v>4277</v>
      </c>
      <c r="D1075" s="104" t="s">
        <v>548</v>
      </c>
      <c r="E1075" s="104" t="s">
        <v>141</v>
      </c>
      <c r="F1075" s="117">
        <v>45133</v>
      </c>
      <c r="G1075" s="106">
        <v>2321.7800000000007</v>
      </c>
      <c r="H1075" s="118">
        <v>5.2287470000000003</v>
      </c>
      <c r="I1075" s="106">
        <v>0.12140000000000002</v>
      </c>
      <c r="J1075" s="107">
        <v>-1.80059883771634E-7</v>
      </c>
      <c r="K1075" s="107">
        <v>1.0412447351329613E-9</v>
      </c>
    </row>
    <row r="1076" spans="2:11">
      <c r="B1076" s="102" t="s">
        <v>4275</v>
      </c>
      <c r="C1076" s="103" t="s">
        <v>4278</v>
      </c>
      <c r="D1076" s="104" t="s">
        <v>548</v>
      </c>
      <c r="E1076" s="104" t="s">
        <v>141</v>
      </c>
      <c r="F1076" s="117">
        <v>45133</v>
      </c>
      <c r="G1076" s="106">
        <v>113618.15000000002</v>
      </c>
      <c r="H1076" s="118">
        <v>5.2289180000000002</v>
      </c>
      <c r="I1076" s="106">
        <v>5.9410000000000007</v>
      </c>
      <c r="J1076" s="107">
        <v>-8.8116620221357289E-6</v>
      </c>
      <c r="K1076" s="107">
        <v>5.0955807013384865E-8</v>
      </c>
    </row>
    <row r="1077" spans="2:11">
      <c r="B1077" s="102" t="s">
        <v>4275</v>
      </c>
      <c r="C1077" s="103" t="s">
        <v>4279</v>
      </c>
      <c r="D1077" s="104" t="s">
        <v>548</v>
      </c>
      <c r="E1077" s="104" t="s">
        <v>141</v>
      </c>
      <c r="F1077" s="117">
        <v>45133</v>
      </c>
      <c r="G1077" s="106">
        <v>54339.12000000001</v>
      </c>
      <c r="H1077" s="118">
        <v>5.2289219999999998</v>
      </c>
      <c r="I1077" s="106">
        <v>2.8413500000000003</v>
      </c>
      <c r="J1077" s="107">
        <v>-4.2142763653585848E-6</v>
      </c>
      <c r="K1077" s="107">
        <v>2.4370187217216139E-8</v>
      </c>
    </row>
    <row r="1078" spans="2:11">
      <c r="B1078" s="102" t="s">
        <v>4280</v>
      </c>
      <c r="C1078" s="103" t="s">
        <v>4281</v>
      </c>
      <c r="D1078" s="104" t="s">
        <v>548</v>
      </c>
      <c r="E1078" s="104" t="s">
        <v>138</v>
      </c>
      <c r="F1078" s="117">
        <v>45127</v>
      </c>
      <c r="G1078" s="106">
        <v>31870897.300000004</v>
      </c>
      <c r="H1078" s="118">
        <v>7.152228</v>
      </c>
      <c r="I1078" s="106">
        <v>2279.4792300000004</v>
      </c>
      <c r="J1078" s="107">
        <v>-3.380912398794512E-3</v>
      </c>
      <c r="K1078" s="107">
        <v>1.9551035807927813E-5</v>
      </c>
    </row>
    <row r="1079" spans="2:11">
      <c r="B1079" s="102" t="s">
        <v>4280</v>
      </c>
      <c r="C1079" s="103" t="s">
        <v>4282</v>
      </c>
      <c r="D1079" s="104" t="s">
        <v>548</v>
      </c>
      <c r="E1079" s="104" t="s">
        <v>138</v>
      </c>
      <c r="F1079" s="117">
        <v>45127</v>
      </c>
      <c r="G1079" s="106">
        <v>239736.85000000003</v>
      </c>
      <c r="H1079" s="118">
        <v>7.1522300000000003</v>
      </c>
      <c r="I1079" s="106">
        <v>17.146530000000002</v>
      </c>
      <c r="J1079" s="107">
        <v>-2.5431649084735051E-5</v>
      </c>
      <c r="K1079" s="107">
        <v>1.4706535492833092E-7</v>
      </c>
    </row>
    <row r="1080" spans="2:11">
      <c r="B1080" s="102" t="s">
        <v>4280</v>
      </c>
      <c r="C1080" s="103" t="s">
        <v>3568</v>
      </c>
      <c r="D1080" s="104" t="s">
        <v>548</v>
      </c>
      <c r="E1080" s="104" t="s">
        <v>138</v>
      </c>
      <c r="F1080" s="117">
        <v>45127</v>
      </c>
      <c r="G1080" s="106">
        <v>930743.02000000014</v>
      </c>
      <c r="H1080" s="118">
        <v>7.152228</v>
      </c>
      <c r="I1080" s="106">
        <v>66.568860000000015</v>
      </c>
      <c r="J1080" s="107">
        <v>-9.8734606214251859E-5</v>
      </c>
      <c r="K1080" s="107">
        <v>5.7095943162111351E-7</v>
      </c>
    </row>
    <row r="1081" spans="2:11">
      <c r="B1081" s="102" t="s">
        <v>4280</v>
      </c>
      <c r="C1081" s="103" t="s">
        <v>4283</v>
      </c>
      <c r="D1081" s="104" t="s">
        <v>548</v>
      </c>
      <c r="E1081" s="104" t="s">
        <v>138</v>
      </c>
      <c r="F1081" s="117">
        <v>45127</v>
      </c>
      <c r="G1081" s="106">
        <v>5076780.1000000006</v>
      </c>
      <c r="H1081" s="118">
        <v>7.152228</v>
      </c>
      <c r="I1081" s="106">
        <v>363.10289000000006</v>
      </c>
      <c r="J1081" s="107">
        <v>-5.3855242315110712E-4</v>
      </c>
      <c r="K1081" s="107">
        <v>3.114324320626547E-6</v>
      </c>
    </row>
    <row r="1082" spans="2:11">
      <c r="B1082" s="102" t="s">
        <v>4280</v>
      </c>
      <c r="C1082" s="103" t="s">
        <v>4284</v>
      </c>
      <c r="D1082" s="104" t="s">
        <v>548</v>
      </c>
      <c r="E1082" s="104" t="s">
        <v>138</v>
      </c>
      <c r="F1082" s="117">
        <v>45127</v>
      </c>
      <c r="G1082" s="106">
        <v>40050154.150000006</v>
      </c>
      <c r="H1082" s="118">
        <v>7.152228</v>
      </c>
      <c r="I1082" s="106">
        <v>2864.4783300000004</v>
      </c>
      <c r="J1082" s="107">
        <v>-4.2485801908250763E-3</v>
      </c>
      <c r="K1082" s="107">
        <v>2.4568558319727821E-5</v>
      </c>
    </row>
    <row r="1083" spans="2:11">
      <c r="B1083" s="102" t="s">
        <v>4285</v>
      </c>
      <c r="C1083" s="103" t="s">
        <v>4286</v>
      </c>
      <c r="D1083" s="104" t="s">
        <v>548</v>
      </c>
      <c r="E1083" s="104" t="s">
        <v>138</v>
      </c>
      <c r="F1083" s="117">
        <v>45127</v>
      </c>
      <c r="G1083" s="106">
        <v>138724.82</v>
      </c>
      <c r="H1083" s="118">
        <v>7.1247160000000003</v>
      </c>
      <c r="I1083" s="106">
        <v>9.8837500000000027</v>
      </c>
      <c r="J1083" s="107">
        <v>-1.4659529458219832E-5</v>
      </c>
      <c r="K1083" s="107">
        <v>8.4772674224632671E-8</v>
      </c>
    </row>
    <row r="1084" spans="2:11">
      <c r="B1084" s="102" t="s">
        <v>4285</v>
      </c>
      <c r="C1084" s="103" t="s">
        <v>4287</v>
      </c>
      <c r="D1084" s="104" t="s">
        <v>548</v>
      </c>
      <c r="E1084" s="104" t="s">
        <v>138</v>
      </c>
      <c r="F1084" s="117">
        <v>45127</v>
      </c>
      <c r="G1084" s="106">
        <v>7189930.9200000009</v>
      </c>
      <c r="H1084" s="118">
        <v>7.1247160000000003</v>
      </c>
      <c r="I1084" s="106">
        <v>512.26215000000013</v>
      </c>
      <c r="J1084" s="107">
        <v>-7.5978470502147729E-4</v>
      </c>
      <c r="K1084" s="107">
        <v>4.3936595279686264E-6</v>
      </c>
    </row>
    <row r="1085" spans="2:11">
      <c r="B1085" s="102" t="s">
        <v>4285</v>
      </c>
      <c r="C1085" s="103" t="s">
        <v>4288</v>
      </c>
      <c r="D1085" s="104" t="s">
        <v>548</v>
      </c>
      <c r="E1085" s="104" t="s">
        <v>138</v>
      </c>
      <c r="F1085" s="117">
        <v>45127</v>
      </c>
      <c r="G1085" s="106">
        <v>365567.1</v>
      </c>
      <c r="H1085" s="118">
        <v>7.1247170000000004</v>
      </c>
      <c r="I1085" s="106">
        <v>26.045620000000007</v>
      </c>
      <c r="J1085" s="107">
        <v>-3.863073566688753E-5</v>
      </c>
      <c r="K1085" s="107">
        <v>2.2339262519171139E-7</v>
      </c>
    </row>
    <row r="1086" spans="2:11">
      <c r="B1086" s="102" t="s">
        <v>4285</v>
      </c>
      <c r="C1086" s="103" t="s">
        <v>4289</v>
      </c>
      <c r="D1086" s="104" t="s">
        <v>548</v>
      </c>
      <c r="E1086" s="104" t="s">
        <v>138</v>
      </c>
      <c r="F1086" s="117">
        <v>45127</v>
      </c>
      <c r="G1086" s="106">
        <v>18750211.970000003</v>
      </c>
      <c r="H1086" s="118">
        <v>7.1247160000000003</v>
      </c>
      <c r="I1086" s="106">
        <v>1335.8993400000004</v>
      </c>
      <c r="J1086" s="107">
        <v>-1.9813993401235799E-3</v>
      </c>
      <c r="K1086" s="107">
        <v>1.1457974913036226E-5</v>
      </c>
    </row>
    <row r="1087" spans="2:11">
      <c r="B1087" s="102" t="s">
        <v>4285</v>
      </c>
      <c r="C1087" s="103" t="s">
        <v>4290</v>
      </c>
      <c r="D1087" s="104" t="s">
        <v>548</v>
      </c>
      <c r="E1087" s="104" t="s">
        <v>138</v>
      </c>
      <c r="F1087" s="117">
        <v>45127</v>
      </c>
      <c r="G1087" s="106">
        <v>12970.090000000002</v>
      </c>
      <c r="H1087" s="118">
        <v>7.1246999999999998</v>
      </c>
      <c r="I1087" s="106">
        <v>0.92408000000000012</v>
      </c>
      <c r="J1087" s="107">
        <v>-1.3705909175921872E-6</v>
      </c>
      <c r="K1087" s="107">
        <v>7.9258108306562352E-9</v>
      </c>
    </row>
    <row r="1088" spans="2:11">
      <c r="B1088" s="102" t="s">
        <v>4285</v>
      </c>
      <c r="C1088" s="103" t="s">
        <v>4107</v>
      </c>
      <c r="D1088" s="104" t="s">
        <v>548</v>
      </c>
      <c r="E1088" s="104" t="s">
        <v>138</v>
      </c>
      <c r="F1088" s="117">
        <v>45127</v>
      </c>
      <c r="G1088" s="106">
        <v>19141992.739999998</v>
      </c>
      <c r="H1088" s="118">
        <v>7.1247160000000003</v>
      </c>
      <c r="I1088" s="106">
        <v>1363.8126100000004</v>
      </c>
      <c r="J1088" s="107">
        <v>-2.0228001650979309E-3</v>
      </c>
      <c r="K1088" s="107">
        <v>1.1697386325127206E-5</v>
      </c>
    </row>
    <row r="1089" spans="2:11">
      <c r="B1089" s="102" t="s">
        <v>4285</v>
      </c>
      <c r="C1089" s="103" t="s">
        <v>4291</v>
      </c>
      <c r="D1089" s="104" t="s">
        <v>548</v>
      </c>
      <c r="E1089" s="104" t="s">
        <v>138</v>
      </c>
      <c r="F1089" s="117">
        <v>45127</v>
      </c>
      <c r="G1089" s="106">
        <v>716173.52000000014</v>
      </c>
      <c r="H1089" s="118">
        <v>7.1247160000000003</v>
      </c>
      <c r="I1089" s="106">
        <v>51.025330000000011</v>
      </c>
      <c r="J1089" s="107">
        <v>-7.5680518856748521E-5</v>
      </c>
      <c r="K1089" s="107">
        <v>4.3764296722340977E-7</v>
      </c>
    </row>
    <row r="1090" spans="2:11">
      <c r="B1090" s="102" t="s">
        <v>4285</v>
      </c>
      <c r="C1090" s="103" t="s">
        <v>4292</v>
      </c>
      <c r="D1090" s="104" t="s">
        <v>548</v>
      </c>
      <c r="E1090" s="104" t="s">
        <v>138</v>
      </c>
      <c r="F1090" s="117">
        <v>45127</v>
      </c>
      <c r="G1090" s="106">
        <v>16804.680000000004</v>
      </c>
      <c r="H1090" s="118">
        <v>7.1247410000000002</v>
      </c>
      <c r="I1090" s="106">
        <v>1.1972900000000002</v>
      </c>
      <c r="J1090" s="107">
        <v>-1.7758146477836875E-6</v>
      </c>
      <c r="K1090" s="107">
        <v>1.0269126103190635E-8</v>
      </c>
    </row>
    <row r="1091" spans="2:11">
      <c r="B1091" s="102" t="s">
        <v>4285</v>
      </c>
      <c r="C1091" s="103" t="s">
        <v>4293</v>
      </c>
      <c r="D1091" s="104" t="s">
        <v>548</v>
      </c>
      <c r="E1091" s="104" t="s">
        <v>138</v>
      </c>
      <c r="F1091" s="117">
        <v>45127</v>
      </c>
      <c r="G1091" s="106">
        <v>161223.63</v>
      </c>
      <c r="H1091" s="118">
        <v>7.1247189999999998</v>
      </c>
      <c r="I1091" s="106">
        <v>11.486730000000003</v>
      </c>
      <c r="J1091" s="107">
        <v>-1.7037061521549766E-5</v>
      </c>
      <c r="K1091" s="107">
        <v>9.8521393215764764E-8</v>
      </c>
    </row>
    <row r="1092" spans="2:11">
      <c r="B1092" s="102" t="s">
        <v>4285</v>
      </c>
      <c r="C1092" s="103" t="s">
        <v>4294</v>
      </c>
      <c r="D1092" s="104" t="s">
        <v>548</v>
      </c>
      <c r="E1092" s="104" t="s">
        <v>138</v>
      </c>
      <c r="F1092" s="117">
        <v>45127</v>
      </c>
      <c r="G1092" s="106">
        <v>455784.24000000005</v>
      </c>
      <c r="H1092" s="118">
        <v>7.1247150000000001</v>
      </c>
      <c r="I1092" s="106">
        <v>32.473330000000004</v>
      </c>
      <c r="J1092" s="107">
        <v>-4.8164283570658283E-5</v>
      </c>
      <c r="K1092" s="107">
        <v>2.7852293158760499E-7</v>
      </c>
    </row>
    <row r="1093" spans="2:11">
      <c r="B1093" s="102" t="s">
        <v>4285</v>
      </c>
      <c r="C1093" s="103" t="s">
        <v>4295</v>
      </c>
      <c r="D1093" s="104" t="s">
        <v>548</v>
      </c>
      <c r="E1093" s="104" t="s">
        <v>138</v>
      </c>
      <c r="F1093" s="117">
        <v>45127</v>
      </c>
      <c r="G1093" s="106">
        <v>205829.40000000002</v>
      </c>
      <c r="H1093" s="118">
        <v>7.1247160000000003</v>
      </c>
      <c r="I1093" s="106">
        <v>14.664760000000003</v>
      </c>
      <c r="J1093" s="107">
        <v>-2.1750700009381444E-5</v>
      </c>
      <c r="K1093" s="107">
        <v>1.2577927629315029E-7</v>
      </c>
    </row>
    <row r="1094" spans="2:11">
      <c r="B1094" s="102" t="s">
        <v>4285</v>
      </c>
      <c r="C1094" s="103" t="s">
        <v>4296</v>
      </c>
      <c r="D1094" s="104" t="s">
        <v>548</v>
      </c>
      <c r="E1094" s="104" t="s">
        <v>138</v>
      </c>
      <c r="F1094" s="117">
        <v>45127</v>
      </c>
      <c r="G1094" s="106">
        <v>2255664.6</v>
      </c>
      <c r="H1094" s="118">
        <v>7.1247160000000003</v>
      </c>
      <c r="I1094" s="106">
        <v>160.70970000000005</v>
      </c>
      <c r="J1094" s="107">
        <v>-2.3836383775102283E-4</v>
      </c>
      <c r="K1094" s="107">
        <v>1.3784030396194207E-6</v>
      </c>
    </row>
    <row r="1095" spans="2:11">
      <c r="B1095" s="102" t="s">
        <v>4285</v>
      </c>
      <c r="C1095" s="103" t="s">
        <v>4297</v>
      </c>
      <c r="D1095" s="104" t="s">
        <v>548</v>
      </c>
      <c r="E1095" s="104" t="s">
        <v>138</v>
      </c>
      <c r="F1095" s="117">
        <v>45127</v>
      </c>
      <c r="G1095" s="106">
        <v>4271.6800000000012</v>
      </c>
      <c r="H1095" s="118">
        <v>7.1245969999999996</v>
      </c>
      <c r="I1095" s="106">
        <v>0.30434000000000005</v>
      </c>
      <c r="J1095" s="107">
        <v>-4.5139559330361688E-7</v>
      </c>
      <c r="K1095" s="107">
        <v>2.6103164966257448E-9</v>
      </c>
    </row>
    <row r="1096" spans="2:11">
      <c r="B1096" s="102" t="s">
        <v>4285</v>
      </c>
      <c r="C1096" s="103" t="s">
        <v>4298</v>
      </c>
      <c r="D1096" s="104" t="s">
        <v>548</v>
      </c>
      <c r="E1096" s="104" t="s">
        <v>138</v>
      </c>
      <c r="F1096" s="117">
        <v>45127</v>
      </c>
      <c r="G1096" s="106">
        <v>126317.24000000002</v>
      </c>
      <c r="H1096" s="118">
        <v>7.1247119999999997</v>
      </c>
      <c r="I1096" s="106">
        <v>8.999740000000001</v>
      </c>
      <c r="J1096" s="107">
        <v>-1.3348370167832992E-5</v>
      </c>
      <c r="K1096" s="107">
        <v>7.7190542772368342E-8</v>
      </c>
    </row>
    <row r="1097" spans="2:11">
      <c r="B1097" s="102" t="s">
        <v>4285</v>
      </c>
      <c r="C1097" s="103" t="s">
        <v>4299</v>
      </c>
      <c r="D1097" s="104" t="s">
        <v>548</v>
      </c>
      <c r="E1097" s="104" t="s">
        <v>138</v>
      </c>
      <c r="F1097" s="117">
        <v>45127</v>
      </c>
      <c r="G1097" s="106">
        <v>1550.7800000000002</v>
      </c>
      <c r="H1097" s="118">
        <v>7.1248019999999999</v>
      </c>
      <c r="I1097" s="106">
        <v>0.11049000000000002</v>
      </c>
      <c r="J1097" s="107">
        <v>-1.6387822535360659E-7</v>
      </c>
      <c r="K1097" s="107">
        <v>9.476699405670584E-10</v>
      </c>
    </row>
    <row r="1098" spans="2:11">
      <c r="B1098" s="102" t="s">
        <v>4285</v>
      </c>
      <c r="C1098" s="103" t="s">
        <v>4300</v>
      </c>
      <c r="D1098" s="104" t="s">
        <v>548</v>
      </c>
      <c r="E1098" s="104" t="s">
        <v>138</v>
      </c>
      <c r="F1098" s="117">
        <v>45127</v>
      </c>
      <c r="G1098" s="106">
        <v>479.34000000000009</v>
      </c>
      <c r="H1098" s="118">
        <v>7.1243790000000002</v>
      </c>
      <c r="I1098" s="106">
        <v>3.4150000000000007E-2</v>
      </c>
      <c r="J1098" s="107">
        <v>-5.0651112280076616E-8</v>
      </c>
      <c r="K1098" s="107">
        <v>2.9290368784835774E-10</v>
      </c>
    </row>
    <row r="1099" spans="2:11">
      <c r="B1099" s="102" t="s">
        <v>4301</v>
      </c>
      <c r="C1099" s="103" t="s">
        <v>4302</v>
      </c>
      <c r="D1099" s="104" t="s">
        <v>548</v>
      </c>
      <c r="E1099" s="104" t="s">
        <v>138</v>
      </c>
      <c r="F1099" s="117">
        <v>45145</v>
      </c>
      <c r="G1099" s="106">
        <v>1710.5900000000004</v>
      </c>
      <c r="H1099" s="118">
        <v>5.1268859999999998</v>
      </c>
      <c r="I1099" s="106">
        <v>8.7700000000000014E-2</v>
      </c>
      <c r="J1099" s="107">
        <v>-1.3007620928148519E-7</v>
      </c>
      <c r="K1099" s="107">
        <v>7.5220068592389374E-10</v>
      </c>
    </row>
    <row r="1100" spans="2:11">
      <c r="B1100" s="71" t="s">
        <v>4301</v>
      </c>
      <c r="C1100" s="70" t="s">
        <v>4303</v>
      </c>
      <c r="D1100" s="77" t="s">
        <v>548</v>
      </c>
      <c r="E1100" s="77" t="s">
        <v>138</v>
      </c>
      <c r="F1100" s="78">
        <v>45145</v>
      </c>
      <c r="G1100" s="79">
        <v>13795.080000000002</v>
      </c>
      <c r="H1100" s="81">
        <v>5.1270449999999999</v>
      </c>
      <c r="I1100" s="79">
        <v>0.70728000000000024</v>
      </c>
      <c r="J1100" s="80">
        <v>-1.0490342223558592E-6</v>
      </c>
      <c r="K1100" s="80">
        <v>6.0663227039937478E-9</v>
      </c>
    </row>
    <row r="1101" spans="2:11">
      <c r="B1101" s="71" t="s">
        <v>4001</v>
      </c>
      <c r="C1101" s="70" t="s">
        <v>4304</v>
      </c>
      <c r="D1101" s="77" t="s">
        <v>548</v>
      </c>
      <c r="E1101" s="77" t="s">
        <v>138</v>
      </c>
      <c r="F1101" s="78">
        <v>45141</v>
      </c>
      <c r="G1101" s="79">
        <v>467.10000000000008</v>
      </c>
      <c r="H1101" s="81">
        <v>4.7441659999999999</v>
      </c>
      <c r="I1101" s="79">
        <v>2.2160000000000003E-2</v>
      </c>
      <c r="J1101" s="80">
        <v>-3.2867603166222483E-8</v>
      </c>
      <c r="K1101" s="80">
        <v>1.9006576054815833E-10</v>
      </c>
    </row>
    <row r="1102" spans="2:11">
      <c r="B1102" s="71" t="s">
        <v>4305</v>
      </c>
      <c r="C1102" s="70" t="s">
        <v>4306</v>
      </c>
      <c r="D1102" s="77" t="s">
        <v>548</v>
      </c>
      <c r="E1102" s="77" t="s">
        <v>138</v>
      </c>
      <c r="F1102" s="78">
        <v>45147</v>
      </c>
      <c r="G1102" s="79">
        <v>1941949.8000000003</v>
      </c>
      <c r="H1102" s="81">
        <v>4.3151339999999996</v>
      </c>
      <c r="I1102" s="79">
        <v>83.797730000000016</v>
      </c>
      <c r="J1102" s="80">
        <v>-1.2428838158259282E-4</v>
      </c>
      <c r="K1102" s="80">
        <v>7.1873101465068695E-7</v>
      </c>
    </row>
    <row r="1103" spans="2:11">
      <c r="B1103" s="71" t="s">
        <v>4305</v>
      </c>
      <c r="C1103" s="70" t="s">
        <v>4307</v>
      </c>
      <c r="D1103" s="77" t="s">
        <v>548</v>
      </c>
      <c r="E1103" s="77" t="s">
        <v>138</v>
      </c>
      <c r="F1103" s="78">
        <v>45147</v>
      </c>
      <c r="G1103" s="79">
        <v>15918.510000000002</v>
      </c>
      <c r="H1103" s="81">
        <v>4.3151650000000004</v>
      </c>
      <c r="I1103" s="79">
        <v>0.68691000000000002</v>
      </c>
      <c r="J1103" s="80">
        <v>-1.0188215383984605E-6</v>
      </c>
      <c r="K1103" s="80">
        <v>5.891609728255208E-9</v>
      </c>
    </row>
    <row r="1104" spans="2:11">
      <c r="B1104" s="71" t="s">
        <v>4308</v>
      </c>
      <c r="C1104" s="70" t="s">
        <v>4309</v>
      </c>
      <c r="D1104" s="77" t="s">
        <v>548</v>
      </c>
      <c r="E1104" s="77" t="s">
        <v>138</v>
      </c>
      <c r="F1104" s="78">
        <v>45152</v>
      </c>
      <c r="G1104" s="79">
        <v>9463.3300000000017</v>
      </c>
      <c r="H1104" s="81">
        <v>3.2280389999999999</v>
      </c>
      <c r="I1104" s="79">
        <v>0.30548000000000008</v>
      </c>
      <c r="J1104" s="80">
        <v>-4.5308643570476739E-7</v>
      </c>
      <c r="K1104" s="80">
        <v>2.6200942478452804E-9</v>
      </c>
    </row>
    <row r="1105" spans="2:11">
      <c r="B1105" s="71" t="s">
        <v>4310</v>
      </c>
      <c r="C1105" s="70" t="s">
        <v>4311</v>
      </c>
      <c r="D1105" s="77" t="s">
        <v>548</v>
      </c>
      <c r="E1105" s="77" t="s">
        <v>138</v>
      </c>
      <c r="F1105" s="78">
        <v>45162</v>
      </c>
      <c r="G1105" s="79">
        <v>4497.2500000000009</v>
      </c>
      <c r="H1105" s="81">
        <v>2.8455170000000001</v>
      </c>
      <c r="I1105" s="79">
        <v>0.12797</v>
      </c>
      <c r="J1105" s="80">
        <v>-1.8980447550457988E-7</v>
      </c>
      <c r="K1105" s="80">
        <v>1.0975954592665984E-9</v>
      </c>
    </row>
    <row r="1106" spans="2:11">
      <c r="B1106" s="71" t="s">
        <v>4310</v>
      </c>
      <c r="C1106" s="70" t="s">
        <v>4312</v>
      </c>
      <c r="D1106" s="77" t="s">
        <v>548</v>
      </c>
      <c r="E1106" s="77" t="s">
        <v>138</v>
      </c>
      <c r="F1106" s="78">
        <v>45162</v>
      </c>
      <c r="G1106" s="79">
        <v>4578.0200000000013</v>
      </c>
      <c r="H1106" s="81">
        <v>2.8455530000000002</v>
      </c>
      <c r="I1106" s="79">
        <v>0.13027000000000005</v>
      </c>
      <c r="J1106" s="80">
        <v>-1.9321582420865539E-7</v>
      </c>
      <c r="K1106" s="80">
        <v>1.1173225012007486E-9</v>
      </c>
    </row>
    <row r="1107" spans="2:11">
      <c r="B1107" s="71" t="s">
        <v>4310</v>
      </c>
      <c r="C1107" s="70" t="s">
        <v>4313</v>
      </c>
      <c r="D1107" s="77" t="s">
        <v>548</v>
      </c>
      <c r="E1107" s="77" t="s">
        <v>138</v>
      </c>
      <c r="F1107" s="78">
        <v>45162</v>
      </c>
      <c r="G1107" s="79">
        <v>1400.35</v>
      </c>
      <c r="H1107" s="81">
        <v>2.8457170000000001</v>
      </c>
      <c r="I1107" s="79">
        <v>3.985000000000001E-2</v>
      </c>
      <c r="J1107" s="80">
        <v>-5.9105324285828796E-8</v>
      </c>
      <c r="K1107" s="80">
        <v>3.4179244394603386E-10</v>
      </c>
    </row>
    <row r="1108" spans="2:11">
      <c r="B1108" s="71" t="s">
        <v>4314</v>
      </c>
      <c r="C1108" s="70" t="s">
        <v>4315</v>
      </c>
      <c r="D1108" s="77" t="s">
        <v>548</v>
      </c>
      <c r="E1108" s="77" t="s">
        <v>138</v>
      </c>
      <c r="F1108" s="78">
        <v>45154</v>
      </c>
      <c r="G1108" s="79">
        <v>644600.21000000008</v>
      </c>
      <c r="H1108" s="81">
        <v>2.7919070000000001</v>
      </c>
      <c r="I1108" s="79">
        <v>17.996640000000003</v>
      </c>
      <c r="J1108" s="80">
        <v>-2.6692528061613995E-5</v>
      </c>
      <c r="K1108" s="80">
        <v>1.5435672693643539E-7</v>
      </c>
    </row>
    <row r="1109" spans="2:11">
      <c r="B1109" s="71" t="s">
        <v>4314</v>
      </c>
      <c r="C1109" s="70" t="s">
        <v>4316</v>
      </c>
      <c r="D1109" s="77" t="s">
        <v>548</v>
      </c>
      <c r="E1109" s="77" t="s">
        <v>138</v>
      </c>
      <c r="F1109" s="78">
        <v>45154</v>
      </c>
      <c r="G1109" s="79">
        <v>3229.7100000000005</v>
      </c>
      <c r="H1109" s="81">
        <v>2.7918919999999998</v>
      </c>
      <c r="I1109" s="79">
        <v>9.0170000000000014E-2</v>
      </c>
      <c r="J1109" s="80">
        <v>-1.3373970115064447E-7</v>
      </c>
      <c r="K1109" s="80">
        <v>7.7338581356622005E-10</v>
      </c>
    </row>
    <row r="1110" spans="2:11">
      <c r="B1110" s="71" t="s">
        <v>4317</v>
      </c>
      <c r="C1110" s="70" t="s">
        <v>4008</v>
      </c>
      <c r="D1110" s="77" t="s">
        <v>548</v>
      </c>
      <c r="E1110" s="77" t="s">
        <v>138</v>
      </c>
      <c r="F1110" s="78">
        <v>45161</v>
      </c>
      <c r="G1110" s="79">
        <v>12916.21</v>
      </c>
      <c r="H1110" s="81">
        <v>2.7717879999999999</v>
      </c>
      <c r="I1110" s="79">
        <v>0.35801000000000005</v>
      </c>
      <c r="J1110" s="80">
        <v>-5.3099867371567289E-7</v>
      </c>
      <c r="K1110" s="80">
        <v>3.0706427316717581E-9</v>
      </c>
    </row>
    <row r="1111" spans="2:11">
      <c r="B1111" s="71" t="s">
        <v>4317</v>
      </c>
      <c r="C1111" s="70" t="s">
        <v>4318</v>
      </c>
      <c r="D1111" s="77" t="s">
        <v>548</v>
      </c>
      <c r="E1111" s="77" t="s">
        <v>138</v>
      </c>
      <c r="F1111" s="78">
        <v>45161</v>
      </c>
      <c r="G1111" s="79">
        <v>282.56000000000006</v>
      </c>
      <c r="H1111" s="81">
        <v>2.771093</v>
      </c>
      <c r="I1111" s="79">
        <v>7.8300000000000002E-3</v>
      </c>
      <c r="J1111" s="80">
        <v>-1.1613417544743773E-8</v>
      </c>
      <c r="K1111" s="80">
        <v>6.7157712323649809E-11</v>
      </c>
    </row>
    <row r="1112" spans="2:11">
      <c r="B1112" s="71" t="s">
        <v>4319</v>
      </c>
      <c r="C1112" s="70" t="s">
        <v>4320</v>
      </c>
      <c r="D1112" s="77" t="s">
        <v>548</v>
      </c>
      <c r="E1112" s="77" t="s">
        <v>138</v>
      </c>
      <c r="F1112" s="78">
        <v>45160</v>
      </c>
      <c r="G1112" s="79">
        <v>2957.4800000000005</v>
      </c>
      <c r="H1112" s="81">
        <v>2.6911420000000001</v>
      </c>
      <c r="I1112" s="79">
        <v>7.9590000000000022E-2</v>
      </c>
      <c r="J1112" s="80">
        <v>-1.1804749711189746E-7</v>
      </c>
      <c r="K1112" s="80">
        <v>6.8264142066913013E-10</v>
      </c>
    </row>
    <row r="1113" spans="2:11">
      <c r="B1113" s="71" t="s">
        <v>4319</v>
      </c>
      <c r="C1113" s="70" t="s">
        <v>4321</v>
      </c>
      <c r="D1113" s="77" t="s">
        <v>548</v>
      </c>
      <c r="E1113" s="77" t="s">
        <v>138</v>
      </c>
      <c r="F1113" s="78">
        <v>45160</v>
      </c>
      <c r="G1113" s="79">
        <v>15056.160000000002</v>
      </c>
      <c r="H1113" s="81">
        <v>2.6912569999999998</v>
      </c>
      <c r="I1113" s="79">
        <v>0.40520000000000006</v>
      </c>
      <c r="J1113" s="80">
        <v>-6.009906499527685E-7</v>
      </c>
      <c r="K1113" s="80">
        <v>3.4753901703119923E-9</v>
      </c>
    </row>
    <row r="1114" spans="2:11">
      <c r="B1114" s="71" t="s">
        <v>4322</v>
      </c>
      <c r="C1114" s="70" t="s">
        <v>3642</v>
      </c>
      <c r="D1114" s="77" t="s">
        <v>548</v>
      </c>
      <c r="E1114" s="77" t="s">
        <v>138</v>
      </c>
      <c r="F1114" s="78">
        <v>45176</v>
      </c>
      <c r="G1114" s="79">
        <v>31774.000000000004</v>
      </c>
      <c r="H1114" s="81">
        <v>1.221722</v>
      </c>
      <c r="I1114" s="79">
        <v>0.38819000000000004</v>
      </c>
      <c r="J1114" s="80">
        <v>-5.7576150149349744E-7</v>
      </c>
      <c r="K1114" s="80">
        <v>3.3294958297468223E-9</v>
      </c>
    </row>
    <row r="1115" spans="2:11">
      <c r="B1115" s="69"/>
      <c r="C1115" s="70"/>
      <c r="D1115" s="70"/>
      <c r="E1115" s="70"/>
      <c r="F1115" s="70"/>
      <c r="G1115" s="79"/>
      <c r="H1115" s="81"/>
      <c r="I1115" s="70"/>
      <c r="J1115" s="80"/>
      <c r="K1115" s="70"/>
    </row>
    <row r="1116" spans="2:11">
      <c r="B1116" s="83" t="s">
        <v>200</v>
      </c>
      <c r="C1116" s="68"/>
      <c r="D1116" s="72"/>
      <c r="E1116" s="72"/>
      <c r="F1116" s="73"/>
      <c r="G1116" s="74"/>
      <c r="H1116" s="76"/>
      <c r="I1116" s="74">
        <v>-27572.327256815002</v>
      </c>
      <c r="J1116" s="75">
        <v>4.0895140372121622E-2</v>
      </c>
      <c r="K1116" s="75">
        <v>-2.36487154790129E-4</v>
      </c>
    </row>
    <row r="1117" spans="2:11">
      <c r="B1117" s="71" t="s">
        <v>4323</v>
      </c>
      <c r="C1117" s="70" t="s">
        <v>4324</v>
      </c>
      <c r="D1117" s="77" t="s">
        <v>548</v>
      </c>
      <c r="E1117" s="77" t="s">
        <v>139</v>
      </c>
      <c r="F1117" s="78">
        <v>45036</v>
      </c>
      <c r="G1117" s="79">
        <v>85000000.000000015</v>
      </c>
      <c r="H1117" s="81">
        <v>-3.4181840000000001</v>
      </c>
      <c r="I1117" s="79">
        <v>-2905.4564000000005</v>
      </c>
      <c r="J1117" s="80">
        <v>4.3093586629946471E-3</v>
      </c>
      <c r="K1117" s="80">
        <v>-2.4920026191584571E-5</v>
      </c>
    </row>
    <row r="1118" spans="2:11">
      <c r="B1118" s="71" t="s">
        <v>4325</v>
      </c>
      <c r="C1118" s="70" t="s">
        <v>4326</v>
      </c>
      <c r="D1118" s="77" t="s">
        <v>548</v>
      </c>
      <c r="E1118" s="77" t="s">
        <v>139</v>
      </c>
      <c r="F1118" s="78">
        <v>45036</v>
      </c>
      <c r="G1118" s="79">
        <v>25000000.000000004</v>
      </c>
      <c r="H1118" s="81">
        <v>-3.2962790000000002</v>
      </c>
      <c r="I1118" s="79">
        <v>-824.06975000000011</v>
      </c>
      <c r="J1118" s="80">
        <v>1.2222562059696826E-3</v>
      </c>
      <c r="K1118" s="80">
        <v>-7.0680254412671798E-6</v>
      </c>
    </row>
    <row r="1119" spans="2:11">
      <c r="B1119" s="71" t="s">
        <v>4327</v>
      </c>
      <c r="C1119" s="70" t="s">
        <v>4328</v>
      </c>
      <c r="D1119" s="77" t="s">
        <v>548</v>
      </c>
      <c r="E1119" s="77" t="s">
        <v>139</v>
      </c>
      <c r="F1119" s="78">
        <v>45036</v>
      </c>
      <c r="G1119" s="79">
        <v>40000000.000000007</v>
      </c>
      <c r="H1119" s="81">
        <v>-3.284789</v>
      </c>
      <c r="I1119" s="79">
        <v>-1313.9156000000003</v>
      </c>
      <c r="J1119" s="80">
        <v>1.9487931649236965E-3</v>
      </c>
      <c r="K1119" s="80">
        <v>-1.1269420930058204E-5</v>
      </c>
    </row>
    <row r="1120" spans="2:11">
      <c r="B1120" s="71" t="s">
        <v>4329</v>
      </c>
      <c r="C1120" s="70" t="s">
        <v>4330</v>
      </c>
      <c r="D1120" s="77" t="s">
        <v>548</v>
      </c>
      <c r="E1120" s="77" t="s">
        <v>139</v>
      </c>
      <c r="F1120" s="78">
        <v>45034</v>
      </c>
      <c r="G1120" s="79">
        <v>25000000.000000004</v>
      </c>
      <c r="H1120" s="81">
        <v>-3.0997050000000002</v>
      </c>
      <c r="I1120" s="79">
        <v>-774.9262500000001</v>
      </c>
      <c r="J1120" s="80">
        <v>1.149366808126756E-3</v>
      </c>
      <c r="K1120" s="80">
        <v>-6.6465228824450485E-6</v>
      </c>
    </row>
    <row r="1121" spans="2:11">
      <c r="B1121" s="71" t="s">
        <v>4331</v>
      </c>
      <c r="C1121" s="70" t="s">
        <v>4332</v>
      </c>
      <c r="D1121" s="77" t="s">
        <v>548</v>
      </c>
      <c r="E1121" s="77" t="s">
        <v>139</v>
      </c>
      <c r="F1121" s="78">
        <v>45034</v>
      </c>
      <c r="G1121" s="79">
        <v>115000000.00000001</v>
      </c>
      <c r="H1121" s="81">
        <v>-2.8557809999999999</v>
      </c>
      <c r="I1121" s="79">
        <v>-3284.1481500000004</v>
      </c>
      <c r="J1121" s="80">
        <v>4.8710324067366296E-3</v>
      </c>
      <c r="K1121" s="80">
        <v>-2.8168055770874422E-5</v>
      </c>
    </row>
    <row r="1122" spans="2:11">
      <c r="B1122" s="71" t="s">
        <v>4333</v>
      </c>
      <c r="C1122" s="70" t="s">
        <v>3652</v>
      </c>
      <c r="D1122" s="77" t="s">
        <v>548</v>
      </c>
      <c r="E1122" s="77" t="s">
        <v>139</v>
      </c>
      <c r="F1122" s="78">
        <v>45119</v>
      </c>
      <c r="G1122" s="79">
        <v>24357726.700000003</v>
      </c>
      <c r="H1122" s="81">
        <v>-2.4624030000000001</v>
      </c>
      <c r="I1122" s="79">
        <v>-599.78539299100021</v>
      </c>
      <c r="J1122" s="80">
        <v>8.8959874917531544E-4</v>
      </c>
      <c r="K1122" s="80">
        <v>-5.1443441734887398E-6</v>
      </c>
    </row>
    <row r="1123" spans="2:11">
      <c r="B1123" s="71" t="s">
        <v>4334</v>
      </c>
      <c r="C1123" s="70" t="s">
        <v>3646</v>
      </c>
      <c r="D1123" s="77" t="s">
        <v>548</v>
      </c>
      <c r="E1123" s="77" t="s">
        <v>139</v>
      </c>
      <c r="F1123" s="78">
        <v>45196</v>
      </c>
      <c r="G1123" s="79">
        <v>12178863.350000001</v>
      </c>
      <c r="H1123" s="81">
        <v>-1.4406319999999999</v>
      </c>
      <c r="I1123" s="79">
        <v>-175.452602657</v>
      </c>
      <c r="J1123" s="80">
        <v>2.6023043856548679E-4</v>
      </c>
      <c r="K1123" s="80">
        <v>-1.5048525435088685E-6</v>
      </c>
    </row>
    <row r="1124" spans="2:11">
      <c r="B1124" s="71" t="s">
        <v>4335</v>
      </c>
      <c r="C1124" s="70" t="s">
        <v>3372</v>
      </c>
      <c r="D1124" s="77" t="s">
        <v>548</v>
      </c>
      <c r="E1124" s="77" t="s">
        <v>139</v>
      </c>
      <c r="F1124" s="78">
        <v>45196</v>
      </c>
      <c r="G1124" s="79">
        <v>12178863.350000001</v>
      </c>
      <c r="H1124" s="81">
        <v>-1.090101</v>
      </c>
      <c r="I1124" s="79">
        <v>-132.76191116700005</v>
      </c>
      <c r="J1124" s="80">
        <v>1.9691181461309738E-4</v>
      </c>
      <c r="K1124" s="80">
        <v>-1.1386955603692642E-6</v>
      </c>
    </row>
    <row r="1125" spans="2:11">
      <c r="B1125" s="71" t="s">
        <v>4336</v>
      </c>
      <c r="C1125" s="70" t="s">
        <v>4337</v>
      </c>
      <c r="D1125" s="77" t="s">
        <v>548</v>
      </c>
      <c r="E1125" s="77" t="s">
        <v>139</v>
      </c>
      <c r="F1125" s="78">
        <v>44889</v>
      </c>
      <c r="G1125" s="79">
        <v>30000000.000000004</v>
      </c>
      <c r="H1125" s="81">
        <v>-6.4377310000000003</v>
      </c>
      <c r="I1125" s="79">
        <v>-1931.3193000000003</v>
      </c>
      <c r="J1125" s="80">
        <v>2.8645233005264708E-3</v>
      </c>
      <c r="K1125" s="80">
        <v>-1.6564876877970974E-5</v>
      </c>
    </row>
    <row r="1126" spans="2:11">
      <c r="B1126" s="71" t="s">
        <v>4338</v>
      </c>
      <c r="C1126" s="70" t="s">
        <v>4339</v>
      </c>
      <c r="D1126" s="77" t="s">
        <v>548</v>
      </c>
      <c r="E1126" s="77" t="s">
        <v>139</v>
      </c>
      <c r="F1126" s="78">
        <v>44888</v>
      </c>
      <c r="G1126" s="79">
        <v>20000000.000000004</v>
      </c>
      <c r="H1126" s="81">
        <v>-6.1103329999999998</v>
      </c>
      <c r="I1126" s="79">
        <v>-1222.0666000000003</v>
      </c>
      <c r="J1126" s="80">
        <v>1.8125631792190772E-3</v>
      </c>
      <c r="K1126" s="80">
        <v>-1.0481634375880055E-5</v>
      </c>
    </row>
    <row r="1127" spans="2:11">
      <c r="B1127" s="71" t="s">
        <v>4340</v>
      </c>
      <c r="C1127" s="70" t="s">
        <v>4341</v>
      </c>
      <c r="D1127" s="77" t="s">
        <v>548</v>
      </c>
      <c r="E1127" s="77" t="s">
        <v>139</v>
      </c>
      <c r="F1127" s="78">
        <v>44888</v>
      </c>
      <c r="G1127" s="79">
        <v>10000000.000000002</v>
      </c>
      <c r="H1127" s="81">
        <v>-6.0276459999999998</v>
      </c>
      <c r="I1127" s="79">
        <v>-602.76460000000009</v>
      </c>
      <c r="J1127" s="80">
        <v>8.9401749437936946E-4</v>
      </c>
      <c r="K1127" s="80">
        <v>-5.1698967567918072E-6</v>
      </c>
    </row>
    <row r="1128" spans="2:11">
      <c r="B1128" s="71" t="s">
        <v>4342</v>
      </c>
      <c r="C1128" s="70" t="s">
        <v>4343</v>
      </c>
      <c r="D1128" s="77" t="s">
        <v>548</v>
      </c>
      <c r="E1128" s="77" t="s">
        <v>139</v>
      </c>
      <c r="F1128" s="78">
        <v>44888</v>
      </c>
      <c r="G1128" s="79">
        <v>30000000.000000004</v>
      </c>
      <c r="H1128" s="81">
        <v>-5.9449589999999999</v>
      </c>
      <c r="I1128" s="79">
        <v>-1783.4877000000001</v>
      </c>
      <c r="J1128" s="80">
        <v>2.6452601974476012E-3</v>
      </c>
      <c r="K1128" s="80">
        <v>-1.5296928976930758E-5</v>
      </c>
    </row>
    <row r="1129" spans="2:11">
      <c r="B1129" s="71" t="s">
        <v>4344</v>
      </c>
      <c r="C1129" s="70" t="s">
        <v>4345</v>
      </c>
      <c r="D1129" s="77" t="s">
        <v>548</v>
      </c>
      <c r="E1129" s="77" t="s">
        <v>139</v>
      </c>
      <c r="F1129" s="78">
        <v>44887</v>
      </c>
      <c r="G1129" s="79">
        <v>30000000.000000004</v>
      </c>
      <c r="H1129" s="81">
        <v>-5.6994530000000001</v>
      </c>
      <c r="I1129" s="79">
        <v>-1709.8359000000003</v>
      </c>
      <c r="J1129" s="80">
        <v>2.5360202094115913E-3</v>
      </c>
      <c r="K1129" s="80">
        <v>-1.4665219347745706E-5</v>
      </c>
    </row>
    <row r="1130" spans="2:11">
      <c r="B1130" s="71" t="s">
        <v>4346</v>
      </c>
      <c r="C1130" s="70" t="s">
        <v>4347</v>
      </c>
      <c r="D1130" s="77" t="s">
        <v>548</v>
      </c>
      <c r="E1130" s="77" t="s">
        <v>139</v>
      </c>
      <c r="F1130" s="78">
        <v>44887</v>
      </c>
      <c r="G1130" s="79">
        <v>30000000.000000004</v>
      </c>
      <c r="H1130" s="81">
        <v>-5.6555549999999997</v>
      </c>
      <c r="I1130" s="79">
        <v>-1696.6665000000003</v>
      </c>
      <c r="J1130" s="80">
        <v>2.5164874200100909E-3</v>
      </c>
      <c r="K1130" s="80">
        <v>-1.4552265736420662E-5</v>
      </c>
    </row>
    <row r="1131" spans="2:11">
      <c r="B1131" s="71" t="s">
        <v>4348</v>
      </c>
      <c r="C1131" s="70" t="s">
        <v>4349</v>
      </c>
      <c r="D1131" s="77" t="s">
        <v>548</v>
      </c>
      <c r="E1131" s="77" t="s">
        <v>139</v>
      </c>
      <c r="F1131" s="78">
        <v>44894</v>
      </c>
      <c r="G1131" s="79">
        <v>45000000.000000007</v>
      </c>
      <c r="H1131" s="81">
        <v>-5.8364060000000002</v>
      </c>
      <c r="I1131" s="79">
        <v>-2626.3827000000006</v>
      </c>
      <c r="J1131" s="80">
        <v>3.8954379217613698E-3</v>
      </c>
      <c r="K1131" s="80">
        <v>-2.2526418112185269E-5</v>
      </c>
    </row>
    <row r="1132" spans="2:11">
      <c r="B1132" s="71" t="s">
        <v>4350</v>
      </c>
      <c r="C1132" s="70" t="s">
        <v>4351</v>
      </c>
      <c r="D1132" s="77" t="s">
        <v>548</v>
      </c>
      <c r="E1132" s="77" t="s">
        <v>139</v>
      </c>
      <c r="F1132" s="78">
        <v>44894</v>
      </c>
      <c r="G1132" s="79">
        <v>30000000.000000004</v>
      </c>
      <c r="H1132" s="81">
        <v>-5.7950920000000004</v>
      </c>
      <c r="I1132" s="79">
        <v>-1738.5276000000003</v>
      </c>
      <c r="J1132" s="80">
        <v>2.5785755979388617E-3</v>
      </c>
      <c r="K1132" s="80">
        <v>-1.4911307334294422E-5</v>
      </c>
    </row>
    <row r="1133" spans="2:11">
      <c r="B1133" s="71" t="s">
        <v>4352</v>
      </c>
      <c r="C1133" s="70" t="s">
        <v>4353</v>
      </c>
      <c r="D1133" s="77" t="s">
        <v>548</v>
      </c>
      <c r="E1133" s="77" t="s">
        <v>139</v>
      </c>
      <c r="F1133" s="78">
        <v>44894</v>
      </c>
      <c r="G1133" s="79">
        <v>45000000.000000007</v>
      </c>
      <c r="H1133" s="81">
        <v>-5.7950920000000004</v>
      </c>
      <c r="I1133" s="79">
        <v>-2607.7914000000005</v>
      </c>
      <c r="J1133" s="80">
        <v>3.8678633969082927E-3</v>
      </c>
      <c r="K1133" s="80">
        <v>-2.2366961001441634E-5</v>
      </c>
    </row>
    <row r="1134" spans="2:11">
      <c r="B1134" s="71" t="s">
        <v>4354</v>
      </c>
      <c r="C1134" s="70" t="s">
        <v>4355</v>
      </c>
      <c r="D1134" s="77" t="s">
        <v>548</v>
      </c>
      <c r="E1134" s="77" t="s">
        <v>139</v>
      </c>
      <c r="F1134" s="78">
        <v>44895</v>
      </c>
      <c r="G1134" s="79">
        <v>30000000.000000004</v>
      </c>
      <c r="H1134" s="81">
        <v>-5.4765629999999996</v>
      </c>
      <c r="I1134" s="79">
        <v>-1642.9688999999998</v>
      </c>
      <c r="J1134" s="80">
        <v>2.4368434034135857E-3</v>
      </c>
      <c r="K1134" s="80">
        <v>-1.4091702776871436E-5</v>
      </c>
    </row>
    <row r="1135" spans="2:11">
      <c r="B1135" s="69"/>
      <c r="C1135" s="70"/>
      <c r="D1135" s="70"/>
      <c r="E1135" s="70"/>
      <c r="F1135" s="70"/>
      <c r="G1135" s="79"/>
      <c r="H1135" s="81"/>
      <c r="I1135" s="70"/>
      <c r="J1135" s="80"/>
      <c r="K1135" s="70"/>
    </row>
    <row r="1136" spans="2:11">
      <c r="B1136" s="67" t="s">
        <v>212</v>
      </c>
      <c r="C1136" s="68"/>
      <c r="D1136" s="72"/>
      <c r="E1136" s="72"/>
      <c r="F1136" s="73"/>
      <c r="G1136" s="74"/>
      <c r="H1136" s="76"/>
      <c r="I1136" s="74">
        <v>57927.925310651022</v>
      </c>
      <c r="J1136" s="75">
        <v>-8.5918414320986139E-2</v>
      </c>
      <c r="K1136" s="75">
        <v>4.968463529397922E-4</v>
      </c>
    </row>
    <row r="1137" spans="2:11">
      <c r="B1137" s="83" t="s">
        <v>199</v>
      </c>
      <c r="C1137" s="68"/>
      <c r="D1137" s="72"/>
      <c r="E1137" s="72"/>
      <c r="F1137" s="73"/>
      <c r="G1137" s="74"/>
      <c r="H1137" s="76"/>
      <c r="I1137" s="74">
        <v>58861.531712874028</v>
      </c>
      <c r="J1137" s="75">
        <v>-8.7303134751568728E-2</v>
      </c>
      <c r="K1137" s="75">
        <v>5.048538714818114E-4</v>
      </c>
    </row>
    <row r="1138" spans="2:11">
      <c r="B1138" s="71" t="s">
        <v>4356</v>
      </c>
      <c r="C1138" s="70" t="s">
        <v>4357</v>
      </c>
      <c r="D1138" s="77" t="s">
        <v>548</v>
      </c>
      <c r="E1138" s="77" t="s">
        <v>138</v>
      </c>
      <c r="F1138" s="78">
        <v>45068</v>
      </c>
      <c r="G1138" s="79">
        <v>76015913.722789034</v>
      </c>
      <c r="H1138" s="81">
        <v>4.9135770000000001</v>
      </c>
      <c r="I1138" s="79">
        <v>3735.1002252540006</v>
      </c>
      <c r="J1138" s="80">
        <v>-5.5398823100052657E-3</v>
      </c>
      <c r="K1138" s="80">
        <v>3.2035860335582087E-5</v>
      </c>
    </row>
    <row r="1139" spans="2:11">
      <c r="B1139" s="71" t="s">
        <v>4358</v>
      </c>
      <c r="C1139" s="70" t="s">
        <v>4359</v>
      </c>
      <c r="D1139" s="77" t="s">
        <v>548</v>
      </c>
      <c r="E1139" s="77" t="s">
        <v>147</v>
      </c>
      <c r="F1139" s="78">
        <v>44909</v>
      </c>
      <c r="G1139" s="79">
        <v>263974596.12958604</v>
      </c>
      <c r="H1139" s="81">
        <v>15.957428</v>
      </c>
      <c r="I1139" s="79">
        <v>42123.554983139999</v>
      </c>
      <c r="J1139" s="80">
        <v>-6.2477449870776122E-2</v>
      </c>
      <c r="K1139" s="80">
        <v>3.6129266763820702E-4</v>
      </c>
    </row>
    <row r="1140" spans="2:11">
      <c r="B1140" s="71" t="s">
        <v>4360</v>
      </c>
      <c r="C1140" s="70" t="s">
        <v>4361</v>
      </c>
      <c r="D1140" s="77" t="s">
        <v>548</v>
      </c>
      <c r="E1140" s="77" t="s">
        <v>138</v>
      </c>
      <c r="F1140" s="78">
        <v>44868</v>
      </c>
      <c r="G1140" s="79">
        <v>170585524.02539808</v>
      </c>
      <c r="H1140" s="81">
        <v>-4.7118099999999998</v>
      </c>
      <c r="I1140" s="79">
        <v>-8037.6659729800003</v>
      </c>
      <c r="J1140" s="80">
        <v>1.1921426695963725E-2</v>
      </c>
      <c r="K1140" s="80">
        <v>-6.8938858131159593E-5</v>
      </c>
    </row>
    <row r="1141" spans="2:11">
      <c r="B1141" s="71" t="s">
        <v>4362</v>
      </c>
      <c r="C1141" s="70" t="s">
        <v>4363</v>
      </c>
      <c r="D1141" s="77" t="s">
        <v>548</v>
      </c>
      <c r="E1141" s="77" t="s">
        <v>138</v>
      </c>
      <c r="F1141" s="78">
        <v>44972</v>
      </c>
      <c r="G1141" s="79">
        <v>755293707.47442389</v>
      </c>
      <c r="H1141" s="81">
        <v>-4.1344789999999998</v>
      </c>
      <c r="I1141" s="79">
        <v>-31227.457517454997</v>
      </c>
      <c r="J1141" s="80">
        <v>4.6316411623365604E-2</v>
      </c>
      <c r="K1141" s="80">
        <v>-2.6783711475814021E-4</v>
      </c>
    </row>
    <row r="1142" spans="2:11">
      <c r="B1142" s="71" t="s">
        <v>4362</v>
      </c>
      <c r="C1142" s="70" t="s">
        <v>4364</v>
      </c>
      <c r="D1142" s="77" t="s">
        <v>548</v>
      </c>
      <c r="E1142" s="77" t="s">
        <v>138</v>
      </c>
      <c r="F1142" s="78">
        <v>45069</v>
      </c>
      <c r="G1142" s="79">
        <v>599495000.57273817</v>
      </c>
      <c r="H1142" s="81">
        <v>2.166995</v>
      </c>
      <c r="I1142" s="79">
        <v>12991.027292438004</v>
      </c>
      <c r="J1142" s="80">
        <v>-1.9268227877681315E-2</v>
      </c>
      <c r="K1142" s="80">
        <v>1.1142371311548335E-4</v>
      </c>
    </row>
    <row r="1143" spans="2:11">
      <c r="B1143" s="71" t="s">
        <v>4362</v>
      </c>
      <c r="C1143" s="70" t="s">
        <v>4365</v>
      </c>
      <c r="D1143" s="77" t="s">
        <v>548</v>
      </c>
      <c r="E1143" s="77" t="s">
        <v>138</v>
      </c>
      <c r="F1143" s="78">
        <v>45153</v>
      </c>
      <c r="G1143" s="79">
        <v>803904792.93751323</v>
      </c>
      <c r="H1143" s="81">
        <v>-3.882339</v>
      </c>
      <c r="I1143" s="79">
        <v>-31210.309996241001</v>
      </c>
      <c r="J1143" s="80">
        <v>4.629097850411714E-2</v>
      </c>
      <c r="K1143" s="80">
        <v>-2.6769004090159451E-4</v>
      </c>
    </row>
    <row r="1144" spans="2:11">
      <c r="B1144" s="71" t="s">
        <v>4366</v>
      </c>
      <c r="C1144" s="70" t="s">
        <v>4367</v>
      </c>
      <c r="D1144" s="77" t="s">
        <v>548</v>
      </c>
      <c r="E1144" s="77" t="s">
        <v>138</v>
      </c>
      <c r="F1144" s="78">
        <v>45126</v>
      </c>
      <c r="G1144" s="79">
        <v>102438607.62689401</v>
      </c>
      <c r="H1144" s="81">
        <v>-6.9081549999999998</v>
      </c>
      <c r="I1144" s="79">
        <v>-7076.6177009619996</v>
      </c>
      <c r="J1144" s="80">
        <v>1.0496004618875661E-2</v>
      </c>
      <c r="K1144" s="80">
        <v>-6.0695971364706763E-5</v>
      </c>
    </row>
    <row r="1145" spans="2:11">
      <c r="B1145" s="71" t="s">
        <v>4368</v>
      </c>
      <c r="C1145" s="70" t="s">
        <v>4369</v>
      </c>
      <c r="D1145" s="77" t="s">
        <v>548</v>
      </c>
      <c r="E1145" s="77" t="s">
        <v>147</v>
      </c>
      <c r="F1145" s="78">
        <v>45082</v>
      </c>
      <c r="G1145" s="79">
        <v>186372230.14497411</v>
      </c>
      <c r="H1145" s="81">
        <v>5.7461880000000001</v>
      </c>
      <c r="I1145" s="79">
        <v>10709.299069500999</v>
      </c>
      <c r="J1145" s="80">
        <v>-1.5883979783608053E-2</v>
      </c>
      <c r="K1145" s="80">
        <v>9.1853387751912978E-5</v>
      </c>
    </row>
    <row r="1146" spans="2:11">
      <c r="B1146" s="71" t="s">
        <v>4368</v>
      </c>
      <c r="C1146" s="70" t="s">
        <v>4370</v>
      </c>
      <c r="D1146" s="77" t="s">
        <v>548</v>
      </c>
      <c r="E1146" s="77" t="s">
        <v>147</v>
      </c>
      <c r="F1146" s="78">
        <v>44972</v>
      </c>
      <c r="G1146" s="79">
        <v>357136853.65125608</v>
      </c>
      <c r="H1146" s="81">
        <v>18.719602999999999</v>
      </c>
      <c r="I1146" s="79">
        <v>66854.601330179008</v>
      </c>
      <c r="J1146" s="80">
        <v>-9.9158416351820086E-2</v>
      </c>
      <c r="K1146" s="80">
        <v>5.7341022779622687E-4</v>
      </c>
    </row>
    <row r="1147" spans="2:11">
      <c r="B1147" s="69"/>
      <c r="C1147" s="70"/>
      <c r="D1147" s="70"/>
      <c r="E1147" s="70"/>
      <c r="F1147" s="70"/>
      <c r="G1147" s="79"/>
      <c r="H1147" s="81"/>
      <c r="I1147" s="70"/>
      <c r="J1147" s="80"/>
      <c r="K1147" s="70"/>
    </row>
    <row r="1148" spans="2:11">
      <c r="B1148" s="69" t="s">
        <v>200</v>
      </c>
      <c r="C1148" s="70"/>
      <c r="D1148" s="77"/>
      <c r="E1148" s="77"/>
      <c r="F1148" s="78"/>
      <c r="G1148" s="79"/>
      <c r="H1148" s="81"/>
      <c r="I1148" s="79">
        <v>-933.60640222299992</v>
      </c>
      <c r="J1148" s="80">
        <v>1.3847204305825925E-3</v>
      </c>
      <c r="K1148" s="80">
        <v>-8.007518542019146E-6</v>
      </c>
    </row>
    <row r="1149" spans="2:11">
      <c r="B1149" s="71" t="s">
        <v>4371</v>
      </c>
      <c r="C1149" s="70" t="s">
        <v>3698</v>
      </c>
      <c r="D1149" s="77" t="s">
        <v>548</v>
      </c>
      <c r="E1149" s="77" t="s">
        <v>138</v>
      </c>
      <c r="F1149" s="78">
        <v>45195</v>
      </c>
      <c r="G1149" s="79">
        <v>144053854.60940802</v>
      </c>
      <c r="H1149" s="81">
        <v>-0.64809499999999998</v>
      </c>
      <c r="I1149" s="79">
        <v>-933.60640222299992</v>
      </c>
      <c r="J1149" s="80">
        <v>1.3847204305825925E-3</v>
      </c>
      <c r="K1149" s="80">
        <v>-8.007518542019146E-6</v>
      </c>
    </row>
    <row r="1153" spans="2:2">
      <c r="B1153" s="82" t="s">
        <v>231</v>
      </c>
    </row>
    <row r="1154" spans="2:2">
      <c r="B1154" s="82" t="s">
        <v>118</v>
      </c>
    </row>
    <row r="1155" spans="2:2">
      <c r="B1155" s="82" t="s">
        <v>214</v>
      </c>
    </row>
    <row r="1156" spans="2:2">
      <c r="B1156" s="82" t="s">
        <v>222</v>
      </c>
    </row>
  </sheetData>
  <sheetProtection sheet="1" objects="1" scenarios="1"/>
  <mergeCells count="2">
    <mergeCell ref="B6:K6"/>
    <mergeCell ref="B7:K7"/>
  </mergeCells>
  <phoneticPr fontId="4" type="noConversion"/>
  <dataValidations count="1">
    <dataValidation allowBlank="1" showInputMessage="1" showErrorMessage="1" sqref="C5:C1048576 A1:B1048576 D1:XFD1048576" xr:uid="{00000000-0002-0000-1300-000000000000}"/>
  </dataValidations>
  <pageMargins left="0" right="0" top="0.5" bottom="0.5" header="0" footer="0.25"/>
  <pageSetup paperSize="9" scale="64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1">
    <tabColor indexed="43"/>
    <pageSetUpPr fitToPage="1"/>
  </sheetPr>
  <dimension ref="B1:Q566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7" style="2" bestFit="1" customWidth="1"/>
    <col min="5" max="6" width="5.42578125" style="1" bestFit="1" customWidth="1"/>
    <col min="7" max="7" width="7.140625" style="1" bestFit="1" customWidth="1"/>
    <col min="8" max="9" width="6" style="1" bestFit="1" customWidth="1"/>
    <col min="10" max="10" width="6.7109375" style="1" bestFit="1" customWidth="1"/>
    <col min="11" max="11" width="7.42578125" style="1" customWidth="1"/>
    <col min="12" max="12" width="8.140625" style="1" bestFit="1" customWidth="1"/>
    <col min="13" max="13" width="7.42578125" style="1" bestFit="1" customWidth="1"/>
    <col min="14" max="14" width="8.28515625" style="1" bestFit="1" customWidth="1"/>
    <col min="15" max="15" width="11.28515625" style="1" bestFit="1" customWidth="1"/>
    <col min="16" max="16" width="8.85546875" style="1" bestFit="1" customWidth="1"/>
    <col min="17" max="17" width="10.42578125" style="1" bestFit="1" customWidth="1"/>
    <col min="18" max="16384" width="9.140625" style="1"/>
  </cols>
  <sheetData>
    <row r="1" spans="2:17">
      <c r="B1" s="46" t="s">
        <v>152</v>
      </c>
      <c r="C1" s="46" t="s" vm="1">
        <v>241</v>
      </c>
    </row>
    <row r="2" spans="2:17">
      <c r="B2" s="46" t="s">
        <v>151</v>
      </c>
      <c r="C2" s="46" t="s">
        <v>242</v>
      </c>
    </row>
    <row r="3" spans="2:17">
      <c r="B3" s="46" t="s">
        <v>153</v>
      </c>
      <c r="C3" s="46" t="s">
        <v>243</v>
      </c>
    </row>
    <row r="4" spans="2:17">
      <c r="B4" s="46" t="s">
        <v>154</v>
      </c>
      <c r="C4" s="46" t="s">
        <v>244</v>
      </c>
    </row>
    <row r="6" spans="2:17" ht="26.25" customHeight="1">
      <c r="B6" s="168" t="s">
        <v>181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70"/>
    </row>
    <row r="7" spans="2:17" ht="26.25" customHeight="1">
      <c r="B7" s="168" t="s">
        <v>108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70"/>
    </row>
    <row r="8" spans="2:17" s="3" customFormat="1" ht="63">
      <c r="B8" s="21" t="s">
        <v>122</v>
      </c>
      <c r="C8" s="29" t="s">
        <v>49</v>
      </c>
      <c r="D8" s="29" t="s">
        <v>56</v>
      </c>
      <c r="E8" s="29" t="s">
        <v>14</v>
      </c>
      <c r="F8" s="29" t="s">
        <v>72</v>
      </c>
      <c r="G8" s="29" t="s">
        <v>110</v>
      </c>
      <c r="H8" s="29" t="s">
        <v>17</v>
      </c>
      <c r="I8" s="29" t="s">
        <v>109</v>
      </c>
      <c r="J8" s="29" t="s">
        <v>16</v>
      </c>
      <c r="K8" s="29" t="s">
        <v>18</v>
      </c>
      <c r="L8" s="29" t="s">
        <v>216</v>
      </c>
      <c r="M8" s="29" t="s">
        <v>215</v>
      </c>
      <c r="N8" s="29" t="s">
        <v>117</v>
      </c>
      <c r="O8" s="29" t="s">
        <v>63</v>
      </c>
      <c r="P8" s="29" t="s">
        <v>155</v>
      </c>
      <c r="Q8" s="30" t="s">
        <v>157</v>
      </c>
    </row>
    <row r="9" spans="2:17" s="3" customFormat="1" ht="18.75" customHeight="1">
      <c r="B9" s="14"/>
      <c r="C9" s="15"/>
      <c r="D9" s="15"/>
      <c r="E9" s="15"/>
      <c r="F9" s="15"/>
      <c r="G9" s="15" t="s">
        <v>21</v>
      </c>
      <c r="H9" s="15" t="s">
        <v>20</v>
      </c>
      <c r="I9" s="15"/>
      <c r="J9" s="15" t="s">
        <v>19</v>
      </c>
      <c r="K9" s="15" t="s">
        <v>19</v>
      </c>
      <c r="L9" s="15" t="s">
        <v>223</v>
      </c>
      <c r="M9" s="15"/>
      <c r="N9" s="15" t="s">
        <v>219</v>
      </c>
      <c r="O9" s="15" t="s">
        <v>19</v>
      </c>
      <c r="P9" s="31" t="s">
        <v>19</v>
      </c>
      <c r="Q9" s="16" t="s">
        <v>19</v>
      </c>
    </row>
    <row r="10" spans="2:17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119</v>
      </c>
    </row>
    <row r="11" spans="2:17" s="4" customFormat="1" ht="18" customHeight="1">
      <c r="B11" s="130" t="s">
        <v>4828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31">
        <v>0</v>
      </c>
      <c r="O11" s="103"/>
      <c r="P11" s="132">
        <v>0</v>
      </c>
      <c r="Q11" s="132">
        <v>0</v>
      </c>
    </row>
    <row r="12" spans="2:17" ht="18" customHeight="1">
      <c r="B12" s="124" t="s">
        <v>231</v>
      </c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</row>
    <row r="13" spans="2:17">
      <c r="B13" s="124" t="s">
        <v>118</v>
      </c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2:17">
      <c r="B14" s="124" t="s">
        <v>214</v>
      </c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</row>
    <row r="15" spans="2:17">
      <c r="B15" s="124" t="s">
        <v>222</v>
      </c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</row>
    <row r="16" spans="2:17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</row>
    <row r="17" spans="2:17"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</row>
    <row r="18" spans="2:17"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</row>
    <row r="19" spans="2:17"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</row>
    <row r="20" spans="2:17"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</row>
    <row r="21" spans="2:17"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</row>
    <row r="22" spans="2:17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</row>
    <row r="23" spans="2:17"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</row>
    <row r="24" spans="2:17"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</row>
    <row r="25" spans="2:17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</row>
    <row r="26" spans="2:17"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</row>
    <row r="27" spans="2:17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</row>
    <row r="28" spans="2:17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</row>
    <row r="29" spans="2:17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</row>
    <row r="30" spans="2:17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</row>
    <row r="31" spans="2:17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</row>
    <row r="32" spans="2:17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</row>
    <row r="33" spans="2:17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</row>
    <row r="34" spans="2:17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</row>
    <row r="35" spans="2:17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</row>
    <row r="36" spans="2:17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</row>
    <row r="37" spans="2:17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</row>
    <row r="38" spans="2:17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</row>
    <row r="39" spans="2:17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</row>
    <row r="40" spans="2:17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</row>
    <row r="41" spans="2:17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</row>
    <row r="42" spans="2:17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</row>
    <row r="43" spans="2:17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</row>
    <row r="44" spans="2:17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</row>
    <row r="45" spans="2:17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</row>
    <row r="46" spans="2:17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</row>
    <row r="47" spans="2:17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</row>
    <row r="48" spans="2:17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</row>
    <row r="49" spans="2:17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</row>
    <row r="50" spans="2:17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</row>
    <row r="51" spans="2:17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</row>
    <row r="52" spans="2:17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</row>
    <row r="53" spans="2:17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</row>
    <row r="54" spans="2:17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</row>
    <row r="55" spans="2:17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</row>
    <row r="56" spans="2:17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</row>
    <row r="57" spans="2:17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</row>
    <row r="58" spans="2:17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</row>
    <row r="59" spans="2:17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</row>
    <row r="60" spans="2:17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</row>
    <row r="61" spans="2:17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</row>
    <row r="62" spans="2:17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</row>
    <row r="63" spans="2:17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</row>
    <row r="64" spans="2:17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</row>
    <row r="65" spans="2:17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</row>
    <row r="66" spans="2:17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</row>
    <row r="67" spans="2:17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</row>
    <row r="68" spans="2:17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</row>
    <row r="69" spans="2:17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</row>
    <row r="70" spans="2:17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</row>
    <row r="71" spans="2:17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</row>
    <row r="72" spans="2:17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</row>
    <row r="73" spans="2:17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</row>
    <row r="74" spans="2:17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</row>
    <row r="75" spans="2:17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</row>
    <row r="76" spans="2:17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</row>
    <row r="77" spans="2:17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</row>
    <row r="78" spans="2:17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</row>
    <row r="79" spans="2:17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</row>
    <row r="80" spans="2:17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</row>
    <row r="81" spans="2:17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</row>
    <row r="82" spans="2:17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</row>
    <row r="83" spans="2:17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</row>
    <row r="84" spans="2:17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</row>
    <row r="85" spans="2:17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</row>
    <row r="86" spans="2:17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</row>
    <row r="87" spans="2:17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</row>
    <row r="88" spans="2:17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</row>
    <row r="89" spans="2:17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</row>
    <row r="90" spans="2:17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</row>
    <row r="91" spans="2:17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</row>
    <row r="92" spans="2:17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</row>
    <row r="93" spans="2:17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</row>
    <row r="94" spans="2:17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</row>
    <row r="95" spans="2:17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</row>
    <row r="96" spans="2:17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</row>
    <row r="97" spans="2:17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</row>
    <row r="98" spans="2:17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</row>
    <row r="99" spans="2:17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</row>
    <row r="100" spans="2:17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</row>
    <row r="101" spans="2:17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</row>
    <row r="102" spans="2:17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</row>
    <row r="103" spans="2:17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</row>
    <row r="104" spans="2:17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</row>
    <row r="105" spans="2:17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</row>
    <row r="106" spans="2:17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</row>
    <row r="107" spans="2:17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</row>
    <row r="108" spans="2:17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</row>
    <row r="109" spans="2:17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</row>
    <row r="110" spans="2:17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</row>
    <row r="111" spans="2:17">
      <c r="B111" s="110"/>
      <c r="C111" s="110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</row>
    <row r="112" spans="2:17">
      <c r="B112" s="110"/>
      <c r="C112" s="110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</row>
    <row r="113" spans="2:17">
      <c r="B113" s="110"/>
      <c r="C113" s="110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</row>
    <row r="114" spans="2:17">
      <c r="B114" s="110"/>
      <c r="C114" s="110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</row>
    <row r="115" spans="2:17">
      <c r="B115" s="110"/>
      <c r="C115" s="110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</row>
    <row r="116" spans="2:17">
      <c r="B116" s="110"/>
      <c r="C116" s="110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</row>
    <row r="117" spans="2:17">
      <c r="B117" s="110"/>
      <c r="C117" s="110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</row>
    <row r="118" spans="2:17">
      <c r="B118" s="110"/>
      <c r="C118" s="110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</row>
    <row r="119" spans="2:17">
      <c r="B119" s="110"/>
      <c r="C119" s="110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</row>
    <row r="120" spans="2:17">
      <c r="B120" s="110"/>
      <c r="C120" s="110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</row>
    <row r="121" spans="2:17">
      <c r="B121" s="110"/>
      <c r="C121" s="110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</row>
    <row r="122" spans="2:17">
      <c r="B122" s="110"/>
      <c r="C122" s="110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</row>
    <row r="123" spans="2:17">
      <c r="B123" s="110"/>
      <c r="C123" s="110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</row>
    <row r="124" spans="2:17">
      <c r="B124" s="110"/>
      <c r="C124" s="110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</row>
    <row r="125" spans="2:17">
      <c r="B125" s="110"/>
      <c r="C125" s="110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</row>
    <row r="126" spans="2:17">
      <c r="B126" s="110"/>
      <c r="C126" s="110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</row>
    <row r="127" spans="2:17">
      <c r="B127" s="110"/>
      <c r="C127" s="110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</row>
    <row r="128" spans="2:17">
      <c r="B128" s="110"/>
      <c r="C128" s="110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</row>
    <row r="129" spans="2:17">
      <c r="B129" s="110"/>
      <c r="C129" s="110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</row>
    <row r="130" spans="2:17">
      <c r="B130" s="110"/>
      <c r="C130" s="110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</row>
    <row r="131" spans="2:17">
      <c r="B131" s="110"/>
      <c r="C131" s="110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</row>
    <row r="132" spans="2:17">
      <c r="B132" s="110"/>
      <c r="C132" s="110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</row>
    <row r="133" spans="2:17">
      <c r="B133" s="110"/>
      <c r="C133" s="110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</row>
    <row r="134" spans="2:17">
      <c r="B134" s="110"/>
      <c r="C134" s="110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</row>
    <row r="135" spans="2:17">
      <c r="B135" s="110"/>
      <c r="C135" s="110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</row>
    <row r="136" spans="2:17">
      <c r="B136" s="110"/>
      <c r="C136" s="110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</row>
    <row r="137" spans="2:17">
      <c r="B137" s="110"/>
      <c r="C137" s="110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</row>
    <row r="138" spans="2:17">
      <c r="B138" s="110"/>
      <c r="C138" s="110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</row>
    <row r="139" spans="2:17">
      <c r="B139" s="110"/>
      <c r="C139" s="110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</row>
    <row r="140" spans="2:17">
      <c r="B140" s="110"/>
      <c r="C140" s="110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</row>
    <row r="141" spans="2:17">
      <c r="B141" s="110"/>
      <c r="C141" s="110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</row>
    <row r="142" spans="2:17">
      <c r="B142" s="110"/>
      <c r="C142" s="110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</row>
    <row r="143" spans="2:17">
      <c r="B143" s="110"/>
      <c r="C143" s="110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</row>
    <row r="144" spans="2:17">
      <c r="B144" s="110"/>
      <c r="C144" s="110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</row>
    <row r="145" spans="2:17">
      <c r="B145" s="110"/>
      <c r="C145" s="110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</row>
    <row r="146" spans="2:17">
      <c r="B146" s="110"/>
      <c r="C146" s="110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</row>
    <row r="147" spans="2:17">
      <c r="B147" s="110"/>
      <c r="C147" s="110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</row>
    <row r="148" spans="2:17">
      <c r="B148" s="110"/>
      <c r="C148" s="110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</row>
    <row r="149" spans="2:17">
      <c r="B149" s="110"/>
      <c r="C149" s="110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</row>
    <row r="150" spans="2:17">
      <c r="B150" s="110"/>
      <c r="C150" s="110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</row>
    <row r="151" spans="2:17">
      <c r="B151" s="110"/>
      <c r="C151" s="110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</row>
    <row r="152" spans="2:17">
      <c r="B152" s="110"/>
      <c r="C152" s="110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</row>
    <row r="153" spans="2:17">
      <c r="B153" s="110"/>
      <c r="C153" s="110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</row>
    <row r="154" spans="2:17">
      <c r="B154" s="110"/>
      <c r="C154" s="110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</row>
    <row r="155" spans="2:17">
      <c r="B155" s="110"/>
      <c r="C155" s="110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</row>
    <row r="156" spans="2:17">
      <c r="B156" s="110"/>
      <c r="C156" s="110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</row>
    <row r="157" spans="2:17">
      <c r="B157" s="110"/>
      <c r="C157" s="110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</row>
    <row r="158" spans="2:17">
      <c r="B158" s="110"/>
      <c r="C158" s="110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</row>
    <row r="159" spans="2:17">
      <c r="B159" s="110"/>
      <c r="C159" s="110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</row>
    <row r="160" spans="2:17">
      <c r="B160" s="110"/>
      <c r="C160" s="110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</row>
    <row r="161" spans="2:17">
      <c r="B161" s="110"/>
      <c r="C161" s="110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</row>
    <row r="162" spans="2:17">
      <c r="B162" s="110"/>
      <c r="C162" s="110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</row>
    <row r="163" spans="2:17">
      <c r="B163" s="110"/>
      <c r="C163" s="110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</row>
    <row r="164" spans="2:17">
      <c r="B164" s="110"/>
      <c r="C164" s="110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</row>
    <row r="165" spans="2:17">
      <c r="B165" s="110"/>
      <c r="C165" s="110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</row>
    <row r="166" spans="2:17">
      <c r="B166" s="110"/>
      <c r="C166" s="110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</row>
    <row r="167" spans="2:17">
      <c r="B167" s="110"/>
      <c r="C167" s="110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</row>
    <row r="168" spans="2:17">
      <c r="B168" s="110"/>
      <c r="C168" s="110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</row>
    <row r="169" spans="2:17">
      <c r="B169" s="110"/>
      <c r="C169" s="110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</row>
    <row r="170" spans="2:17">
      <c r="B170" s="110"/>
      <c r="C170" s="110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</row>
    <row r="171" spans="2:17">
      <c r="B171" s="110"/>
      <c r="C171" s="110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</row>
    <row r="172" spans="2:17">
      <c r="B172" s="110"/>
      <c r="C172" s="110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</row>
    <row r="173" spans="2:17">
      <c r="B173" s="110"/>
      <c r="C173" s="110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</row>
    <row r="174" spans="2:17">
      <c r="B174" s="110"/>
      <c r="C174" s="110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</row>
    <row r="175" spans="2:17">
      <c r="B175" s="110"/>
      <c r="C175" s="110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</row>
    <row r="176" spans="2:17">
      <c r="B176" s="110"/>
      <c r="C176" s="110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</row>
    <row r="177" spans="2:17">
      <c r="B177" s="110"/>
      <c r="C177" s="110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</row>
    <row r="178" spans="2:17">
      <c r="B178" s="110"/>
      <c r="C178" s="110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</row>
    <row r="179" spans="2:17">
      <c r="B179" s="110"/>
      <c r="C179" s="110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</row>
    <row r="180" spans="2:17">
      <c r="B180" s="110"/>
      <c r="C180" s="110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</row>
    <row r="181" spans="2:17">
      <c r="B181" s="110"/>
      <c r="C181" s="110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</row>
    <row r="182" spans="2:17">
      <c r="B182" s="110"/>
      <c r="C182" s="110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</row>
    <row r="183" spans="2:17">
      <c r="B183" s="110"/>
      <c r="C183" s="110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</row>
    <row r="184" spans="2:17">
      <c r="B184" s="110"/>
      <c r="C184" s="110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</row>
    <row r="185" spans="2:17">
      <c r="B185" s="110"/>
      <c r="C185" s="110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</row>
    <row r="186" spans="2:17">
      <c r="B186" s="110"/>
      <c r="C186" s="110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</row>
    <row r="187" spans="2:17">
      <c r="B187" s="110"/>
      <c r="C187" s="110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</row>
    <row r="188" spans="2:17">
      <c r="B188" s="110"/>
      <c r="C188" s="110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</row>
    <row r="189" spans="2:17">
      <c r="B189" s="110"/>
      <c r="C189" s="110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</row>
    <row r="190" spans="2:17">
      <c r="B190" s="110"/>
      <c r="C190" s="110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</row>
    <row r="191" spans="2:17">
      <c r="B191" s="110"/>
      <c r="C191" s="110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</row>
    <row r="192" spans="2:17">
      <c r="B192" s="110"/>
      <c r="C192" s="110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</row>
    <row r="193" spans="2:17">
      <c r="B193" s="110"/>
      <c r="C193" s="110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</row>
    <row r="194" spans="2:17">
      <c r="B194" s="110"/>
      <c r="C194" s="110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</row>
    <row r="195" spans="2:17">
      <c r="B195" s="110"/>
      <c r="C195" s="110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</row>
    <row r="196" spans="2:17">
      <c r="B196" s="110"/>
      <c r="C196" s="110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</row>
    <row r="197" spans="2:17">
      <c r="B197" s="110"/>
      <c r="C197" s="110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</row>
    <row r="198" spans="2:17">
      <c r="B198" s="110"/>
      <c r="C198" s="110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</row>
    <row r="199" spans="2:17">
      <c r="B199" s="110"/>
      <c r="C199" s="110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</row>
    <row r="200" spans="2:17">
      <c r="B200" s="110"/>
      <c r="C200" s="110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</row>
    <row r="201" spans="2:17">
      <c r="B201" s="110"/>
      <c r="C201" s="110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</row>
    <row r="202" spans="2:17">
      <c r="B202" s="110"/>
      <c r="C202" s="110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</row>
    <row r="203" spans="2:17">
      <c r="B203" s="110"/>
      <c r="C203" s="110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</row>
    <row r="204" spans="2:17">
      <c r="B204" s="110"/>
      <c r="C204" s="110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</row>
    <row r="205" spans="2:17">
      <c r="B205" s="110"/>
      <c r="C205" s="110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</row>
    <row r="206" spans="2:17">
      <c r="B206" s="110"/>
      <c r="C206" s="110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</row>
    <row r="207" spans="2:17">
      <c r="B207" s="110"/>
      <c r="C207" s="110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</row>
    <row r="208" spans="2:17">
      <c r="B208" s="110"/>
      <c r="C208" s="110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</row>
    <row r="209" spans="2:17">
      <c r="B209" s="110"/>
      <c r="C209" s="110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</row>
    <row r="210" spans="2:17">
      <c r="B210" s="110"/>
      <c r="C210" s="110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</row>
    <row r="211" spans="2:17">
      <c r="B211" s="110"/>
      <c r="C211" s="110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</row>
    <row r="212" spans="2:17">
      <c r="B212" s="110"/>
      <c r="C212" s="110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</row>
    <row r="213" spans="2:17">
      <c r="B213" s="110"/>
      <c r="C213" s="110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</row>
    <row r="214" spans="2:17">
      <c r="B214" s="110"/>
      <c r="C214" s="110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</row>
    <row r="215" spans="2:17">
      <c r="B215" s="110"/>
      <c r="C215" s="110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</row>
    <row r="216" spans="2:17">
      <c r="B216" s="110"/>
      <c r="C216" s="110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</row>
    <row r="217" spans="2:17">
      <c r="B217" s="110"/>
      <c r="C217" s="110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</row>
    <row r="218" spans="2:17">
      <c r="B218" s="110"/>
      <c r="C218" s="110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</row>
    <row r="219" spans="2:17">
      <c r="B219" s="110"/>
      <c r="C219" s="110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</row>
    <row r="220" spans="2:17">
      <c r="B220" s="110"/>
      <c r="C220" s="110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</row>
    <row r="221" spans="2:17">
      <c r="B221" s="110"/>
      <c r="C221" s="110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</row>
    <row r="222" spans="2:17">
      <c r="B222" s="110"/>
      <c r="C222" s="110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</row>
    <row r="223" spans="2:17">
      <c r="B223" s="110"/>
      <c r="C223" s="110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</row>
    <row r="224" spans="2:17">
      <c r="B224" s="110"/>
      <c r="C224" s="110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</row>
    <row r="225" spans="2:17">
      <c r="B225" s="110"/>
      <c r="C225" s="110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</row>
    <row r="226" spans="2:17">
      <c r="B226" s="110"/>
      <c r="C226" s="110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</row>
    <row r="227" spans="2:17">
      <c r="B227" s="110"/>
      <c r="C227" s="110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</row>
    <row r="228" spans="2:17">
      <c r="B228" s="110"/>
      <c r="C228" s="110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</row>
    <row r="229" spans="2:17">
      <c r="B229" s="110"/>
      <c r="C229" s="110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</row>
    <row r="230" spans="2:17">
      <c r="B230" s="110"/>
      <c r="C230" s="110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</row>
    <row r="231" spans="2:17">
      <c r="B231" s="110"/>
      <c r="C231" s="110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</row>
    <row r="232" spans="2:17">
      <c r="B232" s="110"/>
      <c r="C232" s="110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</row>
    <row r="233" spans="2:17">
      <c r="B233" s="110"/>
      <c r="C233" s="110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</row>
    <row r="234" spans="2:17">
      <c r="B234" s="110"/>
      <c r="C234" s="110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</row>
    <row r="235" spans="2:17">
      <c r="B235" s="110"/>
      <c r="C235" s="110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</row>
    <row r="236" spans="2:17">
      <c r="B236" s="110"/>
      <c r="C236" s="110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</row>
    <row r="237" spans="2:17">
      <c r="B237" s="110"/>
      <c r="C237" s="110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</row>
    <row r="238" spans="2:17">
      <c r="B238" s="110"/>
      <c r="C238" s="110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</row>
    <row r="239" spans="2:17">
      <c r="B239" s="110"/>
      <c r="C239" s="110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</row>
    <row r="240" spans="2:17">
      <c r="B240" s="110"/>
      <c r="C240" s="110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</row>
    <row r="241" spans="2:17">
      <c r="B241" s="110"/>
      <c r="C241" s="110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</row>
    <row r="242" spans="2:17">
      <c r="B242" s="110"/>
      <c r="C242" s="110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</row>
    <row r="243" spans="2:17">
      <c r="B243" s="110"/>
      <c r="C243" s="110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</row>
    <row r="244" spans="2:17">
      <c r="B244" s="110"/>
      <c r="C244" s="110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</row>
    <row r="245" spans="2:17">
      <c r="B245" s="110"/>
      <c r="C245" s="110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</row>
    <row r="246" spans="2:17">
      <c r="B246" s="110"/>
      <c r="C246" s="110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</row>
    <row r="247" spans="2:17">
      <c r="B247" s="110"/>
      <c r="C247" s="110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</row>
    <row r="248" spans="2:17">
      <c r="B248" s="110"/>
      <c r="C248" s="110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</row>
    <row r="249" spans="2:17">
      <c r="B249" s="110"/>
      <c r="C249" s="110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</row>
    <row r="250" spans="2:17">
      <c r="B250" s="110"/>
      <c r="C250" s="110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</row>
    <row r="251" spans="2:17">
      <c r="B251" s="110"/>
      <c r="C251" s="110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</row>
    <row r="252" spans="2:17">
      <c r="B252" s="110"/>
      <c r="C252" s="110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</row>
    <row r="253" spans="2:17">
      <c r="B253" s="110"/>
      <c r="C253" s="110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</row>
    <row r="254" spans="2:17">
      <c r="B254" s="110"/>
      <c r="C254" s="110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</row>
    <row r="255" spans="2:17">
      <c r="B255" s="110"/>
      <c r="C255" s="110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</row>
    <row r="256" spans="2:17">
      <c r="B256" s="110"/>
      <c r="C256" s="110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</row>
    <row r="257" spans="2:17">
      <c r="B257" s="110"/>
      <c r="C257" s="110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</row>
    <row r="258" spans="2:17">
      <c r="B258" s="110"/>
      <c r="C258" s="110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</row>
    <row r="259" spans="2:17">
      <c r="B259" s="110"/>
      <c r="C259" s="110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</row>
    <row r="260" spans="2:17">
      <c r="B260" s="110"/>
      <c r="C260" s="110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</row>
    <row r="261" spans="2:17">
      <c r="B261" s="110"/>
      <c r="C261" s="110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</row>
    <row r="262" spans="2:17">
      <c r="B262" s="110"/>
      <c r="C262" s="110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</row>
    <row r="263" spans="2:17">
      <c r="B263" s="110"/>
      <c r="C263" s="110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</row>
    <row r="264" spans="2:17">
      <c r="B264" s="110"/>
      <c r="C264" s="110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</row>
    <row r="265" spans="2:17">
      <c r="B265" s="110"/>
      <c r="C265" s="110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</row>
    <row r="266" spans="2:17">
      <c r="B266" s="110"/>
      <c r="C266" s="110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</row>
    <row r="267" spans="2:17">
      <c r="B267" s="110"/>
      <c r="C267" s="110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</row>
    <row r="268" spans="2:17">
      <c r="B268" s="110"/>
      <c r="C268" s="110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</row>
    <row r="269" spans="2:17">
      <c r="B269" s="110"/>
      <c r="C269" s="110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</row>
    <row r="270" spans="2:17">
      <c r="B270" s="110"/>
      <c r="C270" s="110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</row>
    <row r="271" spans="2:17">
      <c r="B271" s="110"/>
      <c r="C271" s="110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</row>
    <row r="272" spans="2:17">
      <c r="B272" s="110"/>
      <c r="C272" s="110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</row>
    <row r="273" spans="2:17">
      <c r="B273" s="110"/>
      <c r="C273" s="110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</row>
    <row r="274" spans="2:17">
      <c r="B274" s="110"/>
      <c r="C274" s="110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</row>
    <row r="275" spans="2:17">
      <c r="B275" s="110"/>
      <c r="C275" s="110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</row>
    <row r="276" spans="2:17">
      <c r="B276" s="110"/>
      <c r="C276" s="110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</row>
    <row r="277" spans="2:17">
      <c r="B277" s="110"/>
      <c r="C277" s="110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</row>
    <row r="278" spans="2:17">
      <c r="B278" s="110"/>
      <c r="C278" s="110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</row>
    <row r="279" spans="2:17">
      <c r="B279" s="110"/>
      <c r="C279" s="110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</row>
    <row r="280" spans="2:17">
      <c r="B280" s="110"/>
      <c r="C280" s="110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</row>
    <row r="281" spans="2:17">
      <c r="B281" s="110"/>
      <c r="C281" s="110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</row>
    <row r="282" spans="2:17">
      <c r="B282" s="110"/>
      <c r="C282" s="110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</row>
    <row r="283" spans="2:17">
      <c r="B283" s="110"/>
      <c r="C283" s="110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</row>
    <row r="284" spans="2:17">
      <c r="B284" s="110"/>
      <c r="C284" s="110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</row>
    <row r="285" spans="2:17">
      <c r="B285" s="110"/>
      <c r="C285" s="110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</row>
    <row r="286" spans="2:17">
      <c r="B286" s="110"/>
      <c r="C286" s="110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</row>
    <row r="287" spans="2:17">
      <c r="B287" s="110"/>
      <c r="C287" s="110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</row>
    <row r="288" spans="2:17">
      <c r="B288" s="110"/>
      <c r="C288" s="110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</row>
    <row r="289" spans="2:17">
      <c r="B289" s="110"/>
      <c r="C289" s="110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</row>
    <row r="290" spans="2:17">
      <c r="B290" s="110"/>
      <c r="C290" s="110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</row>
    <row r="291" spans="2:17">
      <c r="B291" s="110"/>
      <c r="C291" s="110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</row>
    <row r="292" spans="2:17">
      <c r="B292" s="110"/>
      <c r="C292" s="110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</row>
    <row r="293" spans="2:17">
      <c r="B293" s="110"/>
      <c r="C293" s="110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</row>
    <row r="294" spans="2:17">
      <c r="B294" s="110"/>
      <c r="C294" s="110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</row>
    <row r="295" spans="2:17">
      <c r="B295" s="110"/>
      <c r="C295" s="110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</row>
    <row r="296" spans="2:17">
      <c r="B296" s="110"/>
      <c r="C296" s="110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</row>
    <row r="297" spans="2:17">
      <c r="B297" s="110"/>
      <c r="C297" s="110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</row>
    <row r="298" spans="2:17">
      <c r="B298" s="110"/>
      <c r="C298" s="110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</row>
    <row r="299" spans="2:17">
      <c r="B299" s="110"/>
      <c r="C299" s="110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</row>
    <row r="300" spans="2:17">
      <c r="B300" s="110"/>
      <c r="C300" s="110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</row>
    <row r="301" spans="2:17">
      <c r="B301" s="110"/>
      <c r="C301" s="110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</row>
    <row r="302" spans="2:17">
      <c r="B302" s="110"/>
      <c r="C302" s="110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</row>
    <row r="303" spans="2:17">
      <c r="B303" s="110"/>
      <c r="C303" s="110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</row>
    <row r="304" spans="2:17">
      <c r="B304" s="110"/>
      <c r="C304" s="110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</row>
    <row r="305" spans="2:17">
      <c r="B305" s="110"/>
      <c r="C305" s="110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</row>
    <row r="306" spans="2:17">
      <c r="B306" s="110"/>
      <c r="C306" s="110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</row>
    <row r="307" spans="2:17">
      <c r="B307" s="110"/>
      <c r="C307" s="110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</row>
    <row r="308" spans="2:17">
      <c r="B308" s="110"/>
      <c r="C308" s="110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</row>
    <row r="309" spans="2:17">
      <c r="B309" s="110"/>
      <c r="C309" s="110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</row>
    <row r="310" spans="2:17">
      <c r="B310" s="110"/>
      <c r="C310" s="110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</row>
    <row r="311" spans="2:17">
      <c r="B311" s="110"/>
      <c r="C311" s="110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</row>
    <row r="312" spans="2:17">
      <c r="B312" s="110"/>
      <c r="C312" s="110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</row>
    <row r="313" spans="2:17">
      <c r="B313" s="110"/>
      <c r="C313" s="110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</row>
    <row r="314" spans="2:17">
      <c r="B314" s="110"/>
      <c r="C314" s="110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</row>
    <row r="315" spans="2:17">
      <c r="B315" s="110"/>
      <c r="C315" s="110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</row>
    <row r="316" spans="2:17">
      <c r="B316" s="110"/>
      <c r="C316" s="110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</row>
    <row r="317" spans="2:17">
      <c r="B317" s="110"/>
      <c r="C317" s="110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</row>
    <row r="318" spans="2:17">
      <c r="B318" s="110"/>
      <c r="C318" s="110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</row>
    <row r="319" spans="2:17">
      <c r="B319" s="110"/>
      <c r="C319" s="110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</row>
    <row r="320" spans="2:17">
      <c r="B320" s="110"/>
      <c r="C320" s="110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</row>
    <row r="321" spans="2:17">
      <c r="B321" s="110"/>
      <c r="C321" s="110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</row>
    <row r="322" spans="2:17">
      <c r="B322" s="110"/>
      <c r="C322" s="110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</row>
    <row r="323" spans="2:17">
      <c r="B323" s="110"/>
      <c r="C323" s="110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</row>
    <row r="324" spans="2:17">
      <c r="B324" s="110"/>
      <c r="C324" s="110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</row>
    <row r="325" spans="2:17">
      <c r="B325" s="110"/>
      <c r="C325" s="110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</row>
    <row r="326" spans="2:17">
      <c r="B326" s="110"/>
      <c r="C326" s="110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</row>
    <row r="327" spans="2:17">
      <c r="B327" s="110"/>
      <c r="C327" s="110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</row>
    <row r="328" spans="2:17">
      <c r="B328" s="110"/>
      <c r="C328" s="110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</row>
    <row r="329" spans="2:17">
      <c r="B329" s="110"/>
      <c r="C329" s="110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</row>
    <row r="330" spans="2:17">
      <c r="B330" s="110"/>
      <c r="C330" s="110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</row>
    <row r="331" spans="2:17">
      <c r="B331" s="110"/>
      <c r="C331" s="110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</row>
    <row r="332" spans="2:17">
      <c r="B332" s="110"/>
      <c r="C332" s="110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</row>
    <row r="333" spans="2:17">
      <c r="B333" s="110"/>
      <c r="C333" s="110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</row>
    <row r="334" spans="2:17">
      <c r="B334" s="110"/>
      <c r="C334" s="110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</row>
    <row r="335" spans="2:17">
      <c r="B335" s="110"/>
      <c r="C335" s="110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</row>
    <row r="336" spans="2:17">
      <c r="B336" s="110"/>
      <c r="C336" s="110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</row>
    <row r="337" spans="2:17">
      <c r="B337" s="110"/>
      <c r="C337" s="110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</row>
    <row r="338" spans="2:17">
      <c r="B338" s="110"/>
      <c r="C338" s="110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</row>
    <row r="339" spans="2:17">
      <c r="B339" s="110"/>
      <c r="C339" s="110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</row>
    <row r="340" spans="2:17">
      <c r="B340" s="110"/>
      <c r="C340" s="110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</row>
    <row r="341" spans="2:17">
      <c r="B341" s="110"/>
      <c r="C341" s="110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</row>
    <row r="342" spans="2:17">
      <c r="B342" s="110"/>
      <c r="C342" s="110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</row>
    <row r="343" spans="2:17">
      <c r="B343" s="110"/>
      <c r="C343" s="110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</row>
    <row r="344" spans="2:17">
      <c r="B344" s="110"/>
      <c r="C344" s="110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</row>
    <row r="345" spans="2:17">
      <c r="B345" s="110"/>
      <c r="C345" s="110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</row>
    <row r="346" spans="2:17">
      <c r="B346" s="110"/>
      <c r="C346" s="110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</row>
    <row r="347" spans="2:17">
      <c r="B347" s="110"/>
      <c r="C347" s="110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</row>
    <row r="348" spans="2:17">
      <c r="B348" s="110"/>
      <c r="C348" s="110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</row>
    <row r="349" spans="2:17">
      <c r="B349" s="110"/>
      <c r="C349" s="110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</row>
    <row r="350" spans="2:17">
      <c r="B350" s="110"/>
      <c r="C350" s="110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</row>
    <row r="351" spans="2:17">
      <c r="B351" s="110"/>
      <c r="C351" s="110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</row>
    <row r="352" spans="2:17">
      <c r="B352" s="110"/>
      <c r="C352" s="110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</row>
    <row r="353" spans="2:17">
      <c r="B353" s="110"/>
      <c r="C353" s="110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</row>
    <row r="354" spans="2:17">
      <c r="B354" s="110"/>
      <c r="C354" s="110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</row>
    <row r="355" spans="2:17">
      <c r="B355" s="110"/>
      <c r="C355" s="110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</row>
    <row r="356" spans="2:17">
      <c r="B356" s="110"/>
      <c r="C356" s="110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</row>
    <row r="357" spans="2:17">
      <c r="B357" s="110"/>
      <c r="C357" s="110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</row>
    <row r="358" spans="2:17">
      <c r="B358" s="110"/>
      <c r="C358" s="110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</row>
    <row r="359" spans="2:17">
      <c r="B359" s="110"/>
      <c r="C359" s="110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</row>
    <row r="360" spans="2:17">
      <c r="B360" s="110"/>
      <c r="C360" s="110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</row>
    <row r="361" spans="2:17">
      <c r="B361" s="110"/>
      <c r="C361" s="110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</row>
    <row r="362" spans="2:17">
      <c r="B362" s="110"/>
      <c r="C362" s="110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</row>
    <row r="363" spans="2:17">
      <c r="B363" s="110"/>
      <c r="C363" s="110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</row>
    <row r="364" spans="2:17">
      <c r="B364" s="110"/>
      <c r="C364" s="110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</row>
    <row r="365" spans="2:17">
      <c r="B365" s="110"/>
      <c r="C365" s="110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</row>
    <row r="366" spans="2:17">
      <c r="B366" s="110"/>
      <c r="C366" s="110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</row>
    <row r="367" spans="2:17">
      <c r="B367" s="110"/>
      <c r="C367" s="110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</row>
    <row r="368" spans="2:17">
      <c r="B368" s="110"/>
      <c r="C368" s="110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</row>
    <row r="369" spans="2:17">
      <c r="B369" s="110"/>
      <c r="C369" s="110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</row>
    <row r="370" spans="2:17">
      <c r="B370" s="110"/>
      <c r="C370" s="110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</row>
    <row r="371" spans="2:17">
      <c r="B371" s="110"/>
      <c r="C371" s="110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</row>
    <row r="372" spans="2:17">
      <c r="B372" s="110"/>
      <c r="C372" s="110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</row>
    <row r="373" spans="2:17">
      <c r="B373" s="110"/>
      <c r="C373" s="110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</row>
    <row r="374" spans="2:17">
      <c r="B374" s="110"/>
      <c r="C374" s="110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</row>
    <row r="375" spans="2:17">
      <c r="B375" s="110"/>
      <c r="C375" s="110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</row>
    <row r="376" spans="2:17">
      <c r="B376" s="110"/>
      <c r="C376" s="110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</row>
    <row r="377" spans="2:17">
      <c r="B377" s="110"/>
      <c r="C377" s="110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</row>
    <row r="378" spans="2:17">
      <c r="B378" s="110"/>
      <c r="C378" s="110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</row>
    <row r="379" spans="2:17">
      <c r="B379" s="110"/>
      <c r="C379" s="110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</row>
    <row r="380" spans="2:17">
      <c r="B380" s="110"/>
      <c r="C380" s="110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</row>
    <row r="381" spans="2:17">
      <c r="B381" s="110"/>
      <c r="C381" s="110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</row>
    <row r="382" spans="2:17">
      <c r="B382" s="110"/>
      <c r="C382" s="110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</row>
    <row r="383" spans="2:17">
      <c r="B383" s="110"/>
      <c r="C383" s="110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</row>
    <row r="384" spans="2:17">
      <c r="B384" s="110"/>
      <c r="C384" s="110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</row>
    <row r="385" spans="2:17">
      <c r="B385" s="110"/>
      <c r="C385" s="110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</row>
    <row r="386" spans="2:17">
      <c r="B386" s="110"/>
      <c r="C386" s="110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</row>
    <row r="387" spans="2:17">
      <c r="B387" s="110"/>
      <c r="C387" s="110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</row>
    <row r="388" spans="2:17">
      <c r="B388" s="110"/>
      <c r="C388" s="110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</row>
    <row r="389" spans="2:17">
      <c r="B389" s="110"/>
      <c r="C389" s="110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</row>
    <row r="390" spans="2:17">
      <c r="B390" s="110"/>
      <c r="C390" s="110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</row>
    <row r="391" spans="2:17">
      <c r="B391" s="110"/>
      <c r="C391" s="110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</row>
    <row r="392" spans="2:17">
      <c r="B392" s="110"/>
      <c r="C392" s="110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</row>
    <row r="393" spans="2:17">
      <c r="B393" s="110"/>
      <c r="C393" s="110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</row>
    <row r="394" spans="2:17">
      <c r="B394" s="110"/>
      <c r="C394" s="110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</row>
    <row r="395" spans="2:17">
      <c r="B395" s="110"/>
      <c r="C395" s="110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</row>
    <row r="396" spans="2:17">
      <c r="B396" s="110"/>
      <c r="C396" s="110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</row>
    <row r="397" spans="2:17">
      <c r="B397" s="110"/>
      <c r="C397" s="110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</row>
    <row r="398" spans="2:17">
      <c r="B398" s="110"/>
      <c r="C398" s="110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</row>
    <row r="399" spans="2:17">
      <c r="B399" s="110"/>
      <c r="C399" s="110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</row>
    <row r="400" spans="2:17">
      <c r="B400" s="110"/>
      <c r="C400" s="110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</row>
    <row r="401" spans="2:17">
      <c r="B401" s="110"/>
      <c r="C401" s="110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</row>
    <row r="402" spans="2:17">
      <c r="B402" s="110"/>
      <c r="C402" s="110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</row>
    <row r="403" spans="2:17">
      <c r="B403" s="110"/>
      <c r="C403" s="110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</row>
    <row r="404" spans="2:17">
      <c r="B404" s="110"/>
      <c r="C404" s="110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</row>
    <row r="405" spans="2:17">
      <c r="B405" s="110"/>
      <c r="C405" s="110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</row>
    <row r="406" spans="2:17">
      <c r="B406" s="110"/>
      <c r="C406" s="110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</row>
    <row r="407" spans="2:17">
      <c r="B407" s="110"/>
      <c r="C407" s="110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</row>
    <row r="408" spans="2:17">
      <c r="B408" s="110"/>
      <c r="C408" s="110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</row>
    <row r="409" spans="2:17">
      <c r="B409" s="110"/>
      <c r="C409" s="110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</row>
    <row r="410" spans="2:17">
      <c r="B410" s="110"/>
      <c r="C410" s="110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</row>
    <row r="411" spans="2:17">
      <c r="B411" s="110"/>
      <c r="C411" s="110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</row>
    <row r="412" spans="2:17">
      <c r="B412" s="110"/>
      <c r="C412" s="110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</row>
    <row r="413" spans="2:17">
      <c r="B413" s="110"/>
      <c r="C413" s="110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</row>
    <row r="414" spans="2:17">
      <c r="B414" s="110"/>
      <c r="C414" s="110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</row>
    <row r="415" spans="2:17">
      <c r="B415" s="110"/>
      <c r="C415" s="110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</row>
    <row r="416" spans="2:17">
      <c r="B416" s="110"/>
      <c r="C416" s="110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</row>
    <row r="417" spans="2:17">
      <c r="B417" s="110"/>
      <c r="C417" s="110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</row>
    <row r="418" spans="2:17">
      <c r="B418" s="110"/>
      <c r="C418" s="110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</row>
    <row r="419" spans="2:17">
      <c r="B419" s="110"/>
      <c r="C419" s="110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</row>
    <row r="420" spans="2:17">
      <c r="B420" s="110"/>
      <c r="C420" s="110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</row>
    <row r="421" spans="2:17">
      <c r="B421" s="110"/>
      <c r="C421" s="110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</row>
    <row r="422" spans="2:17">
      <c r="B422" s="110"/>
      <c r="C422" s="110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</row>
    <row r="423" spans="2:17">
      <c r="B423" s="110"/>
      <c r="C423" s="110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</row>
    <row r="424" spans="2:17">
      <c r="B424" s="110"/>
      <c r="C424" s="110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</row>
    <row r="425" spans="2:17">
      <c r="B425" s="110"/>
      <c r="C425" s="110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</row>
    <row r="426" spans="2:17">
      <c r="B426" s="110"/>
      <c r="C426" s="110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</row>
    <row r="427" spans="2:17">
      <c r="B427" s="110"/>
      <c r="C427" s="110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</row>
    <row r="428" spans="2:17">
      <c r="B428" s="110"/>
      <c r="C428" s="110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</row>
    <row r="429" spans="2:17">
      <c r="B429" s="110"/>
      <c r="C429" s="110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</row>
    <row r="430" spans="2:17">
      <c r="B430" s="110"/>
      <c r="C430" s="110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</row>
    <row r="431" spans="2:17">
      <c r="B431" s="110"/>
      <c r="C431" s="110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</row>
    <row r="432" spans="2:17">
      <c r="B432" s="110"/>
      <c r="C432" s="110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</row>
    <row r="433" spans="2:17">
      <c r="B433" s="110"/>
      <c r="C433" s="110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</row>
    <row r="434" spans="2:17">
      <c r="B434" s="110"/>
      <c r="C434" s="110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</row>
    <row r="435" spans="2:17">
      <c r="B435" s="110"/>
      <c r="C435" s="110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</row>
    <row r="436" spans="2:17">
      <c r="B436" s="110"/>
      <c r="C436" s="110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</row>
    <row r="437" spans="2:17">
      <c r="B437" s="110"/>
      <c r="C437" s="110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</row>
    <row r="438" spans="2:17">
      <c r="B438" s="110"/>
      <c r="C438" s="110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</row>
    <row r="439" spans="2:17">
      <c r="B439" s="110"/>
      <c r="C439" s="110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</row>
    <row r="440" spans="2:17">
      <c r="B440" s="110"/>
      <c r="C440" s="110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</row>
    <row r="441" spans="2:17">
      <c r="B441" s="110"/>
      <c r="C441" s="110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</row>
    <row r="442" spans="2:17">
      <c r="B442" s="110"/>
      <c r="C442" s="110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</row>
    <row r="443" spans="2:17">
      <c r="B443" s="110"/>
      <c r="C443" s="110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</row>
    <row r="444" spans="2:17">
      <c r="B444" s="110"/>
      <c r="C444" s="110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</row>
    <row r="445" spans="2:17">
      <c r="B445" s="110"/>
      <c r="C445" s="110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</row>
    <row r="446" spans="2:17">
      <c r="B446" s="110"/>
      <c r="C446" s="110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</row>
    <row r="447" spans="2:17">
      <c r="B447" s="110"/>
      <c r="C447" s="110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</row>
    <row r="448" spans="2:17">
      <c r="B448" s="110"/>
      <c r="C448" s="110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</row>
    <row r="449" spans="2:17">
      <c r="B449" s="110"/>
      <c r="C449" s="110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</row>
    <row r="450" spans="2:17">
      <c r="B450" s="110"/>
      <c r="C450" s="110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</row>
    <row r="451" spans="2:17">
      <c r="B451" s="110"/>
      <c r="C451" s="110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</row>
    <row r="452" spans="2:17">
      <c r="B452" s="110"/>
      <c r="C452" s="110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</row>
    <row r="453" spans="2:17">
      <c r="B453" s="110"/>
      <c r="C453" s="110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</row>
    <row r="454" spans="2:17">
      <c r="B454" s="110"/>
      <c r="C454" s="110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</row>
    <row r="455" spans="2:17">
      <c r="B455" s="110"/>
      <c r="C455" s="110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</row>
    <row r="456" spans="2:17">
      <c r="B456" s="110"/>
      <c r="C456" s="110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</row>
    <row r="457" spans="2:17">
      <c r="B457" s="110"/>
      <c r="C457" s="110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</row>
    <row r="458" spans="2:17">
      <c r="B458" s="110"/>
      <c r="C458" s="110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</row>
    <row r="459" spans="2:17">
      <c r="B459" s="110"/>
      <c r="C459" s="110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</row>
    <row r="460" spans="2:17">
      <c r="B460" s="110"/>
      <c r="C460" s="110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</row>
    <row r="461" spans="2:17">
      <c r="B461" s="110"/>
      <c r="C461" s="110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</row>
    <row r="462" spans="2:17">
      <c r="B462" s="110"/>
      <c r="C462" s="110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</row>
    <row r="463" spans="2:17">
      <c r="B463" s="110"/>
      <c r="C463" s="110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</row>
    <row r="464" spans="2:17">
      <c r="B464" s="110"/>
      <c r="C464" s="110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</row>
    <row r="465" spans="2:17">
      <c r="B465" s="110"/>
      <c r="C465" s="110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</row>
    <row r="466" spans="2:17">
      <c r="B466" s="110"/>
      <c r="C466" s="110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</row>
    <row r="467" spans="2:17">
      <c r="B467" s="110"/>
      <c r="C467" s="110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</row>
    <row r="468" spans="2:17">
      <c r="B468" s="110"/>
      <c r="C468" s="110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</row>
    <row r="469" spans="2:17">
      <c r="B469" s="110"/>
      <c r="C469" s="110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</row>
    <row r="470" spans="2:17">
      <c r="B470" s="110"/>
      <c r="C470" s="110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</row>
    <row r="471" spans="2:17">
      <c r="B471" s="110"/>
      <c r="C471" s="110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</row>
    <row r="472" spans="2:17">
      <c r="B472" s="110"/>
      <c r="C472" s="110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</row>
    <row r="473" spans="2:17">
      <c r="B473" s="110"/>
      <c r="C473" s="110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</row>
    <row r="474" spans="2:17">
      <c r="B474" s="110"/>
      <c r="C474" s="110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</row>
    <row r="475" spans="2:17">
      <c r="B475" s="110"/>
      <c r="C475" s="110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</row>
    <row r="476" spans="2:17">
      <c r="B476" s="110"/>
      <c r="C476" s="110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</row>
    <row r="477" spans="2:17">
      <c r="B477" s="110"/>
      <c r="C477" s="110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</row>
    <row r="478" spans="2:17">
      <c r="B478" s="110"/>
      <c r="C478" s="110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</row>
    <row r="479" spans="2:17">
      <c r="B479" s="110"/>
      <c r="C479" s="110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</row>
    <row r="480" spans="2:17">
      <c r="B480" s="110"/>
      <c r="C480" s="110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</row>
    <row r="481" spans="2:17">
      <c r="B481" s="110"/>
      <c r="C481" s="110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</row>
    <row r="482" spans="2:17">
      <c r="B482" s="110"/>
      <c r="C482" s="110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</row>
    <row r="483" spans="2:17">
      <c r="B483" s="110"/>
      <c r="C483" s="110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</row>
    <row r="484" spans="2:17">
      <c r="B484" s="110"/>
      <c r="C484" s="110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</row>
    <row r="485" spans="2:17">
      <c r="B485" s="110"/>
      <c r="C485" s="110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</row>
    <row r="486" spans="2:17">
      <c r="B486" s="110"/>
      <c r="C486" s="110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</row>
    <row r="487" spans="2:17">
      <c r="B487" s="110"/>
      <c r="C487" s="110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</row>
    <row r="488" spans="2:17">
      <c r="B488" s="110"/>
      <c r="C488" s="110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</row>
    <row r="489" spans="2:17">
      <c r="B489" s="110"/>
      <c r="C489" s="110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</row>
    <row r="490" spans="2:17">
      <c r="B490" s="110"/>
      <c r="C490" s="110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</row>
    <row r="491" spans="2:17">
      <c r="B491" s="110"/>
      <c r="C491" s="110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</row>
    <row r="492" spans="2:17">
      <c r="B492" s="110"/>
      <c r="C492" s="110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</row>
    <row r="493" spans="2:17">
      <c r="B493" s="110"/>
      <c r="C493" s="110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</row>
    <row r="494" spans="2:17">
      <c r="B494" s="110"/>
      <c r="C494" s="110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</row>
    <row r="495" spans="2:17">
      <c r="B495" s="110"/>
      <c r="C495" s="110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</row>
    <row r="496" spans="2:17">
      <c r="B496" s="110"/>
      <c r="C496" s="110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</row>
    <row r="497" spans="2:17">
      <c r="B497" s="110"/>
      <c r="C497" s="110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</row>
    <row r="498" spans="2:17">
      <c r="B498" s="110"/>
      <c r="C498" s="110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</row>
    <row r="499" spans="2:17">
      <c r="B499" s="110"/>
      <c r="C499" s="110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</row>
    <row r="500" spans="2:17">
      <c r="B500" s="110"/>
      <c r="C500" s="110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</row>
    <row r="501" spans="2:17">
      <c r="B501" s="110"/>
      <c r="C501" s="110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</row>
    <row r="502" spans="2:17">
      <c r="B502" s="110"/>
      <c r="C502" s="110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</row>
    <row r="503" spans="2:17">
      <c r="B503" s="110"/>
      <c r="C503" s="110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</row>
    <row r="504" spans="2:17">
      <c r="B504" s="110"/>
      <c r="C504" s="110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</row>
    <row r="505" spans="2:17">
      <c r="B505" s="110"/>
      <c r="C505" s="110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</row>
    <row r="506" spans="2:17">
      <c r="B506" s="110"/>
      <c r="C506" s="110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</row>
    <row r="507" spans="2:17">
      <c r="B507" s="110"/>
      <c r="C507" s="110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</row>
    <row r="508" spans="2:17">
      <c r="B508" s="110"/>
      <c r="C508" s="110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</row>
    <row r="509" spans="2:17">
      <c r="B509" s="110"/>
      <c r="C509" s="110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</row>
    <row r="510" spans="2:17">
      <c r="B510" s="110"/>
      <c r="C510" s="110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</row>
    <row r="511" spans="2:17">
      <c r="B511" s="110"/>
      <c r="C511" s="110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</row>
    <row r="512" spans="2:17">
      <c r="B512" s="110"/>
      <c r="C512" s="110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</row>
    <row r="513" spans="2:17">
      <c r="B513" s="110"/>
      <c r="C513" s="110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</row>
    <row r="514" spans="2:17">
      <c r="B514" s="110"/>
      <c r="C514" s="110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</row>
    <row r="515" spans="2:17">
      <c r="B515" s="110"/>
      <c r="C515" s="110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</row>
    <row r="516" spans="2:17">
      <c r="B516" s="110"/>
      <c r="C516" s="110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</row>
    <row r="517" spans="2:17">
      <c r="B517" s="110"/>
      <c r="C517" s="110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</row>
    <row r="518" spans="2:17">
      <c r="B518" s="110"/>
      <c r="C518" s="110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</row>
    <row r="519" spans="2:17">
      <c r="B519" s="110"/>
      <c r="C519" s="110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</row>
    <row r="520" spans="2:17">
      <c r="B520" s="110"/>
      <c r="C520" s="110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</row>
    <row r="521" spans="2:17">
      <c r="B521" s="110"/>
      <c r="C521" s="110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</row>
    <row r="522" spans="2:17">
      <c r="B522" s="110"/>
      <c r="C522" s="110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</row>
    <row r="523" spans="2:17">
      <c r="B523" s="110"/>
      <c r="C523" s="110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</row>
    <row r="524" spans="2:17">
      <c r="B524" s="110"/>
      <c r="C524" s="110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</row>
    <row r="525" spans="2:17">
      <c r="B525" s="110"/>
      <c r="C525" s="110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</row>
    <row r="526" spans="2:17">
      <c r="B526" s="110"/>
      <c r="C526" s="110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</row>
    <row r="527" spans="2:17">
      <c r="B527" s="110"/>
      <c r="C527" s="110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</row>
    <row r="528" spans="2:17">
      <c r="B528" s="110"/>
      <c r="C528" s="110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</row>
    <row r="529" spans="2:17">
      <c r="B529" s="110"/>
      <c r="C529" s="110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</row>
    <row r="530" spans="2:17">
      <c r="B530" s="110"/>
      <c r="C530" s="110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</row>
    <row r="531" spans="2:17">
      <c r="B531" s="110"/>
      <c r="C531" s="110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</row>
    <row r="532" spans="2:17">
      <c r="B532" s="110"/>
      <c r="C532" s="110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</row>
    <row r="533" spans="2:17">
      <c r="B533" s="110"/>
      <c r="C533" s="110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</row>
    <row r="534" spans="2:17">
      <c r="B534" s="110"/>
      <c r="C534" s="110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</row>
    <row r="535" spans="2:17">
      <c r="B535" s="110"/>
      <c r="C535" s="110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</row>
    <row r="536" spans="2:17">
      <c r="B536" s="110"/>
      <c r="C536" s="110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</row>
    <row r="537" spans="2:17">
      <c r="B537" s="110"/>
      <c r="C537" s="110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</row>
    <row r="538" spans="2:17">
      <c r="B538" s="110"/>
      <c r="C538" s="110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</row>
    <row r="539" spans="2:17">
      <c r="B539" s="110"/>
      <c r="C539" s="110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</row>
    <row r="540" spans="2:17">
      <c r="B540" s="110"/>
      <c r="C540" s="110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</row>
    <row r="541" spans="2:17">
      <c r="B541" s="110"/>
      <c r="C541" s="110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</row>
    <row r="542" spans="2:17">
      <c r="B542" s="110"/>
      <c r="C542" s="110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</row>
    <row r="543" spans="2:17">
      <c r="B543" s="110"/>
      <c r="C543" s="110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</row>
    <row r="544" spans="2:17">
      <c r="B544" s="110"/>
      <c r="C544" s="110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</row>
    <row r="545" spans="2:17">
      <c r="B545" s="110"/>
      <c r="C545" s="110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</row>
    <row r="546" spans="2:17">
      <c r="B546" s="110"/>
      <c r="C546" s="110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</row>
    <row r="547" spans="2:17">
      <c r="B547" s="110"/>
      <c r="C547" s="110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</row>
    <row r="548" spans="2:17">
      <c r="B548" s="110"/>
      <c r="C548" s="110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</row>
    <row r="549" spans="2:17">
      <c r="B549" s="110"/>
      <c r="C549" s="110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</row>
    <row r="550" spans="2:17">
      <c r="B550" s="110"/>
      <c r="C550" s="110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</row>
    <row r="551" spans="2:17">
      <c r="B551" s="110"/>
      <c r="C551" s="110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</row>
    <row r="552" spans="2:17">
      <c r="B552" s="110"/>
      <c r="C552" s="110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</row>
    <row r="553" spans="2:17">
      <c r="B553" s="110"/>
      <c r="C553" s="110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</row>
    <row r="554" spans="2:17">
      <c r="B554" s="110"/>
      <c r="C554" s="110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</row>
    <row r="555" spans="2:17">
      <c r="B555" s="110"/>
      <c r="C555" s="110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</row>
    <row r="556" spans="2:17">
      <c r="B556" s="110"/>
      <c r="C556" s="110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</row>
    <row r="557" spans="2:17">
      <c r="B557" s="110"/>
      <c r="C557" s="110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</row>
    <row r="558" spans="2:17">
      <c r="B558" s="110"/>
      <c r="C558" s="110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</row>
    <row r="559" spans="2:17">
      <c r="D559" s="1"/>
    </row>
    <row r="560" spans="2:17">
      <c r="D560" s="1"/>
    </row>
    <row r="561" spans="4:4">
      <c r="D561" s="1"/>
    </row>
    <row r="562" spans="4:4">
      <c r="D562" s="1"/>
    </row>
    <row r="563" spans="4:4">
      <c r="D563" s="1"/>
    </row>
    <row r="564" spans="4:4">
      <c r="D564" s="1"/>
    </row>
    <row r="565" spans="4:4">
      <c r="D565" s="1"/>
    </row>
    <row r="566" spans="4:4">
      <c r="D566" s="1"/>
    </row>
  </sheetData>
  <sheetProtection sheet="1" objects="1" scenarios="1"/>
  <mergeCells count="2">
    <mergeCell ref="B6:Q6"/>
    <mergeCell ref="B7:Q7"/>
  </mergeCells>
  <phoneticPr fontId="4" type="noConversion"/>
  <conditionalFormatting sqref="B12:B110">
    <cfRule type="cellIs" dxfId="6" priority="1" operator="equal">
      <formula>"NR3"</formula>
    </cfRule>
  </conditionalFormatting>
  <dataValidations count="1">
    <dataValidation allowBlank="1" showInputMessage="1" showErrorMessage="1" sqref="C5:C1048576 A1:B1048576 D1:XFD1048576" xr:uid="{00000000-0002-0000-1400-000000000000}"/>
  </dataValidations>
  <pageMargins left="0" right="0" top="0.5" bottom="0.5" header="0" footer="0.25"/>
  <pageSetup paperSize="9" scale="56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>
    <tabColor indexed="52"/>
    <pageSetUpPr fitToPage="1"/>
  </sheetPr>
  <dimension ref="B1:R106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6.7109375" style="2" bestFit="1" customWidth="1"/>
    <col min="3" max="3" width="22.85546875" style="2" customWidth="1"/>
    <col min="4" max="4" width="11.28515625" style="2" bestFit="1" customWidth="1"/>
    <col min="5" max="5" width="8.140625" style="2" customWidth="1"/>
    <col min="6" max="6" width="6" style="1" bestFit="1" customWidth="1"/>
    <col min="7" max="7" width="11.28515625" style="1" bestFit="1" customWidth="1"/>
    <col min="8" max="8" width="11.140625" style="1" bestFit="1" customWidth="1"/>
    <col min="9" max="9" width="6.140625" style="1" bestFit="1" customWidth="1"/>
    <col min="10" max="10" width="21.5703125" style="1" customWidth="1"/>
    <col min="11" max="11" width="12.28515625" style="1" bestFit="1" customWidth="1"/>
    <col min="12" max="12" width="8" style="1" bestFit="1" customWidth="1"/>
    <col min="13" max="13" width="9.140625" style="1" bestFit="1" customWidth="1"/>
    <col min="14" max="14" width="15.7109375" style="1" bestFit="1" customWidth="1"/>
    <col min="15" max="15" width="9.5703125" style="1" bestFit="1" customWidth="1"/>
    <col min="16" max="16" width="19.28515625" style="1" bestFit="1" customWidth="1"/>
    <col min="17" max="17" width="9.140625" style="1" bestFit="1" customWidth="1"/>
    <col min="18" max="18" width="11.28515625" style="1" bestFit="1" customWidth="1"/>
    <col min="19" max="16384" width="9.140625" style="1"/>
  </cols>
  <sheetData>
    <row r="1" spans="2:18">
      <c r="B1" s="46" t="s">
        <v>152</v>
      </c>
      <c r="C1" s="46" t="s" vm="1">
        <v>241</v>
      </c>
    </row>
    <row r="2" spans="2:18">
      <c r="B2" s="46" t="s">
        <v>151</v>
      </c>
      <c r="C2" s="46" t="s">
        <v>242</v>
      </c>
    </row>
    <row r="3" spans="2:18">
      <c r="B3" s="46" t="s">
        <v>153</v>
      </c>
      <c r="C3" s="46" t="s">
        <v>243</v>
      </c>
    </row>
    <row r="4" spans="2:18">
      <c r="B4" s="46" t="s">
        <v>154</v>
      </c>
      <c r="C4" s="46" t="s">
        <v>244</v>
      </c>
    </row>
    <row r="6" spans="2:18" ht="26.25" customHeight="1">
      <c r="B6" s="168" t="s">
        <v>182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70"/>
    </row>
    <row r="7" spans="2:18" s="3" customFormat="1" ht="63">
      <c r="B7" s="47" t="s">
        <v>122</v>
      </c>
      <c r="C7" s="48" t="s">
        <v>195</v>
      </c>
      <c r="D7" s="48" t="s">
        <v>49</v>
      </c>
      <c r="E7" s="48" t="s">
        <v>123</v>
      </c>
      <c r="F7" s="48" t="s">
        <v>14</v>
      </c>
      <c r="G7" s="48" t="s">
        <v>110</v>
      </c>
      <c r="H7" s="48" t="s">
        <v>72</v>
      </c>
      <c r="I7" s="48" t="s">
        <v>17</v>
      </c>
      <c r="J7" s="48" t="s">
        <v>240</v>
      </c>
      <c r="K7" s="48" t="s">
        <v>109</v>
      </c>
      <c r="L7" s="48" t="s">
        <v>37</v>
      </c>
      <c r="M7" s="48" t="s">
        <v>18</v>
      </c>
      <c r="N7" s="48" t="s">
        <v>216</v>
      </c>
      <c r="O7" s="48" t="s">
        <v>215</v>
      </c>
      <c r="P7" s="48" t="s">
        <v>117</v>
      </c>
      <c r="Q7" s="48" t="s">
        <v>155</v>
      </c>
      <c r="R7" s="50" t="s">
        <v>157</v>
      </c>
    </row>
    <row r="8" spans="2:18" s="3" customFormat="1" ht="24" customHeight="1">
      <c r="B8" s="14"/>
      <c r="C8" s="57"/>
      <c r="D8" s="15"/>
      <c r="E8" s="15"/>
      <c r="F8" s="15"/>
      <c r="G8" s="15" t="s">
        <v>21</v>
      </c>
      <c r="H8" s="15"/>
      <c r="I8" s="15" t="s">
        <v>20</v>
      </c>
      <c r="J8" s="15"/>
      <c r="K8" s="15"/>
      <c r="L8" s="15" t="s">
        <v>19</v>
      </c>
      <c r="M8" s="15" t="s">
        <v>19</v>
      </c>
      <c r="N8" s="15" t="s">
        <v>223</v>
      </c>
      <c r="O8" s="15"/>
      <c r="P8" s="15" t="s">
        <v>219</v>
      </c>
      <c r="Q8" s="15" t="s">
        <v>19</v>
      </c>
      <c r="R8" s="16" t="s">
        <v>19</v>
      </c>
    </row>
    <row r="9" spans="2:18" s="4" customFormat="1" ht="18" customHeight="1">
      <c r="B9" s="17"/>
      <c r="C9" s="12" t="s">
        <v>0</v>
      </c>
      <c r="D9" s="12" t="s">
        <v>1</v>
      </c>
      <c r="E9" s="12" t="s">
        <v>2</v>
      </c>
      <c r="F9" s="12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8" t="s">
        <v>13</v>
      </c>
      <c r="Q9" s="18" t="s">
        <v>119</v>
      </c>
      <c r="R9" s="19" t="s">
        <v>120</v>
      </c>
    </row>
    <row r="10" spans="2:18" s="4" customFormat="1" ht="18" customHeight="1">
      <c r="B10" s="90" t="s">
        <v>42</v>
      </c>
      <c r="C10" s="91"/>
      <c r="D10" s="90"/>
      <c r="E10" s="90"/>
      <c r="F10" s="90"/>
      <c r="G10" s="113"/>
      <c r="H10" s="90"/>
      <c r="I10" s="93">
        <v>4.0288809142556161</v>
      </c>
      <c r="J10" s="91"/>
      <c r="K10" s="91"/>
      <c r="L10" s="92"/>
      <c r="M10" s="92">
        <v>0.11040988418647807</v>
      </c>
      <c r="N10" s="93"/>
      <c r="O10" s="114"/>
      <c r="P10" s="93">
        <f>P11+P276</f>
        <v>2750828.7744121277</v>
      </c>
      <c r="Q10" s="94">
        <f>IFERROR(P10/$P$10,0)</f>
        <v>1</v>
      </c>
      <c r="R10" s="94">
        <f>P10/'סכום נכסי הקרן'!$C$42</f>
        <v>2.3867598796258317E-2</v>
      </c>
    </row>
    <row r="11" spans="2:18" ht="21.75" customHeight="1">
      <c r="B11" s="95" t="s">
        <v>40</v>
      </c>
      <c r="C11" s="97"/>
      <c r="D11" s="96"/>
      <c r="E11" s="96"/>
      <c r="F11" s="96"/>
      <c r="G11" s="115"/>
      <c r="H11" s="96"/>
      <c r="I11" s="99">
        <v>4.2957569308035524</v>
      </c>
      <c r="J11" s="97"/>
      <c r="K11" s="97"/>
      <c r="L11" s="98"/>
      <c r="M11" s="98">
        <v>4.8434483854518352E-2</v>
      </c>
      <c r="N11" s="99"/>
      <c r="O11" s="116"/>
      <c r="P11" s="99">
        <f>P12+P17+P46</f>
        <v>1794095.6859263983</v>
      </c>
      <c r="Q11" s="100">
        <f t="shared" ref="Q11:Q60" si="0">IFERROR(P11/$P$10,0)</f>
        <v>0.65220187552742526</v>
      </c>
      <c r="R11" s="100">
        <f>P11/'סכום נכסי הקרן'!$C$42</f>
        <v>1.5566492699255792E-2</v>
      </c>
    </row>
    <row r="12" spans="2:18">
      <c r="B12" s="101" t="s">
        <v>91</v>
      </c>
      <c r="C12" s="97"/>
      <c r="D12" s="96"/>
      <c r="E12" s="96"/>
      <c r="F12" s="96"/>
      <c r="G12" s="115"/>
      <c r="H12" s="96"/>
      <c r="I12" s="99">
        <v>2.6096260732977687</v>
      </c>
      <c r="J12" s="97"/>
      <c r="K12" s="97"/>
      <c r="L12" s="98"/>
      <c r="M12" s="98">
        <v>5.073868919833105E-2</v>
      </c>
      <c r="N12" s="99"/>
      <c r="O12" s="116"/>
      <c r="P12" s="99">
        <f>SUM(P13:P15)</f>
        <v>570464.89173999999</v>
      </c>
      <c r="Q12" s="100">
        <f t="shared" si="0"/>
        <v>0.20737928039956341</v>
      </c>
      <c r="R12" s="100">
        <f>P12/'סכום נכסי הקרן'!$C$42</f>
        <v>4.9496454632335356E-3</v>
      </c>
    </row>
    <row r="13" spans="2:18">
      <c r="B13" s="146" t="s">
        <v>4835</v>
      </c>
      <c r="C13" s="104" t="s">
        <v>4441</v>
      </c>
      <c r="D13" s="103" t="s">
        <v>4442</v>
      </c>
      <c r="E13" s="103"/>
      <c r="F13" s="103" t="s">
        <v>326</v>
      </c>
      <c r="G13" s="117">
        <v>2958465</v>
      </c>
      <c r="H13" s="103" t="s">
        <v>4440</v>
      </c>
      <c r="I13" s="106">
        <v>2.4895985773885778</v>
      </c>
      <c r="J13" s="104" t="s">
        <v>29</v>
      </c>
      <c r="K13" s="104" t="s">
        <v>139</v>
      </c>
      <c r="L13" s="105">
        <v>6.9599659811346248E-2</v>
      </c>
      <c r="M13" s="105">
        <v>6.9599659811346248E-2</v>
      </c>
      <c r="N13" s="106">
        <v>219566256.85000068</v>
      </c>
      <c r="O13" s="118">
        <f>P13/N13*100000</f>
        <v>103.82919943304984</v>
      </c>
      <c r="P13" s="106">
        <v>227973.88671246966</v>
      </c>
      <c r="Q13" s="107">
        <f t="shared" si="0"/>
        <v>8.2874619035926494E-2</v>
      </c>
      <c r="R13" s="107">
        <f>P13/'סכום נכסי הקרן'!$C$42</f>
        <v>1.978018157542246E-3</v>
      </c>
    </row>
    <row r="14" spans="2:18">
      <c r="B14" s="146" t="s">
        <v>4836</v>
      </c>
      <c r="C14" s="104" t="s">
        <v>4441</v>
      </c>
      <c r="D14" s="103" t="s">
        <v>4443</v>
      </c>
      <c r="E14" s="103"/>
      <c r="F14" s="103" t="s">
        <v>326</v>
      </c>
      <c r="G14" s="117">
        <v>2958465</v>
      </c>
      <c r="H14" s="103" t="s">
        <v>4440</v>
      </c>
      <c r="I14" s="106">
        <v>2.6901613500381378</v>
      </c>
      <c r="J14" s="104" t="s">
        <v>29</v>
      </c>
      <c r="K14" s="104" t="s">
        <v>139</v>
      </c>
      <c r="L14" s="105">
        <v>3.8202194360518686E-2</v>
      </c>
      <c r="M14" s="105">
        <v>3.8202194360518686E-2</v>
      </c>
      <c r="N14" s="106">
        <v>332628109.30999881</v>
      </c>
      <c r="O14" s="118">
        <f t="shared" ref="O14:O15" si="1">P14/N14*100000</f>
        <v>102.79351235432472</v>
      </c>
      <c r="P14" s="106">
        <v>341920.11663753039</v>
      </c>
      <c r="Q14" s="107">
        <f t="shared" si="0"/>
        <v>0.1242971281302673</v>
      </c>
      <c r="R14" s="107">
        <f>P14/'סכום נכסי הקרן'!$C$42</f>
        <v>2.9666739857403335E-3</v>
      </c>
    </row>
    <row r="15" spans="2:18">
      <c r="B15" s="102" t="s">
        <v>4445</v>
      </c>
      <c r="C15" s="104" t="s">
        <v>4441</v>
      </c>
      <c r="D15" s="103" t="s">
        <v>4446</v>
      </c>
      <c r="E15" s="103"/>
      <c r="F15" s="103" t="s">
        <v>4444</v>
      </c>
      <c r="G15" s="117">
        <v>2958465</v>
      </c>
      <c r="H15" s="103" t="s">
        <v>4440</v>
      </c>
      <c r="I15" s="106">
        <v>1.1600000000000001</v>
      </c>
      <c r="J15" s="104" t="s">
        <v>29</v>
      </c>
      <c r="K15" s="104" t="s">
        <v>139</v>
      </c>
      <c r="L15" s="105">
        <v>4.5899999999999996E-2</v>
      </c>
      <c r="M15" s="105">
        <v>4.5899999999999996E-2</v>
      </c>
      <c r="N15" s="106">
        <v>555714.96</v>
      </c>
      <c r="O15" s="118">
        <f t="shared" si="1"/>
        <v>102.73043396204413</v>
      </c>
      <c r="P15" s="106">
        <v>570.88838999999996</v>
      </c>
      <c r="Q15" s="107">
        <f t="shared" si="0"/>
        <v>2.0753323336964257E-4</v>
      </c>
      <c r="R15" s="107">
        <f>P15/'סכום נכסי הקרן'!$C$42</f>
        <v>4.9533199509568773E-6</v>
      </c>
    </row>
    <row r="16" spans="2:18">
      <c r="B16" s="108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6"/>
      <c r="O16" s="118"/>
      <c r="P16" s="103"/>
      <c r="Q16" s="107"/>
      <c r="R16" s="103"/>
    </row>
    <row r="17" spans="2:18">
      <c r="B17" s="101" t="s">
        <v>38</v>
      </c>
      <c r="C17" s="97"/>
      <c r="D17" s="96"/>
      <c r="E17" s="96"/>
      <c r="F17" s="96"/>
      <c r="G17" s="115"/>
      <c r="H17" s="96"/>
      <c r="I17" s="99">
        <v>7.1192217523348358</v>
      </c>
      <c r="J17" s="97"/>
      <c r="K17" s="97"/>
      <c r="L17" s="98"/>
      <c r="M17" s="98">
        <v>4.393540499182183E-2</v>
      </c>
      <c r="N17" s="99"/>
      <c r="O17" s="116"/>
      <c r="P17" s="99">
        <f>SUM(P18:P44)</f>
        <v>184493.56780818303</v>
      </c>
      <c r="Q17" s="100">
        <f t="shared" si="0"/>
        <v>6.7068357552574551E-2</v>
      </c>
      <c r="R17" s="100">
        <f>P17/'סכום נכסי הקרן'!$C$42</f>
        <v>1.6007606499888508E-3</v>
      </c>
    </row>
    <row r="18" spans="2:18">
      <c r="B18" s="102" t="s">
        <v>5008</v>
      </c>
      <c r="C18" s="104" t="s">
        <v>4441</v>
      </c>
      <c r="D18" s="103">
        <v>6028</v>
      </c>
      <c r="E18" s="103"/>
      <c r="F18" s="103" t="s">
        <v>549</v>
      </c>
      <c r="G18" s="117">
        <v>43100</v>
      </c>
      <c r="H18" s="103"/>
      <c r="I18" s="106">
        <v>7.5400000000014646</v>
      </c>
      <c r="J18" s="104" t="s">
        <v>29</v>
      </c>
      <c r="K18" s="104" t="s">
        <v>139</v>
      </c>
      <c r="L18" s="105">
        <v>6.2300000000013435E-2</v>
      </c>
      <c r="M18" s="105">
        <v>6.2300000000013435E-2</v>
      </c>
      <c r="N18" s="106">
        <v>4352301.8674840005</v>
      </c>
      <c r="O18" s="118">
        <v>110.56</v>
      </c>
      <c r="P18" s="106">
        <v>4811.9049450110015</v>
      </c>
      <c r="Q18" s="107">
        <f t="shared" si="0"/>
        <v>1.749256438557991E-3</v>
      </c>
      <c r="R18" s="107">
        <f>P18/'סכום נכסי הקרן'!$C$42</f>
        <v>4.1750550867273819E-5</v>
      </c>
    </row>
    <row r="19" spans="2:18">
      <c r="B19" s="102" t="s">
        <v>5008</v>
      </c>
      <c r="C19" s="104" t="s">
        <v>4441</v>
      </c>
      <c r="D19" s="103">
        <v>6869</v>
      </c>
      <c r="E19" s="103"/>
      <c r="F19" s="103" t="s">
        <v>549</v>
      </c>
      <c r="G19" s="117">
        <v>43555</v>
      </c>
      <c r="H19" s="103"/>
      <c r="I19" s="106">
        <v>3.450000000000506</v>
      </c>
      <c r="J19" s="104" t="s">
        <v>29</v>
      </c>
      <c r="K19" s="104" t="s">
        <v>139</v>
      </c>
      <c r="L19" s="105">
        <v>5.6499999999973571E-2</v>
      </c>
      <c r="M19" s="105">
        <v>5.6499999999973571E-2</v>
      </c>
      <c r="N19" s="106">
        <v>882244.98309699993</v>
      </c>
      <c r="O19" s="118">
        <v>100.81</v>
      </c>
      <c r="P19" s="106">
        <v>889.39116723900008</v>
      </c>
      <c r="Q19" s="107">
        <f t="shared" si="0"/>
        <v>3.2331753088814827E-4</v>
      </c>
      <c r="R19" s="107">
        <f>P19/'סכום נכסי הקרן'!$C$42</f>
        <v>7.7168131110351783E-6</v>
      </c>
    </row>
    <row r="20" spans="2:18">
      <c r="B20" s="102" t="s">
        <v>5008</v>
      </c>
      <c r="C20" s="104" t="s">
        <v>4441</v>
      </c>
      <c r="D20" s="103">
        <v>6870</v>
      </c>
      <c r="E20" s="103"/>
      <c r="F20" s="103" t="s">
        <v>549</v>
      </c>
      <c r="G20" s="117">
        <v>43555</v>
      </c>
      <c r="H20" s="103"/>
      <c r="I20" s="106">
        <v>5.1800000000003585</v>
      </c>
      <c r="J20" s="104" t="s">
        <v>29</v>
      </c>
      <c r="K20" s="104" t="s">
        <v>139</v>
      </c>
      <c r="L20" s="105">
        <v>4.7100000000003382E-2</v>
      </c>
      <c r="M20" s="105">
        <v>4.7100000000003382E-2</v>
      </c>
      <c r="N20" s="106">
        <v>10460641.774165001</v>
      </c>
      <c r="O20" s="118">
        <v>101.65</v>
      </c>
      <c r="P20" s="106">
        <v>10633.24236324</v>
      </c>
      <c r="Q20" s="107">
        <f t="shared" si="0"/>
        <v>3.8654686406326406E-3</v>
      </c>
      <c r="R20" s="107">
        <f>P20/'סכום נכסי הקרן'!$C$42</f>
        <v>9.2259454674137897E-5</v>
      </c>
    </row>
    <row r="21" spans="2:18">
      <c r="B21" s="102" t="s">
        <v>5008</v>
      </c>
      <c r="C21" s="104" t="s">
        <v>4441</v>
      </c>
      <c r="D21" s="103">
        <v>6868</v>
      </c>
      <c r="E21" s="103"/>
      <c r="F21" s="103" t="s">
        <v>549</v>
      </c>
      <c r="G21" s="117">
        <v>43555</v>
      </c>
      <c r="H21" s="103"/>
      <c r="I21" s="106">
        <v>5.5800000000005738</v>
      </c>
      <c r="J21" s="104" t="s">
        <v>29</v>
      </c>
      <c r="K21" s="104" t="s">
        <v>139</v>
      </c>
      <c r="L21" s="105">
        <v>2.4700000000003466E-2</v>
      </c>
      <c r="M21" s="105">
        <v>2.4700000000003466E-2</v>
      </c>
      <c r="N21" s="106">
        <v>1772467.1427220004</v>
      </c>
      <c r="O21" s="118">
        <v>131.57</v>
      </c>
      <c r="P21" s="106">
        <v>2332.034752377001</v>
      </c>
      <c r="Q21" s="107">
        <f t="shared" si="0"/>
        <v>8.4775714652591345E-4</v>
      </c>
      <c r="R21" s="107">
        <f>P21/'סכום נכסי הקרן'!$C$42</f>
        <v>2.0233927449941279E-5</v>
      </c>
    </row>
    <row r="22" spans="2:18">
      <c r="B22" s="102" t="s">
        <v>5008</v>
      </c>
      <c r="C22" s="104" t="s">
        <v>4441</v>
      </c>
      <c r="D22" s="103">
        <v>6867</v>
      </c>
      <c r="E22" s="103"/>
      <c r="F22" s="103" t="s">
        <v>549</v>
      </c>
      <c r="G22" s="117">
        <v>43555</v>
      </c>
      <c r="H22" s="103"/>
      <c r="I22" s="106">
        <v>5.0200000000004126</v>
      </c>
      <c r="J22" s="104" t="s">
        <v>29</v>
      </c>
      <c r="K22" s="104" t="s">
        <v>139</v>
      </c>
      <c r="L22" s="105">
        <v>5.7300000000002689E-2</v>
      </c>
      <c r="M22" s="105">
        <v>5.7300000000002689E-2</v>
      </c>
      <c r="N22" s="106">
        <v>4240595.5317980014</v>
      </c>
      <c r="O22" s="118">
        <v>121.26</v>
      </c>
      <c r="P22" s="106">
        <v>5142.1455159940015</v>
      </c>
      <c r="Q22" s="107">
        <f t="shared" si="0"/>
        <v>1.8693077387533566E-3</v>
      </c>
      <c r="R22" s="107">
        <f>P22/'סכום נכסי הקרן'!$C$42</f>
        <v>4.461588713530597E-5</v>
      </c>
    </row>
    <row r="23" spans="2:18">
      <c r="B23" s="102" t="s">
        <v>5008</v>
      </c>
      <c r="C23" s="104" t="s">
        <v>4441</v>
      </c>
      <c r="D23" s="103">
        <v>6866</v>
      </c>
      <c r="E23" s="103"/>
      <c r="F23" s="103" t="s">
        <v>549</v>
      </c>
      <c r="G23" s="117">
        <v>43555</v>
      </c>
      <c r="H23" s="103"/>
      <c r="I23" s="106">
        <v>5.8700000000007027</v>
      </c>
      <c r="J23" s="104" t="s">
        <v>29</v>
      </c>
      <c r="K23" s="104" t="s">
        <v>139</v>
      </c>
      <c r="L23" s="105">
        <v>3.0800000000004893E-2</v>
      </c>
      <c r="M23" s="105">
        <v>3.0800000000004893E-2</v>
      </c>
      <c r="N23" s="106">
        <v>6503649.9825360011</v>
      </c>
      <c r="O23" s="118">
        <v>116.42</v>
      </c>
      <c r="P23" s="106">
        <v>7571.5483763410029</v>
      </c>
      <c r="Q23" s="107">
        <f t="shared" si="0"/>
        <v>2.7524608026390516E-3</v>
      </c>
      <c r="R23" s="107">
        <f>P23/'סכום נכסי הקרן'!$C$42</f>
        <v>6.569463013981603E-5</v>
      </c>
    </row>
    <row r="24" spans="2:18">
      <c r="B24" s="102" t="s">
        <v>5008</v>
      </c>
      <c r="C24" s="104" t="s">
        <v>4441</v>
      </c>
      <c r="D24" s="103">
        <v>6865</v>
      </c>
      <c r="E24" s="103"/>
      <c r="F24" s="103" t="s">
        <v>549</v>
      </c>
      <c r="G24" s="117">
        <v>43555</v>
      </c>
      <c r="H24" s="103"/>
      <c r="I24" s="106">
        <v>4.0400000000006004</v>
      </c>
      <c r="J24" s="104" t="s">
        <v>29</v>
      </c>
      <c r="K24" s="104" t="s">
        <v>139</v>
      </c>
      <c r="L24" s="105">
        <v>2.5200000000005503E-2</v>
      </c>
      <c r="M24" s="105">
        <v>2.5200000000005503E-2</v>
      </c>
      <c r="N24" s="106">
        <v>3234624.5614350005</v>
      </c>
      <c r="O24" s="118">
        <v>123.35</v>
      </c>
      <c r="P24" s="106">
        <v>3989.909763815002</v>
      </c>
      <c r="Q24" s="107">
        <f t="shared" si="0"/>
        <v>1.4504391552570097E-3</v>
      </c>
      <c r="R24" s="107">
        <f>P24/'סכום נכסי הקרן'!$C$42</f>
        <v>3.4618499836058136E-5</v>
      </c>
    </row>
    <row r="25" spans="2:18">
      <c r="B25" s="102" t="s">
        <v>5008</v>
      </c>
      <c r="C25" s="104" t="s">
        <v>4441</v>
      </c>
      <c r="D25" s="103">
        <v>5212</v>
      </c>
      <c r="E25" s="103"/>
      <c r="F25" s="103" t="s">
        <v>549</v>
      </c>
      <c r="G25" s="117">
        <v>42643</v>
      </c>
      <c r="H25" s="103"/>
      <c r="I25" s="106">
        <v>6.8399999999994403</v>
      </c>
      <c r="J25" s="104" t="s">
        <v>29</v>
      </c>
      <c r="K25" s="104" t="s">
        <v>139</v>
      </c>
      <c r="L25" s="105">
        <v>5.019999999999944E-2</v>
      </c>
      <c r="M25" s="105">
        <v>5.019999999999944E-2</v>
      </c>
      <c r="N25" s="106">
        <v>9816185.189948</v>
      </c>
      <c r="O25" s="118">
        <v>100.36</v>
      </c>
      <c r="P25" s="106">
        <v>9851.5234568279993</v>
      </c>
      <c r="Q25" s="107">
        <f t="shared" si="0"/>
        <v>3.581292862887601E-3</v>
      </c>
      <c r="R25" s="107">
        <f>P25/'סכום נכסי הקרן'!$C$42</f>
        <v>8.5476861223304605E-5</v>
      </c>
    </row>
    <row r="26" spans="2:18">
      <c r="B26" s="102" t="s">
        <v>5009</v>
      </c>
      <c r="C26" s="104" t="s">
        <v>4441</v>
      </c>
      <c r="D26" s="103" t="s">
        <v>4447</v>
      </c>
      <c r="E26" s="103"/>
      <c r="F26" s="103" t="s">
        <v>549</v>
      </c>
      <c r="G26" s="117">
        <v>45107</v>
      </c>
      <c r="H26" s="103"/>
      <c r="I26" s="106">
        <v>9.0200000000008149</v>
      </c>
      <c r="J26" s="104" t="s">
        <v>29</v>
      </c>
      <c r="K26" s="104" t="s">
        <v>139</v>
      </c>
      <c r="L26" s="105">
        <v>7.1500000000005545E-2</v>
      </c>
      <c r="M26" s="105">
        <v>7.1500000000005545E-2</v>
      </c>
      <c r="N26" s="106">
        <v>8466897.0940910019</v>
      </c>
      <c r="O26" s="118">
        <v>105.25</v>
      </c>
      <c r="P26" s="106">
        <v>8911.4091909870021</v>
      </c>
      <c r="Q26" s="107">
        <f t="shared" si="0"/>
        <v>3.2395361259413306E-3</v>
      </c>
      <c r="R26" s="107">
        <f>P26/'סכום נכסי הקרן'!$C$42</f>
        <v>7.7319948539952634E-5</v>
      </c>
    </row>
    <row r="27" spans="2:18">
      <c r="B27" s="102" t="s">
        <v>5009</v>
      </c>
      <c r="C27" s="104" t="s">
        <v>4441</v>
      </c>
      <c r="D27" s="103" t="s">
        <v>4448</v>
      </c>
      <c r="E27" s="103"/>
      <c r="F27" s="103" t="s">
        <v>549</v>
      </c>
      <c r="G27" s="117">
        <v>45107</v>
      </c>
      <c r="H27" s="103"/>
      <c r="I27" s="106">
        <v>8.8800000000021146</v>
      </c>
      <c r="J27" s="104" t="s">
        <v>29</v>
      </c>
      <c r="K27" s="104" t="s">
        <v>139</v>
      </c>
      <c r="L27" s="105">
        <v>7.1300000000018932E-2</v>
      </c>
      <c r="M27" s="105">
        <v>7.1300000000018932E-2</v>
      </c>
      <c r="N27" s="106">
        <v>6437283.2683130018</v>
      </c>
      <c r="O27" s="118">
        <v>105.14</v>
      </c>
      <c r="P27" s="106">
        <v>6768.1596281860011</v>
      </c>
      <c r="Q27" s="107">
        <f t="shared" si="0"/>
        <v>2.4604074565245911E-3</v>
      </c>
      <c r="R27" s="107">
        <f>P27/'סכום נכסי הקרן'!$C$42</f>
        <v>5.8724018047651321E-5</v>
      </c>
    </row>
    <row r="28" spans="2:18">
      <c r="B28" s="102" t="s">
        <v>5009</v>
      </c>
      <c r="C28" s="104" t="s">
        <v>4441</v>
      </c>
      <c r="D28" s="103" t="s">
        <v>4449</v>
      </c>
      <c r="E28" s="103"/>
      <c r="F28" s="103" t="s">
        <v>549</v>
      </c>
      <c r="G28" s="117">
        <v>45107</v>
      </c>
      <c r="H28" s="103"/>
      <c r="I28" s="106">
        <v>8.390000000027225</v>
      </c>
      <c r="J28" s="104" t="s">
        <v>29</v>
      </c>
      <c r="K28" s="104" t="s">
        <v>139</v>
      </c>
      <c r="L28" s="105">
        <v>7.3000000000230131E-2</v>
      </c>
      <c r="M28" s="105">
        <v>7.3000000000230131E-2</v>
      </c>
      <c r="N28" s="106">
        <v>484955.45664600009</v>
      </c>
      <c r="O28" s="118">
        <v>99.45</v>
      </c>
      <c r="P28" s="106">
        <v>482.28820183300007</v>
      </c>
      <c r="Q28" s="107">
        <f t="shared" si="0"/>
        <v>1.7532468989679977E-4</v>
      </c>
      <c r="R28" s="107">
        <f>P28/'סכום נכסי הקרן'!$C$42</f>
        <v>4.1845793575352216E-6</v>
      </c>
    </row>
    <row r="29" spans="2:18">
      <c r="B29" s="102" t="s">
        <v>5009</v>
      </c>
      <c r="C29" s="104" t="s">
        <v>4441</v>
      </c>
      <c r="D29" s="103" t="s">
        <v>4450</v>
      </c>
      <c r="E29" s="103"/>
      <c r="F29" s="103" t="s">
        <v>549</v>
      </c>
      <c r="G29" s="117">
        <v>45107</v>
      </c>
      <c r="H29" s="103"/>
      <c r="I29" s="106">
        <v>7.6100000000048666</v>
      </c>
      <c r="J29" s="104" t="s">
        <v>29</v>
      </c>
      <c r="K29" s="104" t="s">
        <v>139</v>
      </c>
      <c r="L29" s="105">
        <v>6.5200000000037658E-2</v>
      </c>
      <c r="M29" s="105">
        <v>6.5200000000037658E-2</v>
      </c>
      <c r="N29" s="106">
        <v>3876883.3508300008</v>
      </c>
      <c r="O29" s="118">
        <v>83.84</v>
      </c>
      <c r="P29" s="106">
        <v>3250.379001838</v>
      </c>
      <c r="Q29" s="107">
        <f t="shared" si="0"/>
        <v>1.1815998989368685E-3</v>
      </c>
      <c r="R29" s="107">
        <f>P29/'סכום נכסי הקרן'!$C$42</f>
        <v>2.8201952325524554E-5</v>
      </c>
    </row>
    <row r="30" spans="2:18">
      <c r="B30" s="102" t="s">
        <v>5009</v>
      </c>
      <c r="C30" s="104" t="s">
        <v>4441</v>
      </c>
      <c r="D30" s="103" t="s">
        <v>4451</v>
      </c>
      <c r="E30" s="103"/>
      <c r="F30" s="103" t="s">
        <v>549</v>
      </c>
      <c r="G30" s="117">
        <v>45107</v>
      </c>
      <c r="H30" s="103"/>
      <c r="I30" s="106">
        <v>11.239999999975302</v>
      </c>
      <c r="J30" s="104" t="s">
        <v>29</v>
      </c>
      <c r="K30" s="104" t="s">
        <v>139</v>
      </c>
      <c r="L30" s="105">
        <v>3.5499999999914544E-2</v>
      </c>
      <c r="M30" s="105">
        <v>3.5499999999914544E-2</v>
      </c>
      <c r="N30" s="106">
        <v>464293.67342300003</v>
      </c>
      <c r="O30" s="118">
        <v>139.87</v>
      </c>
      <c r="P30" s="106">
        <v>649.40746312100009</v>
      </c>
      <c r="Q30" s="107">
        <f t="shared" si="0"/>
        <v>2.3607702128235271E-4</v>
      </c>
      <c r="R30" s="107">
        <f>P30/'סכום נכסי הקרן'!$C$42</f>
        <v>5.6345916289829308E-6</v>
      </c>
    </row>
    <row r="31" spans="2:18">
      <c r="B31" s="102" t="s">
        <v>5009</v>
      </c>
      <c r="C31" s="104" t="s">
        <v>4441</v>
      </c>
      <c r="D31" s="103" t="s">
        <v>4452</v>
      </c>
      <c r="E31" s="103"/>
      <c r="F31" s="103" t="s">
        <v>549</v>
      </c>
      <c r="G31" s="117">
        <v>45107</v>
      </c>
      <c r="H31" s="103"/>
      <c r="I31" s="106">
        <v>10.430000000005604</v>
      </c>
      <c r="J31" s="104" t="s">
        <v>29</v>
      </c>
      <c r="K31" s="104" t="s">
        <v>139</v>
      </c>
      <c r="L31" s="105">
        <v>3.330000000001624E-2</v>
      </c>
      <c r="M31" s="105">
        <v>3.330000000001624E-2</v>
      </c>
      <c r="N31" s="106">
        <v>2351356.6575590004</v>
      </c>
      <c r="O31" s="118">
        <v>137.91</v>
      </c>
      <c r="P31" s="106">
        <v>3242.7561129810006</v>
      </c>
      <c r="Q31" s="107">
        <f t="shared" si="0"/>
        <v>1.1788287744932439E-3</v>
      </c>
      <c r="R31" s="107">
        <f>P31/'סכום נכסי הקרן'!$C$42</f>
        <v>2.8135812239089617E-5</v>
      </c>
    </row>
    <row r="32" spans="2:18">
      <c r="B32" s="102" t="s">
        <v>5009</v>
      </c>
      <c r="C32" s="104" t="s">
        <v>4441</v>
      </c>
      <c r="D32" s="103" t="s">
        <v>4453</v>
      </c>
      <c r="E32" s="103"/>
      <c r="F32" s="103" t="s">
        <v>549</v>
      </c>
      <c r="G32" s="117">
        <v>45107</v>
      </c>
      <c r="H32" s="103"/>
      <c r="I32" s="106">
        <v>10.589999999997826</v>
      </c>
      <c r="J32" s="104" t="s">
        <v>29</v>
      </c>
      <c r="K32" s="104" t="s">
        <v>139</v>
      </c>
      <c r="L32" s="105">
        <v>3.4799999999994974E-2</v>
      </c>
      <c r="M32" s="105">
        <v>3.4799999999994974E-2</v>
      </c>
      <c r="N32" s="106">
        <v>1823828.6104300001</v>
      </c>
      <c r="O32" s="118">
        <v>126.91</v>
      </c>
      <c r="P32" s="106">
        <v>2314.6206470170009</v>
      </c>
      <c r="Q32" s="107">
        <f t="shared" si="0"/>
        <v>8.4142665241374482E-4</v>
      </c>
      <c r="R32" s="107">
        <f>P32/'סכום נכסי הקרן'!$C$42</f>
        <v>2.0082833756289963E-5</v>
      </c>
    </row>
    <row r="33" spans="2:18">
      <c r="B33" s="102" t="s">
        <v>5009</v>
      </c>
      <c r="C33" s="104" t="s">
        <v>4441</v>
      </c>
      <c r="D33" s="103" t="s">
        <v>4454</v>
      </c>
      <c r="E33" s="103"/>
      <c r="F33" s="103" t="s">
        <v>549</v>
      </c>
      <c r="G33" s="117">
        <v>45107</v>
      </c>
      <c r="H33" s="103"/>
      <c r="I33" s="106">
        <v>10.290000000002246</v>
      </c>
      <c r="J33" s="104" t="s">
        <v>29</v>
      </c>
      <c r="K33" s="104" t="s">
        <v>139</v>
      </c>
      <c r="L33" s="105">
        <v>3.0200000000007273E-2</v>
      </c>
      <c r="M33" s="105">
        <v>3.0200000000007273E-2</v>
      </c>
      <c r="N33" s="106">
        <v>7079971.8593810014</v>
      </c>
      <c r="O33" s="118">
        <v>107.26</v>
      </c>
      <c r="P33" s="106">
        <v>7593.9767094240005</v>
      </c>
      <c r="Q33" s="107">
        <f t="shared" si="0"/>
        <v>2.760614102943172E-3</v>
      </c>
      <c r="R33" s="107">
        <f>P33/'סכום נכסי הקרן'!$C$42</f>
        <v>6.5889229840340179E-5</v>
      </c>
    </row>
    <row r="34" spans="2:18">
      <c r="B34" s="102" t="s">
        <v>5008</v>
      </c>
      <c r="C34" s="104" t="s">
        <v>4441</v>
      </c>
      <c r="D34" s="103">
        <v>5211</v>
      </c>
      <c r="E34" s="103"/>
      <c r="F34" s="103" t="s">
        <v>549</v>
      </c>
      <c r="G34" s="117">
        <v>42643</v>
      </c>
      <c r="H34" s="103"/>
      <c r="I34" s="106">
        <v>4.5800000000001662</v>
      </c>
      <c r="J34" s="104" t="s">
        <v>29</v>
      </c>
      <c r="K34" s="104" t="s">
        <v>139</v>
      </c>
      <c r="L34" s="105">
        <v>4.6899999999999623E-2</v>
      </c>
      <c r="M34" s="105">
        <v>4.6899999999999623E-2</v>
      </c>
      <c r="N34" s="106">
        <v>7611770.7013890008</v>
      </c>
      <c r="O34" s="118">
        <v>96.84</v>
      </c>
      <c r="P34" s="106">
        <v>7371.2387477410002</v>
      </c>
      <c r="Q34" s="107">
        <f t="shared" si="0"/>
        <v>2.6796428830130614E-3</v>
      </c>
      <c r="R34" s="107">
        <f>P34/'סכום נכסי הקרן'!$C$42</f>
        <v>6.3956641249004711E-5</v>
      </c>
    </row>
    <row r="35" spans="2:18">
      <c r="B35" s="102" t="s">
        <v>5008</v>
      </c>
      <c r="C35" s="104" t="s">
        <v>4441</v>
      </c>
      <c r="D35" s="103">
        <v>6027</v>
      </c>
      <c r="E35" s="103"/>
      <c r="F35" s="103" t="s">
        <v>549</v>
      </c>
      <c r="G35" s="117">
        <v>43100</v>
      </c>
      <c r="H35" s="103"/>
      <c r="I35" s="106">
        <v>8.0300000000005873</v>
      </c>
      <c r="J35" s="104" t="s">
        <v>29</v>
      </c>
      <c r="K35" s="104" t="s">
        <v>139</v>
      </c>
      <c r="L35" s="105">
        <v>4.8800000000003542E-2</v>
      </c>
      <c r="M35" s="105">
        <v>4.8800000000003542E-2</v>
      </c>
      <c r="N35" s="106">
        <v>16369886.859228006</v>
      </c>
      <c r="O35" s="118">
        <v>101.75</v>
      </c>
      <c r="P35" s="106">
        <v>16656.359879474003</v>
      </c>
      <c r="Q35" s="107">
        <f t="shared" si="0"/>
        <v>6.0550333173803551E-3</v>
      </c>
      <c r="R35" s="107">
        <f>P35/'סכום נכסי הקרן'!$C$42</f>
        <v>1.4451910591721138E-4</v>
      </c>
    </row>
    <row r="36" spans="2:18">
      <c r="B36" s="102" t="s">
        <v>5008</v>
      </c>
      <c r="C36" s="104" t="s">
        <v>4441</v>
      </c>
      <c r="D36" s="103">
        <v>5025</v>
      </c>
      <c r="E36" s="103"/>
      <c r="F36" s="103" t="s">
        <v>549</v>
      </c>
      <c r="G36" s="117">
        <v>42551</v>
      </c>
      <c r="H36" s="103"/>
      <c r="I36" s="106">
        <v>7.5200000000008833</v>
      </c>
      <c r="J36" s="104" t="s">
        <v>29</v>
      </c>
      <c r="K36" s="104" t="s">
        <v>139</v>
      </c>
      <c r="L36" s="105">
        <v>5.2200000000005138E-2</v>
      </c>
      <c r="M36" s="105">
        <v>5.2200000000005138E-2</v>
      </c>
      <c r="N36" s="106">
        <v>10414258.946114002</v>
      </c>
      <c r="O36" s="118">
        <v>99.09</v>
      </c>
      <c r="P36" s="106">
        <v>10319.489189144002</v>
      </c>
      <c r="Q36" s="107">
        <f t="shared" si="0"/>
        <v>3.7514109511775601E-3</v>
      </c>
      <c r="R36" s="107">
        <f>P36/'סכום נכסי הקרן'!$C$42</f>
        <v>8.953717150259581E-5</v>
      </c>
    </row>
    <row r="37" spans="2:18">
      <c r="B37" s="102" t="s">
        <v>5008</v>
      </c>
      <c r="C37" s="104" t="s">
        <v>4441</v>
      </c>
      <c r="D37" s="103">
        <v>5024</v>
      </c>
      <c r="E37" s="103"/>
      <c r="F37" s="103" t="s">
        <v>549</v>
      </c>
      <c r="G37" s="117">
        <v>42551</v>
      </c>
      <c r="H37" s="103"/>
      <c r="I37" s="106">
        <v>5.4599999999977635</v>
      </c>
      <c r="J37" s="104" t="s">
        <v>29</v>
      </c>
      <c r="K37" s="104" t="s">
        <v>139</v>
      </c>
      <c r="L37" s="105">
        <v>4.6499999999981841E-2</v>
      </c>
      <c r="M37" s="105">
        <v>4.6499999999981841E-2</v>
      </c>
      <c r="N37" s="106">
        <v>6810446.7139670011</v>
      </c>
      <c r="O37" s="118">
        <v>99.09</v>
      </c>
      <c r="P37" s="106">
        <v>6748.4716483850007</v>
      </c>
      <c r="Q37" s="107">
        <f t="shared" si="0"/>
        <v>2.453250348098165E-3</v>
      </c>
      <c r="R37" s="107">
        <f>P37/'סכום נכסי הקרן'!$C$42</f>
        <v>5.8553195055188059E-5</v>
      </c>
    </row>
    <row r="38" spans="2:18">
      <c r="B38" s="102" t="s">
        <v>5008</v>
      </c>
      <c r="C38" s="104" t="s">
        <v>4441</v>
      </c>
      <c r="D38" s="103">
        <v>6026</v>
      </c>
      <c r="E38" s="103"/>
      <c r="F38" s="103" t="s">
        <v>549</v>
      </c>
      <c r="G38" s="117">
        <v>43100</v>
      </c>
      <c r="H38" s="103"/>
      <c r="I38" s="106">
        <v>6.1399999999999286</v>
      </c>
      <c r="J38" s="104" t="s">
        <v>29</v>
      </c>
      <c r="K38" s="104" t="s">
        <v>139</v>
      </c>
      <c r="L38" s="105">
        <v>4.5299999999999889E-2</v>
      </c>
      <c r="M38" s="105">
        <v>4.5299999999999889E-2</v>
      </c>
      <c r="N38" s="106">
        <v>19924138.137973007</v>
      </c>
      <c r="O38" s="118">
        <f>P38/N38*100000</f>
        <v>94.409396206463327</v>
      </c>
      <c r="P38" s="106">
        <v>18810.258515402002</v>
      </c>
      <c r="Q38" s="107">
        <f t="shared" si="0"/>
        <v>6.8380332103447228E-3</v>
      </c>
      <c r="R38" s="107">
        <f>P38/'סכום נכסי הקרן'!$C$42</f>
        <v>1.6320743321999811E-4</v>
      </c>
    </row>
    <row r="39" spans="2:18">
      <c r="B39" s="102" t="s">
        <v>5008</v>
      </c>
      <c r="C39" s="104" t="s">
        <v>4441</v>
      </c>
      <c r="D39" s="103">
        <v>5023</v>
      </c>
      <c r="E39" s="103"/>
      <c r="F39" s="103" t="s">
        <v>549</v>
      </c>
      <c r="G39" s="117">
        <v>42551</v>
      </c>
      <c r="H39" s="103"/>
      <c r="I39" s="106">
        <v>7.790000000000731</v>
      </c>
      <c r="J39" s="104" t="s">
        <v>29</v>
      </c>
      <c r="K39" s="104" t="s">
        <v>139</v>
      </c>
      <c r="L39" s="105">
        <v>4.1300000000002723E-2</v>
      </c>
      <c r="M39" s="105">
        <v>4.1300000000002723E-2</v>
      </c>
      <c r="N39" s="106">
        <v>8713543.0594400018</v>
      </c>
      <c r="O39" s="118">
        <v>111.49</v>
      </c>
      <c r="P39" s="106">
        <v>9714.7247952720008</v>
      </c>
      <c r="Q39" s="107">
        <f t="shared" si="0"/>
        <v>3.5315628822983028E-3</v>
      </c>
      <c r="R39" s="107">
        <f>P39/'סכום נכסי הקרן'!$C$42</f>
        <v>8.4289925998453526E-5</v>
      </c>
    </row>
    <row r="40" spans="2:18">
      <c r="B40" s="102" t="s">
        <v>5008</v>
      </c>
      <c r="C40" s="104" t="s">
        <v>4441</v>
      </c>
      <c r="D40" s="103">
        <v>5210</v>
      </c>
      <c r="E40" s="103"/>
      <c r="F40" s="103" t="s">
        <v>549</v>
      </c>
      <c r="G40" s="117">
        <v>42643</v>
      </c>
      <c r="H40" s="103"/>
      <c r="I40" s="106">
        <v>7.2100000000008464</v>
      </c>
      <c r="J40" s="104" t="s">
        <v>29</v>
      </c>
      <c r="K40" s="104" t="s">
        <v>139</v>
      </c>
      <c r="L40" s="105">
        <v>3.3300000000003153E-2</v>
      </c>
      <c r="M40" s="105">
        <v>3.3300000000003153E-2</v>
      </c>
      <c r="N40" s="106">
        <v>6514454.5601850022</v>
      </c>
      <c r="O40" s="118">
        <v>116.39</v>
      </c>
      <c r="P40" s="106">
        <v>7582.1704696170018</v>
      </c>
      <c r="Q40" s="107">
        <f t="shared" si="0"/>
        <v>2.7563222182876023E-3</v>
      </c>
      <c r="R40" s="107">
        <f>P40/'סכום נכסי הקרן'!$C$42</f>
        <v>6.5786792859301227E-5</v>
      </c>
    </row>
    <row r="41" spans="2:18">
      <c r="B41" s="102" t="s">
        <v>5008</v>
      </c>
      <c r="C41" s="104" t="s">
        <v>4441</v>
      </c>
      <c r="D41" s="103">
        <v>6025</v>
      </c>
      <c r="E41" s="103"/>
      <c r="F41" s="103" t="s">
        <v>549</v>
      </c>
      <c r="G41" s="117">
        <v>43100</v>
      </c>
      <c r="H41" s="103"/>
      <c r="I41" s="106">
        <v>8.2700000000003051</v>
      </c>
      <c r="J41" s="104" t="s">
        <v>29</v>
      </c>
      <c r="K41" s="104" t="s">
        <v>139</v>
      </c>
      <c r="L41" s="105">
        <v>3.8600000000000467E-2</v>
      </c>
      <c r="M41" s="105">
        <v>3.8600000000000467E-2</v>
      </c>
      <c r="N41" s="106">
        <v>8292412.5436539985</v>
      </c>
      <c r="O41" s="118">
        <v>117.35</v>
      </c>
      <c r="P41" s="106">
        <v>9731.1449284890023</v>
      </c>
      <c r="Q41" s="107">
        <f t="shared" si="0"/>
        <v>3.537532040891429E-3</v>
      </c>
      <c r="R41" s="107">
        <f>P41/'סכום נכסי הקרן'!$C$42</f>
        <v>8.4432395480905505E-5</v>
      </c>
    </row>
    <row r="42" spans="2:18">
      <c r="B42" s="102" t="s">
        <v>5008</v>
      </c>
      <c r="C42" s="104" t="s">
        <v>4441</v>
      </c>
      <c r="D42" s="103">
        <v>5022</v>
      </c>
      <c r="E42" s="103"/>
      <c r="F42" s="103" t="s">
        <v>549</v>
      </c>
      <c r="G42" s="117">
        <v>42551</v>
      </c>
      <c r="H42" s="103"/>
      <c r="I42" s="106">
        <v>6.9699999999984152</v>
      </c>
      <c r="J42" s="104" t="s">
        <v>29</v>
      </c>
      <c r="K42" s="104" t="s">
        <v>139</v>
      </c>
      <c r="L42" s="105">
        <v>2.2399999999994716E-2</v>
      </c>
      <c r="M42" s="105">
        <v>2.2399999999994716E-2</v>
      </c>
      <c r="N42" s="106">
        <v>5816618.2713670013</v>
      </c>
      <c r="O42" s="118">
        <v>115.74</v>
      </c>
      <c r="P42" s="106">
        <v>6732.1522073439992</v>
      </c>
      <c r="Q42" s="107">
        <f t="shared" si="0"/>
        <v>2.4473177938102342E-3</v>
      </c>
      <c r="R42" s="107">
        <f>P42/'סכום נכסי הקרן'!$C$42</f>
        <v>5.8411599229606711E-5</v>
      </c>
    </row>
    <row r="43" spans="2:18">
      <c r="B43" s="102" t="s">
        <v>5008</v>
      </c>
      <c r="C43" s="104" t="s">
        <v>4441</v>
      </c>
      <c r="D43" s="103">
        <v>6024</v>
      </c>
      <c r="E43" s="103"/>
      <c r="F43" s="103" t="s">
        <v>549</v>
      </c>
      <c r="G43" s="117">
        <v>43100</v>
      </c>
      <c r="H43" s="103"/>
      <c r="I43" s="106">
        <v>7.3599999999991699</v>
      </c>
      <c r="J43" s="104" t="s">
        <v>29</v>
      </c>
      <c r="K43" s="104" t="s">
        <v>139</v>
      </c>
      <c r="L43" s="105">
        <v>1.6299999999995696E-2</v>
      </c>
      <c r="M43" s="105">
        <v>1.6299999999995696E-2</v>
      </c>
      <c r="N43" s="106">
        <v>6028529.465485001</v>
      </c>
      <c r="O43" s="118">
        <v>121.02</v>
      </c>
      <c r="P43" s="106">
        <v>7295.7270777780004</v>
      </c>
      <c r="Q43" s="107">
        <f t="shared" si="0"/>
        <v>2.652192366766685E-3</v>
      </c>
      <c r="R43" s="107">
        <f>P43/'סכום נכסי הקרן'!$C$42</f>
        <v>6.3301463340486038E-5</v>
      </c>
    </row>
    <row r="44" spans="2:18">
      <c r="B44" s="102" t="s">
        <v>5008</v>
      </c>
      <c r="C44" s="104" t="s">
        <v>4441</v>
      </c>
      <c r="D44" s="103">
        <v>5209</v>
      </c>
      <c r="E44" s="103"/>
      <c r="F44" s="103" t="s">
        <v>549</v>
      </c>
      <c r="G44" s="117">
        <v>42643</v>
      </c>
      <c r="H44" s="103"/>
      <c r="I44" s="106">
        <v>6.0099999999990086</v>
      </c>
      <c r="J44" s="104" t="s">
        <v>29</v>
      </c>
      <c r="K44" s="104" t="s">
        <v>139</v>
      </c>
      <c r="L44" s="105">
        <v>2.0399999999999606E-2</v>
      </c>
      <c r="M44" s="105">
        <v>2.0399999999999606E-2</v>
      </c>
      <c r="N44" s="106">
        <v>4392564.2784519996</v>
      </c>
      <c r="O44" s="118">
        <v>116.04</v>
      </c>
      <c r="P44" s="106">
        <v>5097.1330533050022</v>
      </c>
      <c r="Q44" s="107">
        <f t="shared" si="0"/>
        <v>1.8529445019326209E-3</v>
      </c>
      <c r="R44" s="107">
        <f>P44/'סכום נכסי הקרן'!$C$42</f>
        <v>4.4225335963860496E-5</v>
      </c>
    </row>
    <row r="45" spans="2:18">
      <c r="B45" s="108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6"/>
      <c r="O45" s="118"/>
      <c r="P45" s="103"/>
      <c r="Q45" s="107"/>
      <c r="R45" s="103"/>
    </row>
    <row r="46" spans="2:18">
      <c r="B46" s="101" t="s">
        <v>39</v>
      </c>
      <c r="C46" s="97"/>
      <c r="D46" s="96"/>
      <c r="E46" s="96"/>
      <c r="F46" s="96"/>
      <c r="G46" s="115"/>
      <c r="H46" s="96"/>
      <c r="I46" s="99">
        <v>4.719299841891182</v>
      </c>
      <c r="J46" s="97"/>
      <c r="K46" s="97"/>
      <c r="L46" s="98"/>
      <c r="M46" s="98">
        <v>4.7969630788999303E-2</v>
      </c>
      <c r="N46" s="99"/>
      <c r="O46" s="116"/>
      <c r="P46" s="99">
        <f>SUM(P47:P274)</f>
        <v>1039137.2263782151</v>
      </c>
      <c r="Q46" s="100">
        <f t="shared" si="0"/>
        <v>0.37775423757528725</v>
      </c>
      <c r="R46" s="100">
        <f>P46/'סכום נכסי הקרן'!$C$42</f>
        <v>9.0160865860334054E-3</v>
      </c>
    </row>
    <row r="47" spans="2:18">
      <c r="B47" s="102" t="s">
        <v>5010</v>
      </c>
      <c r="C47" s="104" t="s">
        <v>4455</v>
      </c>
      <c r="D47" s="103" t="s">
        <v>4456</v>
      </c>
      <c r="E47" s="103" t="s">
        <v>4457</v>
      </c>
      <c r="F47" s="103" t="s">
        <v>360</v>
      </c>
      <c r="G47" s="117">
        <v>42368</v>
      </c>
      <c r="H47" s="103" t="s">
        <v>338</v>
      </c>
      <c r="I47" s="106">
        <v>6.9499999999959492</v>
      </c>
      <c r="J47" s="104" t="s">
        <v>135</v>
      </c>
      <c r="K47" s="104" t="s">
        <v>139</v>
      </c>
      <c r="L47" s="105">
        <v>3.1699999999999999E-2</v>
      </c>
      <c r="M47" s="105">
        <v>2.5199999999982493E-2</v>
      </c>
      <c r="N47" s="106">
        <v>1437695.8644440002</v>
      </c>
      <c r="O47" s="118">
        <v>117.61</v>
      </c>
      <c r="P47" s="106">
        <v>1690.874211823</v>
      </c>
      <c r="Q47" s="107">
        <f t="shared" si="0"/>
        <v>6.1467810266902282E-4</v>
      </c>
      <c r="R47" s="107">
        <f>P47/'סכום נכסי הקרן'!$C$42</f>
        <v>1.4670890343349516E-5</v>
      </c>
    </row>
    <row r="48" spans="2:18">
      <c r="B48" s="102" t="s">
        <v>5010</v>
      </c>
      <c r="C48" s="104" t="s">
        <v>4455</v>
      </c>
      <c r="D48" s="103" t="s">
        <v>4458</v>
      </c>
      <c r="E48" s="103" t="s">
        <v>4457</v>
      </c>
      <c r="F48" s="103" t="s">
        <v>360</v>
      </c>
      <c r="G48" s="117">
        <v>42388</v>
      </c>
      <c r="H48" s="103" t="s">
        <v>338</v>
      </c>
      <c r="I48" s="106">
        <v>6.9500000000041107</v>
      </c>
      <c r="J48" s="104" t="s">
        <v>135</v>
      </c>
      <c r="K48" s="104" t="s">
        <v>139</v>
      </c>
      <c r="L48" s="105">
        <v>3.1899999999999998E-2</v>
      </c>
      <c r="M48" s="105">
        <v>2.5400000000004641E-2</v>
      </c>
      <c r="N48" s="106">
        <v>2012774.2253710001</v>
      </c>
      <c r="O48" s="118">
        <v>117.76</v>
      </c>
      <c r="P48" s="106">
        <v>2370.2428182350004</v>
      </c>
      <c r="Q48" s="107">
        <f t="shared" si="0"/>
        <v>8.6164680269550358E-4</v>
      </c>
      <c r="R48" s="107">
        <f>P48/'סכום נכסי הקרן'!$C$42</f>
        <v>2.0565440190815029E-5</v>
      </c>
    </row>
    <row r="49" spans="2:18">
      <c r="B49" s="102" t="s">
        <v>5010</v>
      </c>
      <c r="C49" s="104" t="s">
        <v>4455</v>
      </c>
      <c r="D49" s="103" t="s">
        <v>4459</v>
      </c>
      <c r="E49" s="103" t="s">
        <v>4457</v>
      </c>
      <c r="F49" s="103" t="s">
        <v>360</v>
      </c>
      <c r="G49" s="117">
        <v>42509</v>
      </c>
      <c r="H49" s="103" t="s">
        <v>338</v>
      </c>
      <c r="I49" s="106">
        <v>7.0100000000003906</v>
      </c>
      <c r="J49" s="104" t="s">
        <v>135</v>
      </c>
      <c r="K49" s="104" t="s">
        <v>139</v>
      </c>
      <c r="L49" s="105">
        <v>2.7400000000000001E-2</v>
      </c>
      <c r="M49" s="105">
        <v>2.7000000000001315E-2</v>
      </c>
      <c r="N49" s="106">
        <v>2012774.2253710001</v>
      </c>
      <c r="O49" s="118">
        <v>113.61</v>
      </c>
      <c r="P49" s="106">
        <v>2286.712833911</v>
      </c>
      <c r="Q49" s="107">
        <f t="shared" si="0"/>
        <v>8.3128141423476542E-4</v>
      </c>
      <c r="R49" s="107">
        <f>P49/'סכום נכסי הקרן'!$C$42</f>
        <v>1.98406912817416E-5</v>
      </c>
    </row>
    <row r="50" spans="2:18">
      <c r="B50" s="102" t="s">
        <v>5010</v>
      </c>
      <c r="C50" s="104" t="s">
        <v>4455</v>
      </c>
      <c r="D50" s="103" t="s">
        <v>4460</v>
      </c>
      <c r="E50" s="103" t="s">
        <v>4457</v>
      </c>
      <c r="F50" s="103" t="s">
        <v>360</v>
      </c>
      <c r="G50" s="117">
        <v>42723</v>
      </c>
      <c r="H50" s="103" t="s">
        <v>338</v>
      </c>
      <c r="I50" s="106">
        <v>6.9200000000141006</v>
      </c>
      <c r="J50" s="104" t="s">
        <v>135</v>
      </c>
      <c r="K50" s="104" t="s">
        <v>139</v>
      </c>
      <c r="L50" s="105">
        <v>3.15E-2</v>
      </c>
      <c r="M50" s="105">
        <v>2.8300000000069901E-2</v>
      </c>
      <c r="N50" s="106">
        <v>287539.16957000009</v>
      </c>
      <c r="O50" s="118">
        <v>115.42</v>
      </c>
      <c r="P50" s="106">
        <v>331.87770159600012</v>
      </c>
      <c r="Q50" s="107">
        <f t="shared" si="0"/>
        <v>1.2064644105917673E-4</v>
      </c>
      <c r="R50" s="107">
        <f>P50/'סכום נכסי הקרן'!$C$42</f>
        <v>2.8795408513968567E-6</v>
      </c>
    </row>
    <row r="51" spans="2:18">
      <c r="B51" s="102" t="s">
        <v>5010</v>
      </c>
      <c r="C51" s="104" t="s">
        <v>4455</v>
      </c>
      <c r="D51" s="103" t="s">
        <v>4461</v>
      </c>
      <c r="E51" s="103" t="s">
        <v>4457</v>
      </c>
      <c r="F51" s="103" t="s">
        <v>360</v>
      </c>
      <c r="G51" s="117">
        <v>42918</v>
      </c>
      <c r="H51" s="103" t="s">
        <v>338</v>
      </c>
      <c r="I51" s="106">
        <v>6.889999999999695</v>
      </c>
      <c r="J51" s="104" t="s">
        <v>135</v>
      </c>
      <c r="K51" s="104" t="s">
        <v>139</v>
      </c>
      <c r="L51" s="105">
        <v>3.1899999999999998E-2</v>
      </c>
      <c r="M51" s="105">
        <v>3.0999999999987055E-2</v>
      </c>
      <c r="N51" s="106">
        <v>1437695.8644440002</v>
      </c>
      <c r="O51" s="118">
        <v>112.84</v>
      </c>
      <c r="P51" s="106">
        <v>1622.2960352410005</v>
      </c>
      <c r="Q51" s="107">
        <f t="shared" si="0"/>
        <v>5.8974809713036285E-4</v>
      </c>
      <c r="R51" s="107">
        <f>P51/'סכום נכסי הקרן'!$C$42</f>
        <v>1.4075870973164283E-5</v>
      </c>
    </row>
    <row r="52" spans="2:18">
      <c r="B52" s="102" t="s">
        <v>5010</v>
      </c>
      <c r="C52" s="104" t="s">
        <v>4455</v>
      </c>
      <c r="D52" s="103" t="s">
        <v>4462</v>
      </c>
      <c r="E52" s="103" t="s">
        <v>4457</v>
      </c>
      <c r="F52" s="103" t="s">
        <v>360</v>
      </c>
      <c r="G52" s="117">
        <v>43915</v>
      </c>
      <c r="H52" s="103" t="s">
        <v>338</v>
      </c>
      <c r="I52" s="106">
        <v>6.9200000000044444</v>
      </c>
      <c r="J52" s="104" t="s">
        <v>135</v>
      </c>
      <c r="K52" s="104" t="s">
        <v>139</v>
      </c>
      <c r="L52" s="105">
        <v>2.6600000000000002E-2</v>
      </c>
      <c r="M52" s="105">
        <v>3.6700000000027794E-2</v>
      </c>
      <c r="N52" s="106">
        <v>3026728.1510709999</v>
      </c>
      <c r="O52" s="118">
        <v>104.04</v>
      </c>
      <c r="P52" s="106">
        <v>3149.0079096750001</v>
      </c>
      <c r="Q52" s="107">
        <f t="shared" si="0"/>
        <v>1.14474878951634E-3</v>
      </c>
      <c r="R52" s="107">
        <f>P52/'סכום נכסי הקרן'!$C$42</f>
        <v>2.7322404830678363E-5</v>
      </c>
    </row>
    <row r="53" spans="2:18">
      <c r="B53" s="102" t="s">
        <v>5010</v>
      </c>
      <c r="C53" s="104" t="s">
        <v>4455</v>
      </c>
      <c r="D53" s="103" t="s">
        <v>4463</v>
      </c>
      <c r="E53" s="103" t="s">
        <v>4457</v>
      </c>
      <c r="F53" s="103" t="s">
        <v>360</v>
      </c>
      <c r="G53" s="117">
        <v>44168</v>
      </c>
      <c r="H53" s="103" t="s">
        <v>338</v>
      </c>
      <c r="I53" s="106">
        <v>7.0400000000021841</v>
      </c>
      <c r="J53" s="104" t="s">
        <v>135</v>
      </c>
      <c r="K53" s="104" t="s">
        <v>139</v>
      </c>
      <c r="L53" s="105">
        <v>1.89E-2</v>
      </c>
      <c r="M53" s="105">
        <v>3.9100000000008996E-2</v>
      </c>
      <c r="N53" s="106">
        <v>3065449.6148390006</v>
      </c>
      <c r="O53" s="118">
        <v>96.65</v>
      </c>
      <c r="P53" s="106">
        <v>2962.757068063001</v>
      </c>
      <c r="Q53" s="107">
        <f t="shared" si="0"/>
        <v>1.0770416158294564E-3</v>
      </c>
      <c r="R53" s="107">
        <f>P53/'סכום נכסי הקרן'!$C$42</f>
        <v>2.5706397173491247E-5</v>
      </c>
    </row>
    <row r="54" spans="2:18">
      <c r="B54" s="102" t="s">
        <v>5010</v>
      </c>
      <c r="C54" s="104" t="s">
        <v>4455</v>
      </c>
      <c r="D54" s="103" t="s">
        <v>4464</v>
      </c>
      <c r="E54" s="103" t="s">
        <v>4457</v>
      </c>
      <c r="F54" s="103" t="s">
        <v>360</v>
      </c>
      <c r="G54" s="117">
        <v>44277</v>
      </c>
      <c r="H54" s="103" t="s">
        <v>338</v>
      </c>
      <c r="I54" s="106">
        <v>6.9699999999974107</v>
      </c>
      <c r="J54" s="104" t="s">
        <v>135</v>
      </c>
      <c r="K54" s="104" t="s">
        <v>139</v>
      </c>
      <c r="L54" s="105">
        <v>1.9E-2</v>
      </c>
      <c r="M54" s="105">
        <v>4.609999999999314E-2</v>
      </c>
      <c r="N54" s="106">
        <v>4661537.5518860007</v>
      </c>
      <c r="O54" s="118">
        <v>92.37</v>
      </c>
      <c r="P54" s="106">
        <v>4305.8622831950015</v>
      </c>
      <c r="Q54" s="107">
        <f t="shared" si="0"/>
        <v>1.5652963656799016E-3</v>
      </c>
      <c r="R54" s="107">
        <f>P54/'סכום נכסי הקרן'!$C$42</f>
        <v>3.7359865653289142E-5</v>
      </c>
    </row>
    <row r="55" spans="2:18">
      <c r="B55" s="102" t="s">
        <v>5011</v>
      </c>
      <c r="C55" s="104" t="s">
        <v>4455</v>
      </c>
      <c r="D55" s="103" t="s">
        <v>4465</v>
      </c>
      <c r="E55" s="103" t="s">
        <v>4466</v>
      </c>
      <c r="F55" s="103" t="s">
        <v>349</v>
      </c>
      <c r="G55" s="117">
        <v>42186</v>
      </c>
      <c r="H55" s="103" t="s">
        <v>137</v>
      </c>
      <c r="I55" s="106">
        <v>1.92</v>
      </c>
      <c r="J55" s="104" t="s">
        <v>135</v>
      </c>
      <c r="K55" s="104" t="s">
        <v>138</v>
      </c>
      <c r="L55" s="105">
        <v>9.8519999999999996E-2</v>
      </c>
      <c r="M55" s="105">
        <v>6.1999999999999993E-2</v>
      </c>
      <c r="N55" s="106">
        <v>4749849.1700000009</v>
      </c>
      <c r="O55" s="118">
        <v>109.67</v>
      </c>
      <c r="P55" s="106">
        <v>19919.826360000003</v>
      </c>
      <c r="Q55" s="107">
        <f t="shared" si="0"/>
        <v>7.2413908656517581E-3</v>
      </c>
      <c r="R55" s="107">
        <f>P55/'סכום נכסי הקרן'!$C$42</f>
        <v>1.7283461190826588E-4</v>
      </c>
    </row>
    <row r="56" spans="2:18">
      <c r="B56" s="102" t="s">
        <v>5011</v>
      </c>
      <c r="C56" s="104" t="s">
        <v>4455</v>
      </c>
      <c r="D56" s="103" t="s">
        <v>4467</v>
      </c>
      <c r="E56" s="103" t="s">
        <v>4466</v>
      </c>
      <c r="F56" s="103" t="s">
        <v>349</v>
      </c>
      <c r="G56" s="117">
        <v>43100</v>
      </c>
      <c r="H56" s="103" t="s">
        <v>137</v>
      </c>
      <c r="I56" s="106">
        <v>1.9199999999999997</v>
      </c>
      <c r="J56" s="104" t="s">
        <v>135</v>
      </c>
      <c r="K56" s="104" t="s">
        <v>138</v>
      </c>
      <c r="L56" s="105">
        <v>9.8519999999999996E-2</v>
      </c>
      <c r="M56" s="105">
        <v>6.2E-2</v>
      </c>
      <c r="N56" s="106">
        <v>9109588.7899999991</v>
      </c>
      <c r="O56" s="118">
        <v>109.67</v>
      </c>
      <c r="P56" s="106">
        <v>38203.618550000007</v>
      </c>
      <c r="Q56" s="107">
        <f t="shared" si="0"/>
        <v>1.3888039453914902E-2</v>
      </c>
      <c r="R56" s="107">
        <f>P56/'סכום נכסי הקרן'!$C$42</f>
        <v>3.3147415375264734E-4</v>
      </c>
    </row>
    <row r="57" spans="2:18">
      <c r="B57" s="102" t="s">
        <v>5011</v>
      </c>
      <c r="C57" s="104" t="s">
        <v>4455</v>
      </c>
      <c r="D57" s="103" t="s">
        <v>4468</v>
      </c>
      <c r="E57" s="103" t="s">
        <v>4466</v>
      </c>
      <c r="F57" s="103" t="s">
        <v>349</v>
      </c>
      <c r="G57" s="117">
        <v>38533</v>
      </c>
      <c r="H57" s="103" t="s">
        <v>137</v>
      </c>
      <c r="I57" s="106">
        <v>1.93</v>
      </c>
      <c r="J57" s="104" t="s">
        <v>135</v>
      </c>
      <c r="K57" s="104" t="s">
        <v>139</v>
      </c>
      <c r="L57" s="105">
        <v>3.8450999999999999E-2</v>
      </c>
      <c r="M57" s="105">
        <v>2.3900000000000001E-2</v>
      </c>
      <c r="N57" s="106">
        <v>27359313.989999998</v>
      </c>
      <c r="O57" s="118">
        <v>147.99</v>
      </c>
      <c r="P57" s="106">
        <v>40489.063950000011</v>
      </c>
      <c r="Q57" s="107">
        <f t="shared" si="0"/>
        <v>1.4718860121947366E-2</v>
      </c>
      <c r="R57" s="107">
        <f>P57/'סכום נכסי הקרן'!$C$42</f>
        <v>3.513038481288855E-4</v>
      </c>
    </row>
    <row r="58" spans="2:18">
      <c r="B58" s="102" t="s">
        <v>5012</v>
      </c>
      <c r="C58" s="104" t="s">
        <v>4441</v>
      </c>
      <c r="D58" s="103">
        <v>4069</v>
      </c>
      <c r="E58" s="103" t="s">
        <v>4469</v>
      </c>
      <c r="F58" s="103" t="s">
        <v>368</v>
      </c>
      <c r="G58" s="117">
        <v>42052</v>
      </c>
      <c r="H58" s="103" t="s">
        <v>137</v>
      </c>
      <c r="I58" s="106">
        <v>3.8599999999990269</v>
      </c>
      <c r="J58" s="104" t="s">
        <v>556</v>
      </c>
      <c r="K58" s="104" t="s">
        <v>139</v>
      </c>
      <c r="L58" s="105">
        <v>2.9779E-2</v>
      </c>
      <c r="M58" s="105">
        <v>2.3299999999997007E-2</v>
      </c>
      <c r="N58" s="106">
        <v>4572276.6669100001</v>
      </c>
      <c r="O58" s="118">
        <v>116.86</v>
      </c>
      <c r="P58" s="106">
        <v>5343.16289942</v>
      </c>
      <c r="Q58" s="107">
        <f t="shared" si="0"/>
        <v>1.9423829462311311E-3</v>
      </c>
      <c r="R58" s="107">
        <f>P58/'סכום נכסי הקרן'!$C$42</f>
        <v>4.6360016869338829E-5</v>
      </c>
    </row>
    <row r="59" spans="2:18">
      <c r="B59" s="102" t="s">
        <v>5013</v>
      </c>
      <c r="C59" s="104" t="s">
        <v>4455</v>
      </c>
      <c r="D59" s="103" t="s">
        <v>4470</v>
      </c>
      <c r="E59" s="103" t="s">
        <v>4471</v>
      </c>
      <c r="F59" s="103" t="s">
        <v>368</v>
      </c>
      <c r="G59" s="117">
        <v>42122</v>
      </c>
      <c r="H59" s="103" t="s">
        <v>137</v>
      </c>
      <c r="I59" s="106">
        <v>4.2099999999998774</v>
      </c>
      <c r="J59" s="104" t="s">
        <v>348</v>
      </c>
      <c r="K59" s="104" t="s">
        <v>139</v>
      </c>
      <c r="L59" s="105">
        <v>2.98E-2</v>
      </c>
      <c r="M59" s="105">
        <v>2.8099999999998841E-2</v>
      </c>
      <c r="N59" s="106">
        <v>28139774.735499002</v>
      </c>
      <c r="O59" s="118">
        <v>113.73</v>
      </c>
      <c r="P59" s="106">
        <v>32003.365875328007</v>
      </c>
      <c r="Q59" s="107">
        <f t="shared" si="0"/>
        <v>1.1634081398674972E-2</v>
      </c>
      <c r="R59" s="107">
        <f>P59/'סכום נכסי הקרן'!$C$42</f>
        <v>2.7767758718658607E-4</v>
      </c>
    </row>
    <row r="60" spans="2:18">
      <c r="B60" s="102" t="s">
        <v>5011</v>
      </c>
      <c r="C60" s="104" t="s">
        <v>4455</v>
      </c>
      <c r="D60" s="103" t="s">
        <v>4472</v>
      </c>
      <c r="E60" s="103" t="s">
        <v>4473</v>
      </c>
      <c r="F60" s="103" t="s">
        <v>368</v>
      </c>
      <c r="G60" s="117">
        <v>39261</v>
      </c>
      <c r="H60" s="103" t="s">
        <v>137</v>
      </c>
      <c r="I60" s="106">
        <v>1.9000000000000001</v>
      </c>
      <c r="J60" s="104" t="s">
        <v>135</v>
      </c>
      <c r="K60" s="104" t="s">
        <v>139</v>
      </c>
      <c r="L60" s="105">
        <v>4.7039999999999998E-2</v>
      </c>
      <c r="M60" s="105">
        <v>4.8600000000000004E-2</v>
      </c>
      <c r="N60" s="106">
        <v>10615763.740000002</v>
      </c>
      <c r="O60" s="118">
        <v>135.43</v>
      </c>
      <c r="P60" s="106">
        <v>14376.929350000002</v>
      </c>
      <c r="Q60" s="107">
        <f t="shared" si="0"/>
        <v>5.2263992160226178E-3</v>
      </c>
      <c r="R60" s="107">
        <f>P60/'סכום נכסי הקרן'!$C$42</f>
        <v>1.2474159963710683E-4</v>
      </c>
    </row>
    <row r="61" spans="2:18">
      <c r="B61" s="102" t="s">
        <v>5014</v>
      </c>
      <c r="C61" s="104" t="s">
        <v>4441</v>
      </c>
      <c r="D61" s="103">
        <v>4099</v>
      </c>
      <c r="E61" s="103" t="s">
        <v>4474</v>
      </c>
      <c r="F61" s="103" t="s">
        <v>368</v>
      </c>
      <c r="G61" s="117">
        <v>42052</v>
      </c>
      <c r="H61" s="103" t="s">
        <v>137</v>
      </c>
      <c r="I61" s="106">
        <v>3.8699999999969243</v>
      </c>
      <c r="J61" s="104" t="s">
        <v>556</v>
      </c>
      <c r="K61" s="104" t="s">
        <v>139</v>
      </c>
      <c r="L61" s="105">
        <v>2.9779E-2</v>
      </c>
      <c r="M61" s="105">
        <v>3.2399999999971854E-2</v>
      </c>
      <c r="N61" s="106">
        <v>3320177.2798040002</v>
      </c>
      <c r="O61" s="118">
        <v>112.96</v>
      </c>
      <c r="P61" s="106">
        <v>3750.4725257190016</v>
      </c>
      <c r="Q61" s="107">
        <f t="shared" ref="Q61:Q124" si="2">IFERROR(P61/$P$10,0)</f>
        <v>1.3633973006991339E-3</v>
      </c>
      <c r="R61" s="107">
        <f>P61/'סכום נכסי הקרן'!$C$42</f>
        <v>3.2541019772988489E-5</v>
      </c>
    </row>
    <row r="62" spans="2:18">
      <c r="B62" s="102" t="s">
        <v>5014</v>
      </c>
      <c r="C62" s="104" t="s">
        <v>4441</v>
      </c>
      <c r="D62" s="103" t="s">
        <v>4475</v>
      </c>
      <c r="E62" s="103" t="s">
        <v>4474</v>
      </c>
      <c r="F62" s="103" t="s">
        <v>368</v>
      </c>
      <c r="G62" s="117">
        <v>42054</v>
      </c>
      <c r="H62" s="103" t="s">
        <v>137</v>
      </c>
      <c r="I62" s="106">
        <v>3.8700000000024519</v>
      </c>
      <c r="J62" s="104" t="s">
        <v>556</v>
      </c>
      <c r="K62" s="104" t="s">
        <v>139</v>
      </c>
      <c r="L62" s="105">
        <v>2.9779E-2</v>
      </c>
      <c r="M62" s="105">
        <v>3.2400000000049028E-2</v>
      </c>
      <c r="N62" s="106">
        <v>93896.418748999989</v>
      </c>
      <c r="O62" s="118">
        <v>112.96</v>
      </c>
      <c r="P62" s="106">
        <v>106.065400802</v>
      </c>
      <c r="Q62" s="107">
        <f t="shared" si="2"/>
        <v>3.8557616449488735E-5</v>
      </c>
      <c r="R62" s="107">
        <f>P62/'סכום נכסי הקרן'!$C$42</f>
        <v>9.2027771995640731E-7</v>
      </c>
    </row>
    <row r="63" spans="2:18">
      <c r="B63" s="102" t="s">
        <v>5015</v>
      </c>
      <c r="C63" s="104" t="s">
        <v>4455</v>
      </c>
      <c r="D63" s="103" t="s">
        <v>4476</v>
      </c>
      <c r="E63" s="103" t="s">
        <v>4477</v>
      </c>
      <c r="F63" s="103" t="s">
        <v>4444</v>
      </c>
      <c r="G63" s="117">
        <v>40742</v>
      </c>
      <c r="H63" s="103" t="s">
        <v>4440</v>
      </c>
      <c r="I63" s="106">
        <v>3.0600000000002598</v>
      </c>
      <c r="J63" s="104" t="s">
        <v>341</v>
      </c>
      <c r="K63" s="104" t="s">
        <v>139</v>
      </c>
      <c r="L63" s="105">
        <v>4.4999999999999998E-2</v>
      </c>
      <c r="M63" s="105">
        <v>2.0600000000001836E-2</v>
      </c>
      <c r="N63" s="106">
        <v>10401876.531728003</v>
      </c>
      <c r="O63" s="118">
        <v>124.81</v>
      </c>
      <c r="P63" s="106">
        <v>12982.582600477004</v>
      </c>
      <c r="Q63" s="107">
        <f t="shared" si="2"/>
        <v>4.7195167948072226E-3</v>
      </c>
      <c r="R63" s="107">
        <f>P63/'סכום נכסי הקרן'!$C$42</f>
        <v>1.1264353337066178E-4</v>
      </c>
    </row>
    <row r="64" spans="2:18">
      <c r="B64" s="102" t="s">
        <v>5016</v>
      </c>
      <c r="C64" s="104" t="s">
        <v>4455</v>
      </c>
      <c r="D64" s="103" t="s">
        <v>4478</v>
      </c>
      <c r="E64" s="103" t="s">
        <v>4479</v>
      </c>
      <c r="F64" s="103" t="s">
        <v>4444</v>
      </c>
      <c r="G64" s="117">
        <v>41534</v>
      </c>
      <c r="H64" s="103" t="s">
        <v>4440</v>
      </c>
      <c r="I64" s="106">
        <v>5.3800000000002095</v>
      </c>
      <c r="J64" s="104" t="s">
        <v>481</v>
      </c>
      <c r="K64" s="104" t="s">
        <v>139</v>
      </c>
      <c r="L64" s="105">
        <v>3.9842000000000002E-2</v>
      </c>
      <c r="M64" s="105">
        <v>3.5100000000002456E-2</v>
      </c>
      <c r="N64" s="106">
        <v>30724322.898756005</v>
      </c>
      <c r="O64" s="118">
        <v>115.19</v>
      </c>
      <c r="P64" s="106">
        <v>35391.34540767502</v>
      </c>
      <c r="Q64" s="107">
        <f t="shared" si="2"/>
        <v>1.286570277906098E-2</v>
      </c>
      <c r="R64" s="107">
        <f>P64/'סכום נכסי הקרן'!$C$42</f>
        <v>3.0707343216253313E-4</v>
      </c>
    </row>
    <row r="65" spans="2:18">
      <c r="B65" s="102" t="s">
        <v>5017</v>
      </c>
      <c r="C65" s="104" t="s">
        <v>4455</v>
      </c>
      <c r="D65" s="103" t="s">
        <v>4480</v>
      </c>
      <c r="E65" s="103" t="s">
        <v>4481</v>
      </c>
      <c r="F65" s="103" t="s">
        <v>429</v>
      </c>
      <c r="G65" s="117">
        <v>43431</v>
      </c>
      <c r="H65" s="103" t="s">
        <v>338</v>
      </c>
      <c r="I65" s="106">
        <v>7.7900000000124781</v>
      </c>
      <c r="J65" s="104" t="s">
        <v>348</v>
      </c>
      <c r="K65" s="104" t="s">
        <v>139</v>
      </c>
      <c r="L65" s="105">
        <v>3.6600000000000001E-2</v>
      </c>
      <c r="M65" s="105">
        <v>3.4800000000039286E-2</v>
      </c>
      <c r="N65" s="106">
        <v>895071.62564900005</v>
      </c>
      <c r="O65" s="118">
        <v>112.62</v>
      </c>
      <c r="P65" s="106">
        <v>1008.0297287980003</v>
      </c>
      <c r="Q65" s="107">
        <f t="shared" si="2"/>
        <v>3.6644582831711278E-4</v>
      </c>
      <c r="R65" s="107">
        <f>P65/'סכום נכסי הקרן'!$C$42</f>
        <v>8.7461820108354032E-6</v>
      </c>
    </row>
    <row r="66" spans="2:18">
      <c r="B66" s="102" t="s">
        <v>5017</v>
      </c>
      <c r="C66" s="104" t="s">
        <v>4455</v>
      </c>
      <c r="D66" s="103" t="s">
        <v>4482</v>
      </c>
      <c r="E66" s="103" t="s">
        <v>4481</v>
      </c>
      <c r="F66" s="103" t="s">
        <v>429</v>
      </c>
      <c r="G66" s="117">
        <v>43276</v>
      </c>
      <c r="H66" s="103" t="s">
        <v>338</v>
      </c>
      <c r="I66" s="106">
        <v>7.8500000000026207</v>
      </c>
      <c r="J66" s="104" t="s">
        <v>348</v>
      </c>
      <c r="K66" s="104" t="s">
        <v>139</v>
      </c>
      <c r="L66" s="105">
        <v>3.2599999999999997E-2</v>
      </c>
      <c r="M66" s="105">
        <v>3.5600000000017264E-2</v>
      </c>
      <c r="N66" s="106">
        <v>891785.81656800013</v>
      </c>
      <c r="O66" s="118">
        <v>109.1</v>
      </c>
      <c r="P66" s="106">
        <v>972.93836529700025</v>
      </c>
      <c r="Q66" s="107">
        <f t="shared" si="2"/>
        <v>3.5368917700263783E-4</v>
      </c>
      <c r="R66" s="107">
        <f>P66/'סכום נכסי הקרן'!$C$42</f>
        <v>8.4417113752777534E-6</v>
      </c>
    </row>
    <row r="67" spans="2:18">
      <c r="B67" s="102" t="s">
        <v>5017</v>
      </c>
      <c r="C67" s="104" t="s">
        <v>4455</v>
      </c>
      <c r="D67" s="103" t="s">
        <v>4483</v>
      </c>
      <c r="E67" s="103" t="s">
        <v>4481</v>
      </c>
      <c r="F67" s="103" t="s">
        <v>429</v>
      </c>
      <c r="G67" s="117">
        <v>43222</v>
      </c>
      <c r="H67" s="103" t="s">
        <v>338</v>
      </c>
      <c r="I67" s="106">
        <v>7.8500000000005343</v>
      </c>
      <c r="J67" s="104" t="s">
        <v>348</v>
      </c>
      <c r="K67" s="104" t="s">
        <v>139</v>
      </c>
      <c r="L67" s="105">
        <v>3.2199999999999999E-2</v>
      </c>
      <c r="M67" s="105">
        <v>3.5700000000008766E-2</v>
      </c>
      <c r="N67" s="106">
        <v>4261548.9854630008</v>
      </c>
      <c r="O67" s="118">
        <v>109.67</v>
      </c>
      <c r="P67" s="106">
        <v>4673.640485070001</v>
      </c>
      <c r="Q67" s="107">
        <f t="shared" si="2"/>
        <v>1.6989936009626017E-3</v>
      </c>
      <c r="R67" s="107">
        <f>P67/'סכום נכסי הקרן'!$C$42</f>
        <v>4.0550897625185576E-5</v>
      </c>
    </row>
    <row r="68" spans="2:18">
      <c r="B68" s="102" t="s">
        <v>5017</v>
      </c>
      <c r="C68" s="104" t="s">
        <v>4455</v>
      </c>
      <c r="D68" s="103" t="s">
        <v>4484</v>
      </c>
      <c r="E68" s="103" t="s">
        <v>4481</v>
      </c>
      <c r="F68" s="103" t="s">
        <v>429</v>
      </c>
      <c r="G68" s="117">
        <v>43922</v>
      </c>
      <c r="H68" s="103" t="s">
        <v>338</v>
      </c>
      <c r="I68" s="106">
        <v>7.9899999999851357</v>
      </c>
      <c r="J68" s="104" t="s">
        <v>348</v>
      </c>
      <c r="K68" s="104" t="s">
        <v>139</v>
      </c>
      <c r="L68" s="105">
        <v>2.7699999999999999E-2</v>
      </c>
      <c r="M68" s="105">
        <v>3.3199999999932749E-2</v>
      </c>
      <c r="N68" s="106">
        <v>1025327.3955480003</v>
      </c>
      <c r="O68" s="118">
        <v>106.73</v>
      </c>
      <c r="P68" s="106">
        <v>1094.3318939730002</v>
      </c>
      <c r="Q68" s="107">
        <f t="shared" si="2"/>
        <v>3.9781897883006803E-4</v>
      </c>
      <c r="R68" s="107">
        <f>P68/'סכום נכסי הקרן'!$C$42</f>
        <v>9.4949837802532457E-6</v>
      </c>
    </row>
    <row r="69" spans="2:18">
      <c r="B69" s="102" t="s">
        <v>5017</v>
      </c>
      <c r="C69" s="104" t="s">
        <v>4455</v>
      </c>
      <c r="D69" s="103" t="s">
        <v>4485</v>
      </c>
      <c r="E69" s="103" t="s">
        <v>4481</v>
      </c>
      <c r="F69" s="103" t="s">
        <v>429</v>
      </c>
      <c r="G69" s="117">
        <v>43978</v>
      </c>
      <c r="H69" s="103" t="s">
        <v>338</v>
      </c>
      <c r="I69" s="106">
        <v>8.0199999999919491</v>
      </c>
      <c r="J69" s="104" t="s">
        <v>348</v>
      </c>
      <c r="K69" s="104" t="s">
        <v>139</v>
      </c>
      <c r="L69" s="105">
        <v>2.3E-2</v>
      </c>
      <c r="M69" s="105">
        <v>3.7199999999980346E-2</v>
      </c>
      <c r="N69" s="106">
        <v>430119.06752300006</v>
      </c>
      <c r="O69" s="118">
        <v>99.39</v>
      </c>
      <c r="P69" s="106">
        <v>427.49538432200012</v>
      </c>
      <c r="Q69" s="107">
        <f t="shared" si="2"/>
        <v>1.5540603191972901E-4</v>
      </c>
      <c r="R69" s="107">
        <f>P69/'סכום נכסי הקרן'!$C$42</f>
        <v>3.7091688203786055E-6</v>
      </c>
    </row>
    <row r="70" spans="2:18">
      <c r="B70" s="102" t="s">
        <v>5017</v>
      </c>
      <c r="C70" s="104" t="s">
        <v>4455</v>
      </c>
      <c r="D70" s="103" t="s">
        <v>4486</v>
      </c>
      <c r="E70" s="103" t="s">
        <v>4481</v>
      </c>
      <c r="F70" s="103" t="s">
        <v>429</v>
      </c>
      <c r="G70" s="117">
        <v>44010</v>
      </c>
      <c r="H70" s="103" t="s">
        <v>338</v>
      </c>
      <c r="I70" s="106">
        <v>8.0899999999898284</v>
      </c>
      <c r="J70" s="104" t="s">
        <v>348</v>
      </c>
      <c r="K70" s="104" t="s">
        <v>139</v>
      </c>
      <c r="L70" s="105">
        <v>2.2000000000000002E-2</v>
      </c>
      <c r="M70" s="105">
        <v>3.4799999999948178E-2</v>
      </c>
      <c r="N70" s="106">
        <v>674424.32237000007</v>
      </c>
      <c r="O70" s="118">
        <v>100.72</v>
      </c>
      <c r="P70" s="106">
        <v>679.28022619900014</v>
      </c>
      <c r="Q70" s="107">
        <f t="shared" si="2"/>
        <v>2.4693657144987782E-4</v>
      </c>
      <c r="R70" s="107">
        <f>P70/'סכום נכסי הקרן'!$C$42</f>
        <v>5.8937830154892591E-6</v>
      </c>
    </row>
    <row r="71" spans="2:18">
      <c r="B71" s="102" t="s">
        <v>5017</v>
      </c>
      <c r="C71" s="104" t="s">
        <v>4455</v>
      </c>
      <c r="D71" s="103" t="s">
        <v>4487</v>
      </c>
      <c r="E71" s="103" t="s">
        <v>4481</v>
      </c>
      <c r="F71" s="103" t="s">
        <v>429</v>
      </c>
      <c r="G71" s="117">
        <v>44133</v>
      </c>
      <c r="H71" s="103" t="s">
        <v>338</v>
      </c>
      <c r="I71" s="106">
        <v>8.0000000000011369</v>
      </c>
      <c r="J71" s="104" t="s">
        <v>348</v>
      </c>
      <c r="K71" s="104" t="s">
        <v>139</v>
      </c>
      <c r="L71" s="105">
        <v>2.3799999999999998E-2</v>
      </c>
      <c r="M71" s="105">
        <v>3.7299999999996593E-2</v>
      </c>
      <c r="N71" s="106">
        <v>877012.38569300016</v>
      </c>
      <c r="O71" s="118">
        <v>100.3</v>
      </c>
      <c r="P71" s="106">
        <v>879.64346841000008</v>
      </c>
      <c r="Q71" s="107">
        <f t="shared" si="2"/>
        <v>3.1977398106066649E-4</v>
      </c>
      <c r="R71" s="107">
        <f>P71/'סכום נכסי הקרן'!$C$42</f>
        <v>7.6322370854382931E-6</v>
      </c>
    </row>
    <row r="72" spans="2:18">
      <c r="B72" s="102" t="s">
        <v>5017</v>
      </c>
      <c r="C72" s="104" t="s">
        <v>4455</v>
      </c>
      <c r="D72" s="103" t="s">
        <v>4488</v>
      </c>
      <c r="E72" s="103" t="s">
        <v>4481</v>
      </c>
      <c r="F72" s="103" t="s">
        <v>429</v>
      </c>
      <c r="G72" s="117">
        <v>44251</v>
      </c>
      <c r="H72" s="103" t="s">
        <v>338</v>
      </c>
      <c r="I72" s="106">
        <v>7.8999999999996016</v>
      </c>
      <c r="J72" s="104" t="s">
        <v>348</v>
      </c>
      <c r="K72" s="104" t="s">
        <v>139</v>
      </c>
      <c r="L72" s="105">
        <v>2.3599999999999999E-2</v>
      </c>
      <c r="M72" s="105">
        <v>4.2399999999995226E-2</v>
      </c>
      <c r="N72" s="106">
        <v>2603955.3952650009</v>
      </c>
      <c r="O72" s="118">
        <v>96.43</v>
      </c>
      <c r="P72" s="106">
        <v>2510.9940233300008</v>
      </c>
      <c r="Q72" s="107">
        <f t="shared" si="2"/>
        <v>9.1281363881567609E-4</v>
      </c>
      <c r="R72" s="107">
        <f>P72/'סכום נכסי הקרן'!$C$42</f>
        <v>2.1786669707005205E-5</v>
      </c>
    </row>
    <row r="73" spans="2:18">
      <c r="B73" s="102" t="s">
        <v>5017</v>
      </c>
      <c r="C73" s="104" t="s">
        <v>4455</v>
      </c>
      <c r="D73" s="103" t="s">
        <v>4489</v>
      </c>
      <c r="E73" s="103" t="s">
        <v>4481</v>
      </c>
      <c r="F73" s="103" t="s">
        <v>429</v>
      </c>
      <c r="G73" s="117">
        <v>44294</v>
      </c>
      <c r="H73" s="103" t="s">
        <v>338</v>
      </c>
      <c r="I73" s="106">
        <v>7.8699999999937384</v>
      </c>
      <c r="J73" s="104" t="s">
        <v>348</v>
      </c>
      <c r="K73" s="104" t="s">
        <v>139</v>
      </c>
      <c r="L73" s="105">
        <v>2.3199999999999998E-2</v>
      </c>
      <c r="M73" s="105">
        <v>4.4099999999970108E-2</v>
      </c>
      <c r="N73" s="106">
        <v>1873514.3815649999</v>
      </c>
      <c r="O73" s="118">
        <v>94.6</v>
      </c>
      <c r="P73" s="106">
        <v>1772.3446720300001</v>
      </c>
      <c r="Q73" s="107">
        <f t="shared" si="2"/>
        <v>6.4429479890429136E-4</v>
      </c>
      <c r="R73" s="107">
        <f>P73/'סכום נכסי הקרן'!$C$42</f>
        <v>1.5377769766763561E-5</v>
      </c>
    </row>
    <row r="74" spans="2:18">
      <c r="B74" s="102" t="s">
        <v>5017</v>
      </c>
      <c r="C74" s="104" t="s">
        <v>4455</v>
      </c>
      <c r="D74" s="103" t="s">
        <v>4490</v>
      </c>
      <c r="E74" s="103" t="s">
        <v>4481</v>
      </c>
      <c r="F74" s="103" t="s">
        <v>429</v>
      </c>
      <c r="G74" s="117">
        <v>44602</v>
      </c>
      <c r="H74" s="103" t="s">
        <v>338</v>
      </c>
      <c r="I74" s="106">
        <v>7.7599999999962632</v>
      </c>
      <c r="J74" s="104" t="s">
        <v>348</v>
      </c>
      <c r="K74" s="104" t="s">
        <v>139</v>
      </c>
      <c r="L74" s="105">
        <v>2.0899999999999998E-2</v>
      </c>
      <c r="M74" s="105">
        <v>5.2399999999962803E-2</v>
      </c>
      <c r="N74" s="106">
        <v>2684150.0086960001</v>
      </c>
      <c r="O74" s="118">
        <v>84.92</v>
      </c>
      <c r="P74" s="106">
        <v>2279.3801166769999</v>
      </c>
      <c r="Q74" s="107">
        <f t="shared" si="2"/>
        <v>8.2861577495462987E-4</v>
      </c>
      <c r="R74" s="107">
        <f>P74/'סכום נכסי הקרן'!$C$42</f>
        <v>1.9777068872867777E-5</v>
      </c>
    </row>
    <row r="75" spans="2:18">
      <c r="B75" s="102" t="s">
        <v>5017</v>
      </c>
      <c r="C75" s="104" t="s">
        <v>4455</v>
      </c>
      <c r="D75" s="103" t="s">
        <v>4491</v>
      </c>
      <c r="E75" s="103" t="s">
        <v>4481</v>
      </c>
      <c r="F75" s="103" t="s">
        <v>429</v>
      </c>
      <c r="G75" s="117">
        <v>43500</v>
      </c>
      <c r="H75" s="103" t="s">
        <v>338</v>
      </c>
      <c r="I75" s="106">
        <v>7.8600000000049128</v>
      </c>
      <c r="J75" s="104" t="s">
        <v>348</v>
      </c>
      <c r="K75" s="104" t="s">
        <v>139</v>
      </c>
      <c r="L75" s="105">
        <v>3.4500000000000003E-2</v>
      </c>
      <c r="M75" s="105">
        <v>3.3400000000019546E-2</v>
      </c>
      <c r="N75" s="106">
        <v>1680054.3485540005</v>
      </c>
      <c r="O75" s="118">
        <v>112.65</v>
      </c>
      <c r="P75" s="106">
        <v>1892.5811051450007</v>
      </c>
      <c r="Q75" s="107">
        <f t="shared" si="2"/>
        <v>6.8800396547744383E-4</v>
      </c>
      <c r="R75" s="107">
        <f>P75/'סכום נכסי הקרן'!$C$42</f>
        <v>1.6421002618250388E-5</v>
      </c>
    </row>
    <row r="76" spans="2:18">
      <c r="B76" s="102" t="s">
        <v>5017</v>
      </c>
      <c r="C76" s="104" t="s">
        <v>4455</v>
      </c>
      <c r="D76" s="103" t="s">
        <v>4492</v>
      </c>
      <c r="E76" s="103" t="s">
        <v>4481</v>
      </c>
      <c r="F76" s="103" t="s">
        <v>429</v>
      </c>
      <c r="G76" s="117">
        <v>43556</v>
      </c>
      <c r="H76" s="103" t="s">
        <v>338</v>
      </c>
      <c r="I76" s="106">
        <v>7.9300000000020416</v>
      </c>
      <c r="J76" s="104" t="s">
        <v>348</v>
      </c>
      <c r="K76" s="104" t="s">
        <v>139</v>
      </c>
      <c r="L76" s="105">
        <v>3.0499999999999999E-2</v>
      </c>
      <c r="M76" s="105">
        <v>3.3400000000006813E-2</v>
      </c>
      <c r="N76" s="106">
        <v>1694210.2415380003</v>
      </c>
      <c r="O76" s="118">
        <v>109.13</v>
      </c>
      <c r="P76" s="106">
        <v>1848.8916907110001</v>
      </c>
      <c r="Q76" s="107">
        <f t="shared" si="2"/>
        <v>6.7212169216389046E-4</v>
      </c>
      <c r="R76" s="107">
        <f>P76/'סכום נכסי הקרן'!$C$42</f>
        <v>1.6041930890829977E-5</v>
      </c>
    </row>
    <row r="77" spans="2:18">
      <c r="B77" s="102" t="s">
        <v>5017</v>
      </c>
      <c r="C77" s="104" t="s">
        <v>4455</v>
      </c>
      <c r="D77" s="103" t="s">
        <v>4493</v>
      </c>
      <c r="E77" s="103" t="s">
        <v>4481</v>
      </c>
      <c r="F77" s="103" t="s">
        <v>429</v>
      </c>
      <c r="G77" s="117">
        <v>43647</v>
      </c>
      <c r="H77" s="103" t="s">
        <v>338</v>
      </c>
      <c r="I77" s="106">
        <v>7.9100000000054038</v>
      </c>
      <c r="J77" s="104" t="s">
        <v>348</v>
      </c>
      <c r="K77" s="104" t="s">
        <v>139</v>
      </c>
      <c r="L77" s="105">
        <v>2.8999999999999998E-2</v>
      </c>
      <c r="M77" s="105">
        <v>3.5600000000030947E-2</v>
      </c>
      <c r="N77" s="106">
        <v>1572741.263124</v>
      </c>
      <c r="O77" s="118">
        <v>104.42</v>
      </c>
      <c r="P77" s="106">
        <v>1642.2564204320001</v>
      </c>
      <c r="Q77" s="107">
        <f t="shared" si="2"/>
        <v>5.9700423221832936E-4</v>
      </c>
      <c r="R77" s="107">
        <f>P77/'סכום נכסי הקרן'!$C$42</f>
        <v>1.4249057494255318E-5</v>
      </c>
    </row>
    <row r="78" spans="2:18">
      <c r="B78" s="102" t="s">
        <v>5017</v>
      </c>
      <c r="C78" s="104" t="s">
        <v>4455</v>
      </c>
      <c r="D78" s="103" t="s">
        <v>4494</v>
      </c>
      <c r="E78" s="103" t="s">
        <v>4481</v>
      </c>
      <c r="F78" s="103" t="s">
        <v>429</v>
      </c>
      <c r="G78" s="117">
        <v>43703</v>
      </c>
      <c r="H78" s="103" t="s">
        <v>338</v>
      </c>
      <c r="I78" s="106">
        <v>8.0400000001593632</v>
      </c>
      <c r="J78" s="104" t="s">
        <v>348</v>
      </c>
      <c r="K78" s="104" t="s">
        <v>139</v>
      </c>
      <c r="L78" s="105">
        <v>2.3799999999999998E-2</v>
      </c>
      <c r="M78" s="105">
        <v>3.5100000000685506E-2</v>
      </c>
      <c r="N78" s="106">
        <v>111682.15884700003</v>
      </c>
      <c r="O78" s="118">
        <v>101.36</v>
      </c>
      <c r="P78" s="106">
        <v>113.20103902400001</v>
      </c>
      <c r="Q78" s="107">
        <f t="shared" si="2"/>
        <v>4.1151612225734369E-5</v>
      </c>
      <c r="R78" s="107">
        <f>P78/'סכום נכסי הקרן'!$C$42</f>
        <v>9.8219017042302669E-7</v>
      </c>
    </row>
    <row r="79" spans="2:18">
      <c r="B79" s="102" t="s">
        <v>5017</v>
      </c>
      <c r="C79" s="104" t="s">
        <v>4455</v>
      </c>
      <c r="D79" s="103" t="s">
        <v>4495</v>
      </c>
      <c r="E79" s="103" t="s">
        <v>4481</v>
      </c>
      <c r="F79" s="103" t="s">
        <v>429</v>
      </c>
      <c r="G79" s="117">
        <v>43740</v>
      </c>
      <c r="H79" s="103" t="s">
        <v>338</v>
      </c>
      <c r="I79" s="106">
        <v>7.9600000000023252</v>
      </c>
      <c r="J79" s="104" t="s">
        <v>348</v>
      </c>
      <c r="K79" s="104" t="s">
        <v>139</v>
      </c>
      <c r="L79" s="105">
        <v>2.4300000000000002E-2</v>
      </c>
      <c r="M79" s="105">
        <v>3.8300000000016217E-2</v>
      </c>
      <c r="N79" s="106">
        <v>1650444.6728929998</v>
      </c>
      <c r="O79" s="118">
        <v>99.06</v>
      </c>
      <c r="P79" s="106">
        <v>1634.9305725450004</v>
      </c>
      <c r="Q79" s="107">
        <f t="shared" si="2"/>
        <v>5.9434109012997257E-4</v>
      </c>
      <c r="R79" s="107">
        <f>P79/'סכום נכסי הקרן'!$C$42</f>
        <v>1.418549468735299E-5</v>
      </c>
    </row>
    <row r="80" spans="2:18">
      <c r="B80" s="102" t="s">
        <v>5017</v>
      </c>
      <c r="C80" s="104" t="s">
        <v>4455</v>
      </c>
      <c r="D80" s="103" t="s">
        <v>4496</v>
      </c>
      <c r="E80" s="103" t="s">
        <v>4481</v>
      </c>
      <c r="F80" s="103" t="s">
        <v>429</v>
      </c>
      <c r="G80" s="117">
        <v>43831</v>
      </c>
      <c r="H80" s="103" t="s">
        <v>338</v>
      </c>
      <c r="I80" s="106">
        <v>7.9499999999998208</v>
      </c>
      <c r="J80" s="104" t="s">
        <v>348</v>
      </c>
      <c r="K80" s="104" t="s">
        <v>139</v>
      </c>
      <c r="L80" s="105">
        <v>2.3799999999999998E-2</v>
      </c>
      <c r="M80" s="105">
        <v>3.9699999999996544E-2</v>
      </c>
      <c r="N80" s="106">
        <v>1712993.2260800004</v>
      </c>
      <c r="O80" s="118">
        <v>97.79</v>
      </c>
      <c r="P80" s="106">
        <v>1675.1361371140001</v>
      </c>
      <c r="Q80" s="107">
        <f t="shared" si="2"/>
        <v>6.0895689062725794E-4</v>
      </c>
      <c r="R80" s="107">
        <f>P80/'סכום נכסי הקרן'!$C$42</f>
        <v>1.453433874970835E-5</v>
      </c>
    </row>
    <row r="81" spans="2:18">
      <c r="B81" s="102" t="s">
        <v>5018</v>
      </c>
      <c r="C81" s="104" t="s">
        <v>4455</v>
      </c>
      <c r="D81" s="103">
        <v>7936</v>
      </c>
      <c r="E81" s="103" t="s">
        <v>4497</v>
      </c>
      <c r="F81" s="103" t="s">
        <v>4498</v>
      </c>
      <c r="G81" s="117">
        <v>44087</v>
      </c>
      <c r="H81" s="103" t="s">
        <v>4440</v>
      </c>
      <c r="I81" s="106">
        <v>5.2499999999993454</v>
      </c>
      <c r="J81" s="104" t="s">
        <v>341</v>
      </c>
      <c r="K81" s="104" t="s">
        <v>139</v>
      </c>
      <c r="L81" s="105">
        <v>1.7947999999999999E-2</v>
      </c>
      <c r="M81" s="105">
        <v>3.0999999999999524E-2</v>
      </c>
      <c r="N81" s="106">
        <v>8071588.9769050004</v>
      </c>
      <c r="O81" s="118">
        <v>104.19</v>
      </c>
      <c r="P81" s="106">
        <v>8409.7886626340023</v>
      </c>
      <c r="Q81" s="107">
        <f t="shared" si="2"/>
        <v>3.0571836171196208E-3</v>
      </c>
      <c r="R81" s="107">
        <f>P81/'סכום נכסי הקרן'!$C$42</f>
        <v>7.2967632019904912E-5</v>
      </c>
    </row>
    <row r="82" spans="2:18">
      <c r="B82" s="102" t="s">
        <v>5018</v>
      </c>
      <c r="C82" s="104" t="s">
        <v>4455</v>
      </c>
      <c r="D82" s="103">
        <v>7937</v>
      </c>
      <c r="E82" s="103" t="s">
        <v>4497</v>
      </c>
      <c r="F82" s="103" t="s">
        <v>4498</v>
      </c>
      <c r="G82" s="117">
        <v>44087</v>
      </c>
      <c r="H82" s="103" t="s">
        <v>4440</v>
      </c>
      <c r="I82" s="106">
        <v>6.6600000000011939</v>
      </c>
      <c r="J82" s="104" t="s">
        <v>341</v>
      </c>
      <c r="K82" s="104" t="s">
        <v>139</v>
      </c>
      <c r="L82" s="105">
        <v>7.5499999999999998E-2</v>
      </c>
      <c r="M82" s="105">
        <v>7.6000000000073509E-2</v>
      </c>
      <c r="N82" s="106">
        <v>214114.25901100005</v>
      </c>
      <c r="O82" s="118">
        <v>101.66</v>
      </c>
      <c r="P82" s="106">
        <v>217.66871413900003</v>
      </c>
      <c r="Q82" s="107">
        <f t="shared" si="2"/>
        <v>7.9128412558327052E-5</v>
      </c>
      <c r="R82" s="107">
        <f>P82/'סכום נכסי הקרן'!$C$42</f>
        <v>1.8886052043269584E-6</v>
      </c>
    </row>
    <row r="83" spans="2:18">
      <c r="B83" s="102" t="s">
        <v>5019</v>
      </c>
      <c r="C83" s="104" t="s">
        <v>4441</v>
      </c>
      <c r="D83" s="103">
        <v>8063</v>
      </c>
      <c r="E83" s="103" t="s">
        <v>519</v>
      </c>
      <c r="F83" s="103" t="s">
        <v>432</v>
      </c>
      <c r="G83" s="117">
        <v>44147</v>
      </c>
      <c r="H83" s="103" t="s">
        <v>137</v>
      </c>
      <c r="I83" s="106">
        <v>7.5400000000018004</v>
      </c>
      <c r="J83" s="104" t="s">
        <v>520</v>
      </c>
      <c r="K83" s="104" t="s">
        <v>139</v>
      </c>
      <c r="L83" s="105">
        <v>1.6250000000000001E-2</v>
      </c>
      <c r="M83" s="105">
        <v>3.1800000000009099E-2</v>
      </c>
      <c r="N83" s="106">
        <v>6495810.9815930007</v>
      </c>
      <c r="O83" s="118">
        <v>99.53</v>
      </c>
      <c r="P83" s="106">
        <v>6465.2808558340021</v>
      </c>
      <c r="Q83" s="107">
        <f t="shared" si="2"/>
        <v>2.3503029036097238E-3</v>
      </c>
      <c r="R83" s="107">
        <f>P83/'סכום נכסי הקרן'!$C$42</f>
        <v>5.6096086753037879E-5</v>
      </c>
    </row>
    <row r="84" spans="2:18">
      <c r="B84" s="102" t="s">
        <v>5019</v>
      </c>
      <c r="C84" s="104" t="s">
        <v>4441</v>
      </c>
      <c r="D84" s="103">
        <v>8145</v>
      </c>
      <c r="E84" s="103" t="s">
        <v>519</v>
      </c>
      <c r="F84" s="103" t="s">
        <v>432</v>
      </c>
      <c r="G84" s="117">
        <v>44185</v>
      </c>
      <c r="H84" s="103" t="s">
        <v>137</v>
      </c>
      <c r="I84" s="106">
        <v>7.5500000000032443</v>
      </c>
      <c r="J84" s="104" t="s">
        <v>520</v>
      </c>
      <c r="K84" s="104" t="s">
        <v>139</v>
      </c>
      <c r="L84" s="105">
        <v>1.4990000000000002E-2</v>
      </c>
      <c r="M84" s="105">
        <v>3.2600000000013507E-2</v>
      </c>
      <c r="N84" s="106">
        <v>3053551.6955370004</v>
      </c>
      <c r="O84" s="118">
        <v>97.83</v>
      </c>
      <c r="P84" s="106">
        <v>2987.2895931460021</v>
      </c>
      <c r="Q84" s="107">
        <f t="shared" si="2"/>
        <v>1.0859598463319141E-3</v>
      </c>
      <c r="R84" s="107">
        <f>P84/'סכום נכסי הקרן'!$C$42</f>
        <v>2.5919253921096464E-5</v>
      </c>
    </row>
    <row r="85" spans="2:18">
      <c r="B85" s="102" t="s">
        <v>5020</v>
      </c>
      <c r="C85" s="104" t="s">
        <v>4441</v>
      </c>
      <c r="D85" s="103" t="s">
        <v>4499</v>
      </c>
      <c r="E85" s="103" t="s">
        <v>431</v>
      </c>
      <c r="F85" s="103" t="s">
        <v>429</v>
      </c>
      <c r="G85" s="117">
        <v>42901</v>
      </c>
      <c r="H85" s="103" t="s">
        <v>338</v>
      </c>
      <c r="I85" s="106">
        <v>0.70000000000076146</v>
      </c>
      <c r="J85" s="104" t="s">
        <v>163</v>
      </c>
      <c r="K85" s="104" t="s">
        <v>139</v>
      </c>
      <c r="L85" s="105">
        <v>0.04</v>
      </c>
      <c r="M85" s="105">
        <v>6.050000000004245E-2</v>
      </c>
      <c r="N85" s="106">
        <v>3552076.6782080005</v>
      </c>
      <c r="O85" s="118">
        <v>99.81</v>
      </c>
      <c r="P85" s="106">
        <v>3545.3276529990007</v>
      </c>
      <c r="Q85" s="107">
        <f t="shared" si="2"/>
        <v>1.2888216402188331E-3</v>
      </c>
      <c r="R85" s="107">
        <f>P85/'סכום נכסי הקרן'!$C$42</f>
        <v>3.0761077828678688E-5</v>
      </c>
    </row>
    <row r="86" spans="2:18">
      <c r="B86" s="102" t="s">
        <v>5021</v>
      </c>
      <c r="C86" s="104" t="s">
        <v>4441</v>
      </c>
      <c r="D86" s="103">
        <v>8224</v>
      </c>
      <c r="E86" s="103" t="s">
        <v>4500</v>
      </c>
      <c r="F86" s="103" t="s">
        <v>432</v>
      </c>
      <c r="G86" s="117">
        <v>44223</v>
      </c>
      <c r="H86" s="103" t="s">
        <v>137</v>
      </c>
      <c r="I86" s="106">
        <v>12.350000000000952</v>
      </c>
      <c r="J86" s="104" t="s">
        <v>341</v>
      </c>
      <c r="K86" s="104" t="s">
        <v>139</v>
      </c>
      <c r="L86" s="105">
        <v>2.1537000000000001E-2</v>
      </c>
      <c r="M86" s="105">
        <v>4.0100000000003765E-2</v>
      </c>
      <c r="N86" s="106">
        <v>13929947.068905002</v>
      </c>
      <c r="O86" s="118">
        <v>89.43</v>
      </c>
      <c r="P86" s="106">
        <v>12457.552429229003</v>
      </c>
      <c r="Q86" s="107">
        <f t="shared" si="2"/>
        <v>4.5286542532591012E-3</v>
      </c>
      <c r="R86" s="107">
        <f>P86/'סכום נכסי הקרן'!$C$42</f>
        <v>1.0808810280375704E-4</v>
      </c>
    </row>
    <row r="87" spans="2:18">
      <c r="B87" s="102" t="s">
        <v>5021</v>
      </c>
      <c r="C87" s="104" t="s">
        <v>4441</v>
      </c>
      <c r="D87" s="103">
        <v>2963</v>
      </c>
      <c r="E87" s="103" t="s">
        <v>4500</v>
      </c>
      <c r="F87" s="103" t="s">
        <v>432</v>
      </c>
      <c r="G87" s="117">
        <v>41423</v>
      </c>
      <c r="H87" s="103" t="s">
        <v>137</v>
      </c>
      <c r="I87" s="106">
        <v>2.8099999999998366</v>
      </c>
      <c r="J87" s="104" t="s">
        <v>341</v>
      </c>
      <c r="K87" s="104" t="s">
        <v>139</v>
      </c>
      <c r="L87" s="105">
        <v>0.05</v>
      </c>
      <c r="M87" s="105">
        <v>2.520000000000688E-2</v>
      </c>
      <c r="N87" s="106">
        <v>2666656.2662080009</v>
      </c>
      <c r="O87" s="118">
        <v>122.01</v>
      </c>
      <c r="P87" s="106">
        <v>3253.5872882130011</v>
      </c>
      <c r="Q87" s="107">
        <f t="shared" si="2"/>
        <v>1.1827661970375879E-3</v>
      </c>
      <c r="R87" s="107">
        <f>P87/'סכום נכסי הקרן'!$C$42</f>
        <v>2.8229789060669364E-5</v>
      </c>
    </row>
    <row r="88" spans="2:18">
      <c r="B88" s="102" t="s">
        <v>5021</v>
      </c>
      <c r="C88" s="104" t="s">
        <v>4441</v>
      </c>
      <c r="D88" s="103">
        <v>2968</v>
      </c>
      <c r="E88" s="103" t="s">
        <v>4500</v>
      </c>
      <c r="F88" s="103" t="s">
        <v>432</v>
      </c>
      <c r="G88" s="117">
        <v>41423</v>
      </c>
      <c r="H88" s="103" t="s">
        <v>137</v>
      </c>
      <c r="I88" s="106">
        <v>2.8099999999951919</v>
      </c>
      <c r="J88" s="104" t="s">
        <v>341</v>
      </c>
      <c r="K88" s="104" t="s">
        <v>139</v>
      </c>
      <c r="L88" s="105">
        <v>0.05</v>
      </c>
      <c r="M88" s="105">
        <v>2.5199999999954516E-2</v>
      </c>
      <c r="N88" s="106">
        <v>857649.65971799998</v>
      </c>
      <c r="O88" s="118">
        <v>122.01</v>
      </c>
      <c r="P88" s="106">
        <v>1046.418340963</v>
      </c>
      <c r="Q88" s="107">
        <f t="shared" si="2"/>
        <v>3.8040111790913893E-4</v>
      </c>
      <c r="R88" s="107">
        <f>P88/'סכום נכסי הקרן'!$C$42</f>
        <v>9.0792612639034837E-6</v>
      </c>
    </row>
    <row r="89" spans="2:18">
      <c r="B89" s="102" t="s">
        <v>5021</v>
      </c>
      <c r="C89" s="104" t="s">
        <v>4441</v>
      </c>
      <c r="D89" s="103">
        <v>4605</v>
      </c>
      <c r="E89" s="103" t="s">
        <v>4500</v>
      </c>
      <c r="F89" s="103" t="s">
        <v>432</v>
      </c>
      <c r="G89" s="117">
        <v>42352</v>
      </c>
      <c r="H89" s="103" t="s">
        <v>137</v>
      </c>
      <c r="I89" s="106">
        <v>5.0299999999986094</v>
      </c>
      <c r="J89" s="104" t="s">
        <v>341</v>
      </c>
      <c r="K89" s="104" t="s">
        <v>139</v>
      </c>
      <c r="L89" s="105">
        <v>0.05</v>
      </c>
      <c r="M89" s="105">
        <v>2.7999999999986921E-2</v>
      </c>
      <c r="N89" s="106">
        <v>3277609.3577620019</v>
      </c>
      <c r="O89" s="118">
        <v>126.01</v>
      </c>
      <c r="P89" s="106">
        <v>4130.1157744580014</v>
      </c>
      <c r="Q89" s="107">
        <f t="shared" si="2"/>
        <v>1.5014077985790438E-3</v>
      </c>
      <c r="R89" s="107">
        <f>P89/'סכום נכסי הקרן'!$C$42</f>
        <v>3.5834998966058037E-5</v>
      </c>
    </row>
    <row r="90" spans="2:18">
      <c r="B90" s="102" t="s">
        <v>5021</v>
      </c>
      <c r="C90" s="104" t="s">
        <v>4441</v>
      </c>
      <c r="D90" s="103">
        <v>4606</v>
      </c>
      <c r="E90" s="103" t="s">
        <v>4500</v>
      </c>
      <c r="F90" s="103" t="s">
        <v>432</v>
      </c>
      <c r="G90" s="117">
        <v>42352</v>
      </c>
      <c r="H90" s="103" t="s">
        <v>137</v>
      </c>
      <c r="I90" s="106">
        <v>6.7700000000008709</v>
      </c>
      <c r="J90" s="104" t="s">
        <v>341</v>
      </c>
      <c r="K90" s="104" t="s">
        <v>139</v>
      </c>
      <c r="L90" s="105">
        <v>4.0999999999999995E-2</v>
      </c>
      <c r="M90" s="105">
        <v>2.790000000000345E-2</v>
      </c>
      <c r="N90" s="106">
        <v>10022259.516407004</v>
      </c>
      <c r="O90" s="118">
        <v>123.26</v>
      </c>
      <c r="P90" s="106">
        <v>12353.436489424997</v>
      </c>
      <c r="Q90" s="107">
        <f t="shared" si="2"/>
        <v>4.4908053181409004E-3</v>
      </c>
      <c r="R90" s="107">
        <f>P90/'סכום נכסי הקרן'!$C$42</f>
        <v>1.071847396054902E-4</v>
      </c>
    </row>
    <row r="91" spans="2:18">
      <c r="B91" s="102" t="s">
        <v>5021</v>
      </c>
      <c r="C91" s="104" t="s">
        <v>4441</v>
      </c>
      <c r="D91" s="103">
        <v>5150</v>
      </c>
      <c r="E91" s="103" t="s">
        <v>4500</v>
      </c>
      <c r="F91" s="103" t="s">
        <v>432</v>
      </c>
      <c r="G91" s="117">
        <v>42631</v>
      </c>
      <c r="H91" s="103" t="s">
        <v>137</v>
      </c>
      <c r="I91" s="106">
        <v>6.7400000000004914</v>
      </c>
      <c r="J91" s="104" t="s">
        <v>341</v>
      </c>
      <c r="K91" s="104" t="s">
        <v>139</v>
      </c>
      <c r="L91" s="105">
        <v>4.0999999999999995E-2</v>
      </c>
      <c r="M91" s="105">
        <v>3.0400000000007959E-2</v>
      </c>
      <c r="N91" s="106">
        <v>2974112.998817001</v>
      </c>
      <c r="O91" s="118">
        <v>121.7</v>
      </c>
      <c r="P91" s="106">
        <v>3619.4954639030007</v>
      </c>
      <c r="Q91" s="107">
        <f t="shared" si="2"/>
        <v>1.315783627672905E-3</v>
      </c>
      <c r="R91" s="107">
        <f>P91/'סכום נכסי הקרן'!$C$42</f>
        <v>3.140459572798223E-5</v>
      </c>
    </row>
    <row r="92" spans="2:18">
      <c r="B92" s="102" t="s">
        <v>5022</v>
      </c>
      <c r="C92" s="104" t="s">
        <v>4455</v>
      </c>
      <c r="D92" s="103" t="s">
        <v>4501</v>
      </c>
      <c r="E92" s="103" t="s">
        <v>4502</v>
      </c>
      <c r="F92" s="103" t="s">
        <v>429</v>
      </c>
      <c r="G92" s="117">
        <v>42033</v>
      </c>
      <c r="H92" s="103" t="s">
        <v>338</v>
      </c>
      <c r="I92" s="106">
        <v>3.6699999999864454</v>
      </c>
      <c r="J92" s="104" t="s">
        <v>348</v>
      </c>
      <c r="K92" s="104" t="s">
        <v>139</v>
      </c>
      <c r="L92" s="105">
        <v>5.0999999999999997E-2</v>
      </c>
      <c r="M92" s="105">
        <v>2.8499999999898537E-2</v>
      </c>
      <c r="N92" s="106">
        <v>650524.44961000013</v>
      </c>
      <c r="O92" s="118">
        <v>122.72</v>
      </c>
      <c r="P92" s="106">
        <v>798.32363274600016</v>
      </c>
      <c r="Q92" s="107">
        <f t="shared" si="2"/>
        <v>2.902120408845177E-4</v>
      </c>
      <c r="R92" s="107">
        <f>P92/'סכום נכסי הקרן'!$C$42</f>
        <v>6.9266645576749846E-6</v>
      </c>
    </row>
    <row r="93" spans="2:18">
      <c r="B93" s="102" t="s">
        <v>5022</v>
      </c>
      <c r="C93" s="104" t="s">
        <v>4455</v>
      </c>
      <c r="D93" s="103" t="s">
        <v>4503</v>
      </c>
      <c r="E93" s="103" t="s">
        <v>4502</v>
      </c>
      <c r="F93" s="103" t="s">
        <v>429</v>
      </c>
      <c r="G93" s="117">
        <v>42054</v>
      </c>
      <c r="H93" s="103" t="s">
        <v>338</v>
      </c>
      <c r="I93" s="106">
        <v>3.66999999999772</v>
      </c>
      <c r="J93" s="104" t="s">
        <v>348</v>
      </c>
      <c r="K93" s="104" t="s">
        <v>139</v>
      </c>
      <c r="L93" s="105">
        <v>5.0999999999999997E-2</v>
      </c>
      <c r="M93" s="105">
        <v>2.8499999999971711E-2</v>
      </c>
      <c r="N93" s="106">
        <v>1270741.3897210001</v>
      </c>
      <c r="O93" s="118">
        <v>123.81</v>
      </c>
      <c r="P93" s="106">
        <v>1573.304984377</v>
      </c>
      <c r="Q93" s="107">
        <f t="shared" si="2"/>
        <v>5.7193853685539794E-4</v>
      </c>
      <c r="R93" s="107">
        <f>P93/'סכום נכסי הקרן'!$C$42</f>
        <v>1.3650799533783642E-5</v>
      </c>
    </row>
    <row r="94" spans="2:18">
      <c r="B94" s="102" t="s">
        <v>5022</v>
      </c>
      <c r="C94" s="104" t="s">
        <v>4455</v>
      </c>
      <c r="D94" s="103" t="s">
        <v>4504</v>
      </c>
      <c r="E94" s="103" t="s">
        <v>4502</v>
      </c>
      <c r="F94" s="103" t="s">
        <v>429</v>
      </c>
      <c r="G94" s="117">
        <v>42565</v>
      </c>
      <c r="H94" s="103" t="s">
        <v>338</v>
      </c>
      <c r="I94" s="106">
        <v>3.6699999999998507</v>
      </c>
      <c r="J94" s="104" t="s">
        <v>348</v>
      </c>
      <c r="K94" s="104" t="s">
        <v>139</v>
      </c>
      <c r="L94" s="105">
        <v>5.0999999999999997E-2</v>
      </c>
      <c r="M94" s="105">
        <v>2.8500000000005445E-2</v>
      </c>
      <c r="N94" s="106">
        <v>1551052.8774070004</v>
      </c>
      <c r="O94" s="118">
        <v>124.31</v>
      </c>
      <c r="P94" s="106">
        <v>1928.1139370870001</v>
      </c>
      <c r="Q94" s="107">
        <f t="shared" si="2"/>
        <v>7.0092110240451159E-4</v>
      </c>
      <c r="R94" s="107">
        <f>P94/'סכום נכסי הקרן'!$C$42</f>
        <v>1.6729303660021975E-5</v>
      </c>
    </row>
    <row r="95" spans="2:18">
      <c r="B95" s="102" t="s">
        <v>5022</v>
      </c>
      <c r="C95" s="104" t="s">
        <v>4455</v>
      </c>
      <c r="D95" s="103" t="s">
        <v>4505</v>
      </c>
      <c r="E95" s="103" t="s">
        <v>4502</v>
      </c>
      <c r="F95" s="103" t="s">
        <v>429</v>
      </c>
      <c r="G95" s="117">
        <v>40570</v>
      </c>
      <c r="H95" s="103" t="s">
        <v>338</v>
      </c>
      <c r="I95" s="106">
        <v>3.690000000000365</v>
      </c>
      <c r="J95" s="104" t="s">
        <v>348</v>
      </c>
      <c r="K95" s="104" t="s">
        <v>139</v>
      </c>
      <c r="L95" s="105">
        <v>5.0999999999999997E-2</v>
      </c>
      <c r="M95" s="105">
        <v>2.5100000000001215E-2</v>
      </c>
      <c r="N95" s="106">
        <v>7864526.1159090018</v>
      </c>
      <c r="O95" s="118">
        <v>131.08000000000001</v>
      </c>
      <c r="P95" s="106">
        <v>10308.821102325001</v>
      </c>
      <c r="Q95" s="107">
        <f t="shared" si="2"/>
        <v>3.7475328156431949E-3</v>
      </c>
      <c r="R95" s="107">
        <f>P95/'סכום נכסי הקרן'!$C$42</f>
        <v>8.9444609719584073E-5</v>
      </c>
    </row>
    <row r="96" spans="2:18">
      <c r="B96" s="102" t="s">
        <v>5022</v>
      </c>
      <c r="C96" s="104" t="s">
        <v>4455</v>
      </c>
      <c r="D96" s="103" t="s">
        <v>4506</v>
      </c>
      <c r="E96" s="103" t="s">
        <v>4502</v>
      </c>
      <c r="F96" s="103" t="s">
        <v>429</v>
      </c>
      <c r="G96" s="117">
        <v>41207</v>
      </c>
      <c r="H96" s="103" t="s">
        <v>338</v>
      </c>
      <c r="I96" s="106">
        <v>3.6900000000064059</v>
      </c>
      <c r="J96" s="104" t="s">
        <v>348</v>
      </c>
      <c r="K96" s="104" t="s">
        <v>139</v>
      </c>
      <c r="L96" s="105">
        <v>5.0999999999999997E-2</v>
      </c>
      <c r="M96" s="105">
        <v>2.5000000000142374E-2</v>
      </c>
      <c r="N96" s="106">
        <v>111788.92061200005</v>
      </c>
      <c r="O96" s="118">
        <v>125.65</v>
      </c>
      <c r="P96" s="106">
        <v>140.46277859000006</v>
      </c>
      <c r="Q96" s="107">
        <f t="shared" si="2"/>
        <v>5.1061985353856849E-5</v>
      </c>
      <c r="R96" s="107">
        <f>P96/'סכום נכסי הקרן'!$C$42</f>
        <v>1.2187269801662737E-6</v>
      </c>
    </row>
    <row r="97" spans="2:18">
      <c r="B97" s="102" t="s">
        <v>5022</v>
      </c>
      <c r="C97" s="104" t="s">
        <v>4455</v>
      </c>
      <c r="D97" s="103" t="s">
        <v>4507</v>
      </c>
      <c r="E97" s="103" t="s">
        <v>4502</v>
      </c>
      <c r="F97" s="103" t="s">
        <v>429</v>
      </c>
      <c r="G97" s="117">
        <v>41239</v>
      </c>
      <c r="H97" s="103" t="s">
        <v>338</v>
      </c>
      <c r="I97" s="106">
        <v>3.6699999999986703</v>
      </c>
      <c r="J97" s="104" t="s">
        <v>348</v>
      </c>
      <c r="K97" s="104" t="s">
        <v>139</v>
      </c>
      <c r="L97" s="105">
        <v>5.0999999999999997E-2</v>
      </c>
      <c r="M97" s="105">
        <v>2.8499999999986526E-2</v>
      </c>
      <c r="N97" s="106">
        <v>985840.93893700023</v>
      </c>
      <c r="O97" s="118">
        <v>124.34</v>
      </c>
      <c r="P97" s="106">
        <v>1225.7946988890003</v>
      </c>
      <c r="Q97" s="107">
        <f t="shared" si="2"/>
        <v>4.4560923249429131E-4</v>
      </c>
      <c r="R97" s="107">
        <f>P97/'סכום נכסי הקרן'!$C$42</f>
        <v>1.0635622381082341E-5</v>
      </c>
    </row>
    <row r="98" spans="2:18">
      <c r="B98" s="102" t="s">
        <v>5022</v>
      </c>
      <c r="C98" s="104" t="s">
        <v>4455</v>
      </c>
      <c r="D98" s="103" t="s">
        <v>4508</v>
      </c>
      <c r="E98" s="103" t="s">
        <v>4502</v>
      </c>
      <c r="F98" s="103" t="s">
        <v>429</v>
      </c>
      <c r="G98" s="117">
        <v>41269</v>
      </c>
      <c r="H98" s="103" t="s">
        <v>338</v>
      </c>
      <c r="I98" s="106">
        <v>3.6899999999946962</v>
      </c>
      <c r="J98" s="104" t="s">
        <v>348</v>
      </c>
      <c r="K98" s="104" t="s">
        <v>139</v>
      </c>
      <c r="L98" s="105">
        <v>5.0999999999999997E-2</v>
      </c>
      <c r="M98" s="105">
        <v>2.509999999996464E-2</v>
      </c>
      <c r="N98" s="106">
        <v>268400.31835300004</v>
      </c>
      <c r="O98" s="118">
        <v>126.47</v>
      </c>
      <c r="P98" s="106">
        <v>339.44590332000018</v>
      </c>
      <c r="Q98" s="107">
        <f t="shared" si="2"/>
        <v>1.2339768526397731E-4</v>
      </c>
      <c r="R98" s="107">
        <f>P98/'סכום נכסי הקרן'!$C$42</f>
        <v>2.9452064442675678E-6</v>
      </c>
    </row>
    <row r="99" spans="2:18">
      <c r="B99" s="102" t="s">
        <v>5022</v>
      </c>
      <c r="C99" s="104" t="s">
        <v>4455</v>
      </c>
      <c r="D99" s="103" t="s">
        <v>4509</v>
      </c>
      <c r="E99" s="103" t="s">
        <v>4502</v>
      </c>
      <c r="F99" s="103" t="s">
        <v>429</v>
      </c>
      <c r="G99" s="117">
        <v>41298</v>
      </c>
      <c r="H99" s="103" t="s">
        <v>338</v>
      </c>
      <c r="I99" s="106">
        <v>3.6699999999950239</v>
      </c>
      <c r="J99" s="104" t="s">
        <v>348</v>
      </c>
      <c r="K99" s="104" t="s">
        <v>139</v>
      </c>
      <c r="L99" s="105">
        <v>5.0999999999999997E-2</v>
      </c>
      <c r="M99" s="105">
        <v>2.84999999999653E-2</v>
      </c>
      <c r="N99" s="106">
        <v>543104.99770399998</v>
      </c>
      <c r="O99" s="118">
        <v>124.68</v>
      </c>
      <c r="P99" s="106">
        <v>677.1433236109998</v>
      </c>
      <c r="Q99" s="107">
        <f t="shared" si="2"/>
        <v>2.4615975007594225E-4</v>
      </c>
      <c r="R99" s="107">
        <f>P99/'סכום נכסי הקרן'!$C$42</f>
        <v>5.8752421545998072E-6</v>
      </c>
    </row>
    <row r="100" spans="2:18">
      <c r="B100" s="102" t="s">
        <v>5022</v>
      </c>
      <c r="C100" s="104" t="s">
        <v>4455</v>
      </c>
      <c r="D100" s="103" t="s">
        <v>4510</v>
      </c>
      <c r="E100" s="103" t="s">
        <v>4502</v>
      </c>
      <c r="F100" s="103" t="s">
        <v>429</v>
      </c>
      <c r="G100" s="117">
        <v>41330</v>
      </c>
      <c r="H100" s="103" t="s">
        <v>338</v>
      </c>
      <c r="I100" s="106">
        <v>3.6699999999982689</v>
      </c>
      <c r="J100" s="104" t="s">
        <v>348</v>
      </c>
      <c r="K100" s="104" t="s">
        <v>139</v>
      </c>
      <c r="L100" s="105">
        <v>5.0999999999999997E-2</v>
      </c>
      <c r="M100" s="105">
        <v>2.8499999999999047E-2</v>
      </c>
      <c r="N100" s="106">
        <v>841905.336091</v>
      </c>
      <c r="O100" s="118">
        <v>124.91</v>
      </c>
      <c r="P100" s="106">
        <v>1051.6240202460001</v>
      </c>
      <c r="Q100" s="107">
        <f t="shared" si="2"/>
        <v>3.8229352187532639E-4</v>
      </c>
      <c r="R100" s="107">
        <f>P100/'סכום נכסי הקרן'!$C$42</f>
        <v>9.124428402528893E-6</v>
      </c>
    </row>
    <row r="101" spans="2:18">
      <c r="B101" s="102" t="s">
        <v>5022</v>
      </c>
      <c r="C101" s="104" t="s">
        <v>4455</v>
      </c>
      <c r="D101" s="103" t="s">
        <v>4511</v>
      </c>
      <c r="E101" s="103" t="s">
        <v>4502</v>
      </c>
      <c r="F101" s="103" t="s">
        <v>429</v>
      </c>
      <c r="G101" s="117">
        <v>41389</v>
      </c>
      <c r="H101" s="103" t="s">
        <v>338</v>
      </c>
      <c r="I101" s="106">
        <v>3.6900000000054627</v>
      </c>
      <c r="J101" s="104" t="s">
        <v>348</v>
      </c>
      <c r="K101" s="104" t="s">
        <v>139</v>
      </c>
      <c r="L101" s="105">
        <v>5.0999999999999997E-2</v>
      </c>
      <c r="M101" s="105">
        <v>2.5100000000057191E-2</v>
      </c>
      <c r="N101" s="106">
        <v>368514.60511500016</v>
      </c>
      <c r="O101" s="118">
        <v>126.2</v>
      </c>
      <c r="P101" s="106">
        <v>465.06545053400009</v>
      </c>
      <c r="Q101" s="107">
        <f t="shared" si="2"/>
        <v>1.6906375811536579E-4</v>
      </c>
      <c r="R101" s="107">
        <f>P101/'סכום נכסי הקרן'!$C$42</f>
        <v>4.0351459496852118E-6</v>
      </c>
    </row>
    <row r="102" spans="2:18">
      <c r="B102" s="102" t="s">
        <v>5022</v>
      </c>
      <c r="C102" s="104" t="s">
        <v>4455</v>
      </c>
      <c r="D102" s="103" t="s">
        <v>4512</v>
      </c>
      <c r="E102" s="103" t="s">
        <v>4502</v>
      </c>
      <c r="F102" s="103" t="s">
        <v>429</v>
      </c>
      <c r="G102" s="117">
        <v>41422</v>
      </c>
      <c r="H102" s="103" t="s">
        <v>338</v>
      </c>
      <c r="I102" s="106">
        <v>3.6799999999860873</v>
      </c>
      <c r="J102" s="104" t="s">
        <v>348</v>
      </c>
      <c r="K102" s="104" t="s">
        <v>139</v>
      </c>
      <c r="L102" s="105">
        <v>5.0999999999999997E-2</v>
      </c>
      <c r="M102" s="105">
        <v>2.5099999999763006E-2</v>
      </c>
      <c r="N102" s="106">
        <v>134970.16992800002</v>
      </c>
      <c r="O102" s="118">
        <v>125.67</v>
      </c>
      <c r="P102" s="106">
        <v>169.61701160199999</v>
      </c>
      <c r="Q102" s="107">
        <f t="shared" si="2"/>
        <v>6.166033058100768E-5</v>
      </c>
      <c r="R102" s="107">
        <f>P102/'סכום נכסי הקרן'!$C$42</f>
        <v>1.4716840319521489E-6</v>
      </c>
    </row>
    <row r="103" spans="2:18">
      <c r="B103" s="102" t="s">
        <v>5022</v>
      </c>
      <c r="C103" s="104" t="s">
        <v>4455</v>
      </c>
      <c r="D103" s="103" t="s">
        <v>4513</v>
      </c>
      <c r="E103" s="103" t="s">
        <v>4502</v>
      </c>
      <c r="F103" s="103" t="s">
        <v>429</v>
      </c>
      <c r="G103" s="117">
        <v>41450</v>
      </c>
      <c r="H103" s="103" t="s">
        <v>338</v>
      </c>
      <c r="I103" s="106">
        <v>3.6800000000133277</v>
      </c>
      <c r="J103" s="104" t="s">
        <v>348</v>
      </c>
      <c r="K103" s="104" t="s">
        <v>139</v>
      </c>
      <c r="L103" s="105">
        <v>5.0999999999999997E-2</v>
      </c>
      <c r="M103" s="105">
        <v>2.5200000000038695E-2</v>
      </c>
      <c r="N103" s="106">
        <v>222352.97868200002</v>
      </c>
      <c r="O103" s="118">
        <v>125.53</v>
      </c>
      <c r="P103" s="106">
        <v>279.11970404600004</v>
      </c>
      <c r="Q103" s="107">
        <f t="shared" si="2"/>
        <v>1.0146749468463372E-4</v>
      </c>
      <c r="R103" s="107">
        <f>P103/'סכום נכסי הקרן'!$C$42</f>
        <v>2.4217854539943107E-6</v>
      </c>
    </row>
    <row r="104" spans="2:18">
      <c r="B104" s="102" t="s">
        <v>5022</v>
      </c>
      <c r="C104" s="104" t="s">
        <v>4455</v>
      </c>
      <c r="D104" s="103" t="s">
        <v>4514</v>
      </c>
      <c r="E104" s="103" t="s">
        <v>4502</v>
      </c>
      <c r="F104" s="103" t="s">
        <v>429</v>
      </c>
      <c r="G104" s="117">
        <v>41480</v>
      </c>
      <c r="H104" s="103" t="s">
        <v>338</v>
      </c>
      <c r="I104" s="106">
        <v>3.6799999999798931</v>
      </c>
      <c r="J104" s="104" t="s">
        <v>348</v>
      </c>
      <c r="K104" s="104" t="s">
        <v>139</v>
      </c>
      <c r="L104" s="105">
        <v>5.0999999999999997E-2</v>
      </c>
      <c r="M104" s="105">
        <v>2.5799999999864841E-2</v>
      </c>
      <c r="N104" s="106">
        <v>195269.70625299998</v>
      </c>
      <c r="O104" s="118">
        <v>124.28</v>
      </c>
      <c r="P104" s="106">
        <v>242.68119406599999</v>
      </c>
      <c r="Q104" s="107">
        <f t="shared" si="2"/>
        <v>8.8221119512559538E-5</v>
      </c>
      <c r="R104" s="107">
        <f>P104/'סכום נכסי הקרן'!$C$42</f>
        <v>2.1056262858825272E-6</v>
      </c>
    </row>
    <row r="105" spans="2:18">
      <c r="B105" s="102" t="s">
        <v>5022</v>
      </c>
      <c r="C105" s="104" t="s">
        <v>4455</v>
      </c>
      <c r="D105" s="103" t="s">
        <v>4515</v>
      </c>
      <c r="E105" s="103" t="s">
        <v>4502</v>
      </c>
      <c r="F105" s="103" t="s">
        <v>429</v>
      </c>
      <c r="G105" s="117">
        <v>41512</v>
      </c>
      <c r="H105" s="103" t="s">
        <v>338</v>
      </c>
      <c r="I105" s="106">
        <v>3.6300000000048769</v>
      </c>
      <c r="J105" s="104" t="s">
        <v>348</v>
      </c>
      <c r="K105" s="104" t="s">
        <v>139</v>
      </c>
      <c r="L105" s="105">
        <v>5.0999999999999997E-2</v>
      </c>
      <c r="M105" s="105">
        <v>3.5800000000031605E-2</v>
      </c>
      <c r="N105" s="106">
        <v>608788.68667500024</v>
      </c>
      <c r="O105" s="118">
        <v>119.6</v>
      </c>
      <c r="P105" s="106">
        <v>728.11130041499985</v>
      </c>
      <c r="Q105" s="107">
        <f t="shared" si="2"/>
        <v>2.6468797592485655E-4</v>
      </c>
      <c r="R105" s="107">
        <f>P105/'סכום נכסי הקרן'!$C$42</f>
        <v>6.3174664155681566E-6</v>
      </c>
    </row>
    <row r="106" spans="2:18">
      <c r="B106" s="102" t="s">
        <v>5022</v>
      </c>
      <c r="C106" s="104" t="s">
        <v>4455</v>
      </c>
      <c r="D106" s="103" t="s">
        <v>4516</v>
      </c>
      <c r="E106" s="103" t="s">
        <v>4502</v>
      </c>
      <c r="F106" s="103" t="s">
        <v>429</v>
      </c>
      <c r="G106" s="117">
        <v>40871</v>
      </c>
      <c r="H106" s="103" t="s">
        <v>338</v>
      </c>
      <c r="I106" s="106">
        <v>3.6600000000057547</v>
      </c>
      <c r="J106" s="104" t="s">
        <v>348</v>
      </c>
      <c r="K106" s="104" t="s">
        <v>139</v>
      </c>
      <c r="L106" s="105">
        <v>5.1879999999999996E-2</v>
      </c>
      <c r="M106" s="105">
        <v>2.8500000000074511E-2</v>
      </c>
      <c r="N106" s="106">
        <v>306379.72860700008</v>
      </c>
      <c r="O106" s="118">
        <v>127.04</v>
      </c>
      <c r="P106" s="106">
        <v>389.22480438600007</v>
      </c>
      <c r="Q106" s="107">
        <f t="shared" si="2"/>
        <v>1.4149365020699271E-4</v>
      </c>
      <c r="R106" s="107">
        <f>P106/'סכום נכסי הקרן'!$C$42</f>
        <v>3.3771136753586151E-6</v>
      </c>
    </row>
    <row r="107" spans="2:18">
      <c r="B107" s="102" t="s">
        <v>5022</v>
      </c>
      <c r="C107" s="104" t="s">
        <v>4455</v>
      </c>
      <c r="D107" s="103" t="s">
        <v>4517</v>
      </c>
      <c r="E107" s="103" t="s">
        <v>4502</v>
      </c>
      <c r="F107" s="103" t="s">
        <v>429</v>
      </c>
      <c r="G107" s="117">
        <v>41547</v>
      </c>
      <c r="H107" s="103" t="s">
        <v>338</v>
      </c>
      <c r="I107" s="106">
        <v>3.6300000000042498</v>
      </c>
      <c r="J107" s="104" t="s">
        <v>348</v>
      </c>
      <c r="K107" s="104" t="s">
        <v>139</v>
      </c>
      <c r="L107" s="105">
        <v>5.0999999999999997E-2</v>
      </c>
      <c r="M107" s="105">
        <v>3.580000000005943E-2</v>
      </c>
      <c r="N107" s="106">
        <v>445456.03393300006</v>
      </c>
      <c r="O107" s="118">
        <v>119.36</v>
      </c>
      <c r="P107" s="106">
        <v>531.69633969800009</v>
      </c>
      <c r="Q107" s="107">
        <f t="shared" si="2"/>
        <v>1.9328587247733278E-4</v>
      </c>
      <c r="R107" s="107">
        <f>P107/'סכום נכסי הקרן'!$C$42</f>
        <v>4.6132696572737262E-6</v>
      </c>
    </row>
    <row r="108" spans="2:18">
      <c r="B108" s="102" t="s">
        <v>5022</v>
      </c>
      <c r="C108" s="104" t="s">
        <v>4455</v>
      </c>
      <c r="D108" s="103" t="s">
        <v>4518</v>
      </c>
      <c r="E108" s="103" t="s">
        <v>4502</v>
      </c>
      <c r="F108" s="103" t="s">
        <v>429</v>
      </c>
      <c r="G108" s="117">
        <v>41571</v>
      </c>
      <c r="H108" s="103" t="s">
        <v>338</v>
      </c>
      <c r="I108" s="106">
        <v>3.680000000010299</v>
      </c>
      <c r="J108" s="104" t="s">
        <v>348</v>
      </c>
      <c r="K108" s="104" t="s">
        <v>139</v>
      </c>
      <c r="L108" s="105">
        <v>5.0999999999999997E-2</v>
      </c>
      <c r="M108" s="105">
        <v>2.6500000000067171E-2</v>
      </c>
      <c r="N108" s="106">
        <v>217202.23861900001</v>
      </c>
      <c r="O108" s="118">
        <v>123.37</v>
      </c>
      <c r="P108" s="106">
        <v>267.96240856800006</v>
      </c>
      <c r="Q108" s="107">
        <f t="shared" si="2"/>
        <v>9.7411518688677952E-5</v>
      </c>
      <c r="R108" s="107">
        <f>P108/'סכום נכסי הקרן'!$C$42</f>
        <v>2.3249790461955848E-6</v>
      </c>
    </row>
    <row r="109" spans="2:18">
      <c r="B109" s="102" t="s">
        <v>5022</v>
      </c>
      <c r="C109" s="104" t="s">
        <v>4455</v>
      </c>
      <c r="D109" s="103" t="s">
        <v>4519</v>
      </c>
      <c r="E109" s="103" t="s">
        <v>4502</v>
      </c>
      <c r="F109" s="103" t="s">
        <v>429</v>
      </c>
      <c r="G109" s="117">
        <v>41597</v>
      </c>
      <c r="H109" s="103" t="s">
        <v>338</v>
      </c>
      <c r="I109" s="106">
        <v>3.6799999999112338</v>
      </c>
      <c r="J109" s="104" t="s">
        <v>348</v>
      </c>
      <c r="K109" s="104" t="s">
        <v>139</v>
      </c>
      <c r="L109" s="105">
        <v>5.0999999999999997E-2</v>
      </c>
      <c r="M109" s="105">
        <v>2.6699999999415479E-2</v>
      </c>
      <c r="N109" s="106">
        <v>56094.544980000006</v>
      </c>
      <c r="O109" s="118">
        <v>122.91</v>
      </c>
      <c r="P109" s="106">
        <v>68.945808609000025</v>
      </c>
      <c r="Q109" s="107">
        <f t="shared" si="2"/>
        <v>2.506364963545732E-5</v>
      </c>
      <c r="R109" s="107">
        <f>P109/'סכום נכסי הקרן'!$C$42</f>
        <v>5.9820913386908136E-7</v>
      </c>
    </row>
    <row r="110" spans="2:18">
      <c r="B110" s="102" t="s">
        <v>5022</v>
      </c>
      <c r="C110" s="104" t="s">
        <v>4455</v>
      </c>
      <c r="D110" s="103" t="s">
        <v>4520</v>
      </c>
      <c r="E110" s="103" t="s">
        <v>4502</v>
      </c>
      <c r="F110" s="103" t="s">
        <v>429</v>
      </c>
      <c r="G110" s="117">
        <v>41630</v>
      </c>
      <c r="H110" s="103" t="s">
        <v>338</v>
      </c>
      <c r="I110" s="106">
        <v>3.6699999999997455</v>
      </c>
      <c r="J110" s="104" t="s">
        <v>348</v>
      </c>
      <c r="K110" s="104" t="s">
        <v>139</v>
      </c>
      <c r="L110" s="105">
        <v>5.0999999999999997E-2</v>
      </c>
      <c r="M110" s="105">
        <v>2.8500000000000015E-2</v>
      </c>
      <c r="N110" s="106">
        <v>638174.83306400001</v>
      </c>
      <c r="O110" s="118">
        <v>122.58</v>
      </c>
      <c r="P110" s="106">
        <v>782.27475245999983</v>
      </c>
      <c r="Q110" s="107">
        <f t="shared" si="2"/>
        <v>2.8437784268385726E-4</v>
      </c>
      <c r="R110" s="107">
        <f>P110/'סכום נכסי הקרן'!$C$42</f>
        <v>6.7874162557237683E-6</v>
      </c>
    </row>
    <row r="111" spans="2:18">
      <c r="B111" s="102" t="s">
        <v>5022</v>
      </c>
      <c r="C111" s="104" t="s">
        <v>4455</v>
      </c>
      <c r="D111" s="103" t="s">
        <v>4521</v>
      </c>
      <c r="E111" s="103" t="s">
        <v>4502</v>
      </c>
      <c r="F111" s="103" t="s">
        <v>429</v>
      </c>
      <c r="G111" s="117">
        <v>41666</v>
      </c>
      <c r="H111" s="103" t="s">
        <v>338</v>
      </c>
      <c r="I111" s="106">
        <v>3.6700000000175299</v>
      </c>
      <c r="J111" s="104" t="s">
        <v>348</v>
      </c>
      <c r="K111" s="104" t="s">
        <v>139</v>
      </c>
      <c r="L111" s="105">
        <v>5.0999999999999997E-2</v>
      </c>
      <c r="M111" s="105">
        <v>2.8500000000181908E-2</v>
      </c>
      <c r="N111" s="106">
        <v>123435.64235300003</v>
      </c>
      <c r="O111" s="118">
        <v>122.47</v>
      </c>
      <c r="P111" s="106">
        <v>151.17163460500004</v>
      </c>
      <c r="Q111" s="107">
        <f t="shared" si="2"/>
        <v>5.4954941583852862E-5</v>
      </c>
      <c r="R111" s="107">
        <f>P111/'סכום נכסי הקרן'!$C$42</f>
        <v>1.3116424975952128E-6</v>
      </c>
    </row>
    <row r="112" spans="2:18">
      <c r="B112" s="102" t="s">
        <v>5022</v>
      </c>
      <c r="C112" s="104" t="s">
        <v>4455</v>
      </c>
      <c r="D112" s="103" t="s">
        <v>4522</v>
      </c>
      <c r="E112" s="103" t="s">
        <v>4502</v>
      </c>
      <c r="F112" s="103" t="s">
        <v>429</v>
      </c>
      <c r="G112" s="117">
        <v>41696</v>
      </c>
      <c r="H112" s="103" t="s">
        <v>338</v>
      </c>
      <c r="I112" s="106">
        <v>3.6699999999756767</v>
      </c>
      <c r="J112" s="104" t="s">
        <v>348</v>
      </c>
      <c r="K112" s="104" t="s">
        <v>139</v>
      </c>
      <c r="L112" s="105">
        <v>5.0999999999999997E-2</v>
      </c>
      <c r="M112" s="105">
        <v>2.8499999999808699E-2</v>
      </c>
      <c r="N112" s="106">
        <v>118806.76005000001</v>
      </c>
      <c r="O112" s="118">
        <v>123.2</v>
      </c>
      <c r="P112" s="106">
        <v>146.36993336800006</v>
      </c>
      <c r="Q112" s="107">
        <f t="shared" si="2"/>
        <v>5.3209394466684094E-5</v>
      </c>
      <c r="R112" s="107">
        <f>P112/'סכום נכסי הקרן'!$C$42</f>
        <v>1.2699804793226634E-6</v>
      </c>
    </row>
    <row r="113" spans="2:18">
      <c r="B113" s="102" t="s">
        <v>5022</v>
      </c>
      <c r="C113" s="104" t="s">
        <v>4455</v>
      </c>
      <c r="D113" s="103" t="s">
        <v>4523</v>
      </c>
      <c r="E113" s="103" t="s">
        <v>4502</v>
      </c>
      <c r="F113" s="103" t="s">
        <v>429</v>
      </c>
      <c r="G113" s="117">
        <v>41725</v>
      </c>
      <c r="H113" s="103" t="s">
        <v>338</v>
      </c>
      <c r="I113" s="106">
        <v>3.669999999981683</v>
      </c>
      <c r="J113" s="104" t="s">
        <v>348</v>
      </c>
      <c r="K113" s="104" t="s">
        <v>139</v>
      </c>
      <c r="L113" s="105">
        <v>5.0999999999999997E-2</v>
      </c>
      <c r="M113" s="105">
        <v>2.8499999999922965E-2</v>
      </c>
      <c r="N113" s="106">
        <v>236607.29081900002</v>
      </c>
      <c r="O113" s="118">
        <v>123.44</v>
      </c>
      <c r="P113" s="106">
        <v>292.06803910500003</v>
      </c>
      <c r="Q113" s="107">
        <f t="shared" si="2"/>
        <v>1.0617456158005223E-4</v>
      </c>
      <c r="R113" s="107">
        <f>P113/'סכום נכסי הקרן'!$C$42</f>
        <v>2.5341318381613091E-6</v>
      </c>
    </row>
    <row r="114" spans="2:18">
      <c r="B114" s="102" t="s">
        <v>5022</v>
      </c>
      <c r="C114" s="104" t="s">
        <v>4455</v>
      </c>
      <c r="D114" s="103" t="s">
        <v>4524</v>
      </c>
      <c r="E114" s="103" t="s">
        <v>4502</v>
      </c>
      <c r="F114" s="103" t="s">
        <v>429</v>
      </c>
      <c r="G114" s="117">
        <v>41787</v>
      </c>
      <c r="H114" s="103" t="s">
        <v>338</v>
      </c>
      <c r="I114" s="106">
        <v>3.6700000000052961</v>
      </c>
      <c r="J114" s="104" t="s">
        <v>348</v>
      </c>
      <c r="K114" s="104" t="s">
        <v>139</v>
      </c>
      <c r="L114" s="105">
        <v>5.0999999999999997E-2</v>
      </c>
      <c r="M114" s="105">
        <v>2.849999999990992E-2</v>
      </c>
      <c r="N114" s="106">
        <v>148960.14652400007</v>
      </c>
      <c r="O114" s="118">
        <v>122.96</v>
      </c>
      <c r="P114" s="106">
        <v>183.16139980899999</v>
      </c>
      <c r="Q114" s="107">
        <f t="shared" si="2"/>
        <v>6.6584078773911667E-5</v>
      </c>
      <c r="R114" s="107">
        <f>P114/'סכום נכסי הקרן'!$C$42</f>
        <v>1.589202078394183E-6</v>
      </c>
    </row>
    <row r="115" spans="2:18">
      <c r="B115" s="102" t="s">
        <v>5022</v>
      </c>
      <c r="C115" s="104" t="s">
        <v>4455</v>
      </c>
      <c r="D115" s="103" t="s">
        <v>4525</v>
      </c>
      <c r="E115" s="103" t="s">
        <v>4502</v>
      </c>
      <c r="F115" s="103" t="s">
        <v>429</v>
      </c>
      <c r="G115" s="117">
        <v>41815</v>
      </c>
      <c r="H115" s="103" t="s">
        <v>338</v>
      </c>
      <c r="I115" s="106">
        <v>3.6699999999817265</v>
      </c>
      <c r="J115" s="104" t="s">
        <v>348</v>
      </c>
      <c r="K115" s="104" t="s">
        <v>139</v>
      </c>
      <c r="L115" s="105">
        <v>5.0999999999999997E-2</v>
      </c>
      <c r="M115" s="105">
        <v>2.8500000000155522E-2</v>
      </c>
      <c r="N115" s="106">
        <v>83753.41814400001</v>
      </c>
      <c r="O115" s="118">
        <v>122.84</v>
      </c>
      <c r="P115" s="106">
        <v>102.88270456400002</v>
      </c>
      <c r="Q115" s="107">
        <f t="shared" si="2"/>
        <v>3.740062104955508E-5</v>
      </c>
      <c r="R115" s="107">
        <f>P115/'סכום נכסי הקרן'!$C$42</f>
        <v>8.9266301794167431E-7</v>
      </c>
    </row>
    <row r="116" spans="2:18">
      <c r="B116" s="102" t="s">
        <v>5022</v>
      </c>
      <c r="C116" s="104" t="s">
        <v>4455</v>
      </c>
      <c r="D116" s="103" t="s">
        <v>4526</v>
      </c>
      <c r="E116" s="103" t="s">
        <v>4502</v>
      </c>
      <c r="F116" s="103" t="s">
        <v>429</v>
      </c>
      <c r="G116" s="117">
        <v>41836</v>
      </c>
      <c r="H116" s="103" t="s">
        <v>338</v>
      </c>
      <c r="I116" s="106">
        <v>3.6699999999916071</v>
      </c>
      <c r="J116" s="104" t="s">
        <v>348</v>
      </c>
      <c r="K116" s="104" t="s">
        <v>139</v>
      </c>
      <c r="L116" s="105">
        <v>5.0999999999999997E-2</v>
      </c>
      <c r="M116" s="105">
        <v>2.8499999999973772E-2</v>
      </c>
      <c r="N116" s="106">
        <v>248989.091935</v>
      </c>
      <c r="O116" s="118">
        <v>122.48</v>
      </c>
      <c r="P116" s="106">
        <v>304.96184786800001</v>
      </c>
      <c r="Q116" s="107">
        <f t="shared" si="2"/>
        <v>1.1086180670520744E-4</v>
      </c>
      <c r="R116" s="107">
        <f>P116/'סכום נכסי הקרן'!$C$42</f>
        <v>2.6460051242682317E-6</v>
      </c>
    </row>
    <row r="117" spans="2:18">
      <c r="B117" s="102" t="s">
        <v>5022</v>
      </c>
      <c r="C117" s="104" t="s">
        <v>4455</v>
      </c>
      <c r="D117" s="103" t="s">
        <v>4527</v>
      </c>
      <c r="E117" s="103" t="s">
        <v>4502</v>
      </c>
      <c r="F117" s="103" t="s">
        <v>429</v>
      </c>
      <c r="G117" s="117">
        <v>40903</v>
      </c>
      <c r="H117" s="103" t="s">
        <v>338</v>
      </c>
      <c r="I117" s="106">
        <v>3.6200000000125359</v>
      </c>
      <c r="J117" s="104" t="s">
        <v>348</v>
      </c>
      <c r="K117" s="104" t="s">
        <v>139</v>
      </c>
      <c r="L117" s="105">
        <v>5.2619999999999993E-2</v>
      </c>
      <c r="M117" s="105">
        <v>3.5600000000107462E-2</v>
      </c>
      <c r="N117" s="106">
        <v>314349.96408300009</v>
      </c>
      <c r="O117" s="118">
        <v>124.35</v>
      </c>
      <c r="P117" s="106">
        <v>390.894201205</v>
      </c>
      <c r="Q117" s="107">
        <f t="shared" si="2"/>
        <v>1.4210052070163362E-4</v>
      </c>
      <c r="R117" s="107">
        <f>P117/'סכום נכסי הקרן'!$C$42</f>
        <v>3.3915982168459908E-6</v>
      </c>
    </row>
    <row r="118" spans="2:18">
      <c r="B118" s="102" t="s">
        <v>5022</v>
      </c>
      <c r="C118" s="104" t="s">
        <v>4455</v>
      </c>
      <c r="D118" s="103" t="s">
        <v>4528</v>
      </c>
      <c r="E118" s="103" t="s">
        <v>4502</v>
      </c>
      <c r="F118" s="103" t="s">
        <v>429</v>
      </c>
      <c r="G118" s="117">
        <v>41911</v>
      </c>
      <c r="H118" s="103" t="s">
        <v>338</v>
      </c>
      <c r="I118" s="106">
        <v>3.6700000000190478</v>
      </c>
      <c r="J118" s="104" t="s">
        <v>348</v>
      </c>
      <c r="K118" s="104" t="s">
        <v>139</v>
      </c>
      <c r="L118" s="105">
        <v>5.0999999999999997E-2</v>
      </c>
      <c r="M118" s="105">
        <v>2.8500000000200518E-2</v>
      </c>
      <c r="N118" s="106">
        <v>97727.877752999993</v>
      </c>
      <c r="O118" s="118">
        <v>122.48</v>
      </c>
      <c r="P118" s="106">
        <v>119.69710681599999</v>
      </c>
      <c r="Q118" s="107">
        <f t="shared" si="2"/>
        <v>4.3513107005935019E-5</v>
      </c>
      <c r="R118" s="107">
        <f>P118/'סכום נכסי הקרן'!$C$42</f>
        <v>1.038553380396314E-6</v>
      </c>
    </row>
    <row r="119" spans="2:18">
      <c r="B119" s="102" t="s">
        <v>5022</v>
      </c>
      <c r="C119" s="104" t="s">
        <v>4455</v>
      </c>
      <c r="D119" s="103" t="s">
        <v>4529</v>
      </c>
      <c r="E119" s="103" t="s">
        <v>4502</v>
      </c>
      <c r="F119" s="103" t="s">
        <v>429</v>
      </c>
      <c r="G119" s="117">
        <v>40933</v>
      </c>
      <c r="H119" s="103" t="s">
        <v>338</v>
      </c>
      <c r="I119" s="106">
        <v>3.6699999999979469</v>
      </c>
      <c r="J119" s="104" t="s">
        <v>348</v>
      </c>
      <c r="K119" s="104" t="s">
        <v>139</v>
      </c>
      <c r="L119" s="105">
        <v>5.1330999999999995E-2</v>
      </c>
      <c r="M119" s="105">
        <v>2.8499999999978924E-2</v>
      </c>
      <c r="N119" s="106">
        <v>1159182.6716400001</v>
      </c>
      <c r="O119" s="118">
        <v>126.89</v>
      </c>
      <c r="P119" s="106">
        <v>1470.8868681060001</v>
      </c>
      <c r="Q119" s="107">
        <f t="shared" si="2"/>
        <v>5.3470680610440374E-4</v>
      </c>
      <c r="R119" s="107">
        <f>P119/'סכום נכסי הקרן'!$C$42</f>
        <v>1.2762167521728596E-5</v>
      </c>
    </row>
    <row r="120" spans="2:18">
      <c r="B120" s="102" t="s">
        <v>5022</v>
      </c>
      <c r="C120" s="104" t="s">
        <v>4455</v>
      </c>
      <c r="D120" s="103" t="s">
        <v>4530</v>
      </c>
      <c r="E120" s="103" t="s">
        <v>4502</v>
      </c>
      <c r="F120" s="103" t="s">
        <v>429</v>
      </c>
      <c r="G120" s="117">
        <v>40993</v>
      </c>
      <c r="H120" s="103" t="s">
        <v>338</v>
      </c>
      <c r="I120" s="106">
        <v>3.6699999999879154</v>
      </c>
      <c r="J120" s="104" t="s">
        <v>348</v>
      </c>
      <c r="K120" s="104" t="s">
        <v>139</v>
      </c>
      <c r="L120" s="105">
        <v>5.1451999999999998E-2</v>
      </c>
      <c r="M120" s="105">
        <v>2.8499999999950378E-2</v>
      </c>
      <c r="N120" s="106">
        <v>674614.18861900014</v>
      </c>
      <c r="O120" s="118">
        <v>126.96</v>
      </c>
      <c r="P120" s="106">
        <v>856.49021420500003</v>
      </c>
      <c r="Q120" s="107">
        <f t="shared" si="2"/>
        <v>3.1135715249599213E-4</v>
      </c>
      <c r="R120" s="107">
        <f>P120/'סכום נכסי הקרן'!$C$42</f>
        <v>7.4313475981197598E-6</v>
      </c>
    </row>
    <row r="121" spans="2:18">
      <c r="B121" s="102" t="s">
        <v>5022</v>
      </c>
      <c r="C121" s="104" t="s">
        <v>4455</v>
      </c>
      <c r="D121" s="103" t="s">
        <v>4531</v>
      </c>
      <c r="E121" s="103" t="s">
        <v>4502</v>
      </c>
      <c r="F121" s="103" t="s">
        <v>429</v>
      </c>
      <c r="G121" s="117">
        <v>41053</v>
      </c>
      <c r="H121" s="103" t="s">
        <v>338</v>
      </c>
      <c r="I121" s="106">
        <v>3.6699999999948392</v>
      </c>
      <c r="J121" s="104" t="s">
        <v>348</v>
      </c>
      <c r="K121" s="104" t="s">
        <v>139</v>
      </c>
      <c r="L121" s="105">
        <v>5.0999999999999997E-2</v>
      </c>
      <c r="M121" s="105">
        <v>2.8500000000002523E-2</v>
      </c>
      <c r="N121" s="106">
        <v>475182.38579899998</v>
      </c>
      <c r="O121" s="118">
        <v>125.16</v>
      </c>
      <c r="P121" s="106">
        <v>594.73830422100002</v>
      </c>
      <c r="Q121" s="107">
        <f t="shared" si="2"/>
        <v>2.1620331652525337E-4</v>
      </c>
      <c r="R121" s="107">
        <f>P121/'סכום נכסי הקרן'!$C$42</f>
        <v>5.1602540172451931E-6</v>
      </c>
    </row>
    <row r="122" spans="2:18">
      <c r="B122" s="102" t="s">
        <v>5022</v>
      </c>
      <c r="C122" s="104" t="s">
        <v>4455</v>
      </c>
      <c r="D122" s="103" t="s">
        <v>4532</v>
      </c>
      <c r="E122" s="103" t="s">
        <v>4502</v>
      </c>
      <c r="F122" s="103" t="s">
        <v>429</v>
      </c>
      <c r="G122" s="117">
        <v>41085</v>
      </c>
      <c r="H122" s="103" t="s">
        <v>338</v>
      </c>
      <c r="I122" s="106">
        <v>3.6699999999998005</v>
      </c>
      <c r="J122" s="104" t="s">
        <v>348</v>
      </c>
      <c r="K122" s="104" t="s">
        <v>139</v>
      </c>
      <c r="L122" s="105">
        <v>5.0999999999999997E-2</v>
      </c>
      <c r="M122" s="105">
        <v>2.849999999998995E-2</v>
      </c>
      <c r="N122" s="106">
        <v>874368.48559200019</v>
      </c>
      <c r="O122" s="118">
        <v>125.16</v>
      </c>
      <c r="P122" s="106">
        <v>1094.3596535660001</v>
      </c>
      <c r="Q122" s="107">
        <f t="shared" si="2"/>
        <v>3.9782907018626515E-4</v>
      </c>
      <c r="R122" s="107">
        <f>P122/'סכום נכסי הקרן'!$C$42</f>
        <v>9.495224636694269E-6</v>
      </c>
    </row>
    <row r="123" spans="2:18">
      <c r="B123" s="102" t="s">
        <v>5022</v>
      </c>
      <c r="C123" s="104" t="s">
        <v>4455</v>
      </c>
      <c r="D123" s="103" t="s">
        <v>4533</v>
      </c>
      <c r="E123" s="103" t="s">
        <v>4502</v>
      </c>
      <c r="F123" s="103" t="s">
        <v>429</v>
      </c>
      <c r="G123" s="117">
        <v>41115</v>
      </c>
      <c r="H123" s="103" t="s">
        <v>338</v>
      </c>
      <c r="I123" s="106">
        <v>3.6700000000234536</v>
      </c>
      <c r="J123" s="104" t="s">
        <v>348</v>
      </c>
      <c r="K123" s="104" t="s">
        <v>139</v>
      </c>
      <c r="L123" s="105">
        <v>5.0999999999999997E-2</v>
      </c>
      <c r="M123" s="105">
        <v>2.8600000000201024E-2</v>
      </c>
      <c r="N123" s="106">
        <v>387738.99377200013</v>
      </c>
      <c r="O123" s="118">
        <v>125.47</v>
      </c>
      <c r="P123" s="106">
        <v>486.49614387700007</v>
      </c>
      <c r="Q123" s="107">
        <f t="shared" si="2"/>
        <v>1.7685438963061881E-4</v>
      </c>
      <c r="R123" s="107">
        <f>P123/'סכום נכסי הקרן'!$C$42</f>
        <v>4.2210896170607569E-6</v>
      </c>
    </row>
    <row r="124" spans="2:18">
      <c r="B124" s="102" t="s">
        <v>5022</v>
      </c>
      <c r="C124" s="104" t="s">
        <v>4455</v>
      </c>
      <c r="D124" s="103" t="s">
        <v>4534</v>
      </c>
      <c r="E124" s="103" t="s">
        <v>4502</v>
      </c>
      <c r="F124" s="103" t="s">
        <v>429</v>
      </c>
      <c r="G124" s="117">
        <v>41179</v>
      </c>
      <c r="H124" s="103" t="s">
        <v>338</v>
      </c>
      <c r="I124" s="106">
        <v>3.6700000000071205</v>
      </c>
      <c r="J124" s="104" t="s">
        <v>348</v>
      </c>
      <c r="K124" s="104" t="s">
        <v>139</v>
      </c>
      <c r="L124" s="105">
        <v>5.0999999999999997E-2</v>
      </c>
      <c r="M124" s="105">
        <v>2.8500000000075815E-2</v>
      </c>
      <c r="N124" s="106">
        <v>488938.90416000003</v>
      </c>
      <c r="O124" s="118">
        <v>124.1</v>
      </c>
      <c r="P124" s="106">
        <v>606.77317680400006</v>
      </c>
      <c r="Q124" s="107">
        <f t="shared" si="2"/>
        <v>2.2057831532377799E-4</v>
      </c>
      <c r="R124" s="107">
        <f>P124/'סכום נכסי הקרן'!$C$42</f>
        <v>5.264674733302491E-6</v>
      </c>
    </row>
    <row r="125" spans="2:18">
      <c r="B125" s="102" t="s">
        <v>5023</v>
      </c>
      <c r="C125" s="104" t="s">
        <v>4441</v>
      </c>
      <c r="D125" s="103">
        <v>9079</v>
      </c>
      <c r="E125" s="103" t="s">
        <v>4535</v>
      </c>
      <c r="F125" s="103" t="s">
        <v>4498</v>
      </c>
      <c r="G125" s="117">
        <v>44705</v>
      </c>
      <c r="H125" s="103" t="s">
        <v>4440</v>
      </c>
      <c r="I125" s="106">
        <v>7.5200000000004712</v>
      </c>
      <c r="J125" s="104" t="s">
        <v>341</v>
      </c>
      <c r="K125" s="104" t="s">
        <v>139</v>
      </c>
      <c r="L125" s="105">
        <v>2.3671999999999999E-2</v>
      </c>
      <c r="M125" s="105">
        <v>2.7000000000002165E-2</v>
      </c>
      <c r="N125" s="106">
        <v>13761551.654803</v>
      </c>
      <c r="O125" s="118">
        <v>104.19</v>
      </c>
      <c r="P125" s="106">
        <v>14338.160688237002</v>
      </c>
      <c r="Q125" s="107">
        <f t="shared" ref="Q125:Q188" si="3">IFERROR(P125/$P$10,0)</f>
        <v>5.2123057682138619E-3</v>
      </c>
      <c r="R125" s="107">
        <f>P125/'סכום נכסי הקרן'!$C$42</f>
        <v>1.2440522287915145E-4</v>
      </c>
    </row>
    <row r="126" spans="2:18">
      <c r="B126" s="102" t="s">
        <v>5023</v>
      </c>
      <c r="C126" s="104" t="s">
        <v>4441</v>
      </c>
      <c r="D126" s="103">
        <v>9017</v>
      </c>
      <c r="E126" s="103" t="s">
        <v>4535</v>
      </c>
      <c r="F126" s="103" t="s">
        <v>4498</v>
      </c>
      <c r="G126" s="117">
        <v>44651</v>
      </c>
      <c r="H126" s="103" t="s">
        <v>4440</v>
      </c>
      <c r="I126" s="106">
        <v>7.6199999999993651</v>
      </c>
      <c r="J126" s="104" t="s">
        <v>341</v>
      </c>
      <c r="K126" s="104" t="s">
        <v>139</v>
      </c>
      <c r="L126" s="105">
        <v>1.797E-2</v>
      </c>
      <c r="M126" s="105">
        <v>3.8599999999997324E-2</v>
      </c>
      <c r="N126" s="106">
        <v>33717338.910517007</v>
      </c>
      <c r="O126" s="118">
        <v>92.56</v>
      </c>
      <c r="P126" s="106">
        <v>31208.767745969009</v>
      </c>
      <c r="Q126" s="107">
        <f t="shared" si="3"/>
        <v>1.1345223678139891E-2</v>
      </c>
      <c r="R126" s="107">
        <f>P126/'סכום נכסי הקרן'!$C$42</f>
        <v>2.7078324700365302E-4</v>
      </c>
    </row>
    <row r="127" spans="2:18">
      <c r="B127" s="102" t="s">
        <v>5023</v>
      </c>
      <c r="C127" s="104" t="s">
        <v>4441</v>
      </c>
      <c r="D127" s="103">
        <v>9080</v>
      </c>
      <c r="E127" s="103" t="s">
        <v>4535</v>
      </c>
      <c r="F127" s="103" t="s">
        <v>4498</v>
      </c>
      <c r="G127" s="117">
        <v>44705</v>
      </c>
      <c r="H127" s="103" t="s">
        <v>4440</v>
      </c>
      <c r="I127" s="106">
        <v>7.1600000000017543</v>
      </c>
      <c r="J127" s="104" t="s">
        <v>341</v>
      </c>
      <c r="K127" s="104" t="s">
        <v>139</v>
      </c>
      <c r="L127" s="105">
        <v>2.3184999999999997E-2</v>
      </c>
      <c r="M127" s="105">
        <v>2.8300000000008027E-2</v>
      </c>
      <c r="N127" s="106">
        <v>9780034.8730510008</v>
      </c>
      <c r="O127" s="118">
        <v>103.03</v>
      </c>
      <c r="P127" s="106">
        <v>10076.369598977002</v>
      </c>
      <c r="Q127" s="107">
        <f t="shared" si="3"/>
        <v>3.6630304629303567E-3</v>
      </c>
      <c r="R127" s="107">
        <f>P127/'סכום נכסי הקרן'!$C$42</f>
        <v>8.742774146769413E-5</v>
      </c>
    </row>
    <row r="128" spans="2:18">
      <c r="B128" s="102" t="s">
        <v>5023</v>
      </c>
      <c r="C128" s="104" t="s">
        <v>4441</v>
      </c>
      <c r="D128" s="103">
        <v>9019</v>
      </c>
      <c r="E128" s="103" t="s">
        <v>4535</v>
      </c>
      <c r="F128" s="103" t="s">
        <v>4498</v>
      </c>
      <c r="G128" s="117">
        <v>44651</v>
      </c>
      <c r="H128" s="103" t="s">
        <v>4440</v>
      </c>
      <c r="I128" s="106">
        <v>7.2099999999994404</v>
      </c>
      <c r="J128" s="104" t="s">
        <v>341</v>
      </c>
      <c r="K128" s="104" t="s">
        <v>139</v>
      </c>
      <c r="L128" s="105">
        <v>1.8769999999999998E-2</v>
      </c>
      <c r="M128" s="105">
        <v>4.0099999999998005E-2</v>
      </c>
      <c r="N128" s="106">
        <v>20828159.413940005</v>
      </c>
      <c r="O128" s="118">
        <v>92.91</v>
      </c>
      <c r="P128" s="106">
        <v>19351.442087885007</v>
      </c>
      <c r="Q128" s="107">
        <f t="shared" si="3"/>
        <v>7.0347679462603235E-3</v>
      </c>
      <c r="R128" s="107">
        <f>P128/'סכום נכסי הקרן'!$C$42</f>
        <v>1.6790301896611951E-4</v>
      </c>
    </row>
    <row r="129" spans="2:18">
      <c r="B129" s="102" t="s">
        <v>5024</v>
      </c>
      <c r="C129" s="104" t="s">
        <v>4441</v>
      </c>
      <c r="D129" s="103">
        <v>4100</v>
      </c>
      <c r="E129" s="103" t="s">
        <v>4536</v>
      </c>
      <c r="F129" s="103" t="s">
        <v>432</v>
      </c>
      <c r="G129" s="117">
        <v>42052</v>
      </c>
      <c r="H129" s="103" t="s">
        <v>137</v>
      </c>
      <c r="I129" s="106">
        <v>3.91000000000157</v>
      </c>
      <c r="J129" s="104" t="s">
        <v>556</v>
      </c>
      <c r="K129" s="104" t="s">
        <v>139</v>
      </c>
      <c r="L129" s="105">
        <v>2.9779E-2</v>
      </c>
      <c r="M129" s="105">
        <v>2.3100000000007094E-2</v>
      </c>
      <c r="N129" s="106">
        <v>3765734.4532420011</v>
      </c>
      <c r="O129" s="118">
        <v>117</v>
      </c>
      <c r="P129" s="106">
        <v>4405.9096080770014</v>
      </c>
      <c r="Q129" s="107">
        <f t="shared" si="3"/>
        <v>1.6016662502080219E-3</v>
      </c>
      <c r="R129" s="107">
        <f>P129/'סכום נכסי הקרן'!$C$42</f>
        <v>3.8227927465472558E-5</v>
      </c>
    </row>
    <row r="130" spans="2:18">
      <c r="B130" s="102" t="s">
        <v>5025</v>
      </c>
      <c r="C130" s="104" t="s">
        <v>4455</v>
      </c>
      <c r="D130" s="103" t="s">
        <v>4537</v>
      </c>
      <c r="E130" s="103" t="s">
        <v>4538</v>
      </c>
      <c r="F130" s="103" t="s">
        <v>432</v>
      </c>
      <c r="G130" s="117">
        <v>41767</v>
      </c>
      <c r="H130" s="103" t="s">
        <v>137</v>
      </c>
      <c r="I130" s="106">
        <v>4.4799999999768048</v>
      </c>
      <c r="J130" s="104" t="s">
        <v>556</v>
      </c>
      <c r="K130" s="104" t="s">
        <v>139</v>
      </c>
      <c r="L130" s="105">
        <v>5.3499999999999999E-2</v>
      </c>
      <c r="M130" s="105">
        <v>2.789999999992257E-2</v>
      </c>
      <c r="N130" s="106">
        <v>218155.85892200001</v>
      </c>
      <c r="O130" s="118">
        <v>124.89</v>
      </c>
      <c r="P130" s="106">
        <v>272.45485530899992</v>
      </c>
      <c r="Q130" s="107">
        <f t="shared" si="3"/>
        <v>9.9044643506473987E-5</v>
      </c>
      <c r="R130" s="107">
        <f>P130/'סכום נכסי הקרן'!$C$42</f>
        <v>2.3639578141309528E-6</v>
      </c>
    </row>
    <row r="131" spans="2:18">
      <c r="B131" s="102" t="s">
        <v>5025</v>
      </c>
      <c r="C131" s="104" t="s">
        <v>4455</v>
      </c>
      <c r="D131" s="103" t="s">
        <v>4539</v>
      </c>
      <c r="E131" s="103" t="s">
        <v>4540</v>
      </c>
      <c r="F131" s="103" t="s">
        <v>432</v>
      </c>
      <c r="G131" s="117">
        <v>41269</v>
      </c>
      <c r="H131" s="103" t="s">
        <v>137</v>
      </c>
      <c r="I131" s="106">
        <v>4.5200000000074034</v>
      </c>
      <c r="J131" s="104" t="s">
        <v>556</v>
      </c>
      <c r="K131" s="104" t="s">
        <v>139</v>
      </c>
      <c r="L131" s="105">
        <v>5.3499999999999999E-2</v>
      </c>
      <c r="M131" s="105">
        <v>2.190000000003851E-2</v>
      </c>
      <c r="N131" s="106">
        <v>1083483.8602540002</v>
      </c>
      <c r="O131" s="118">
        <v>130.13</v>
      </c>
      <c r="P131" s="106">
        <v>1409.9374983030004</v>
      </c>
      <c r="Q131" s="107">
        <f t="shared" si="3"/>
        <v>5.1255007633265522E-4</v>
      </c>
      <c r="R131" s="107">
        <f>P131/'סכום נכסי הקרן'!$C$42</f>
        <v>1.2233339584899391E-5</v>
      </c>
    </row>
    <row r="132" spans="2:18">
      <c r="B132" s="102" t="s">
        <v>5025</v>
      </c>
      <c r="C132" s="104" t="s">
        <v>4455</v>
      </c>
      <c r="D132" s="103" t="s">
        <v>4541</v>
      </c>
      <c r="E132" s="103" t="s">
        <v>4540</v>
      </c>
      <c r="F132" s="103" t="s">
        <v>432</v>
      </c>
      <c r="G132" s="117">
        <v>41767</v>
      </c>
      <c r="H132" s="103" t="s">
        <v>137</v>
      </c>
      <c r="I132" s="106">
        <v>4.4799999999356555</v>
      </c>
      <c r="J132" s="104" t="s">
        <v>556</v>
      </c>
      <c r="K132" s="104" t="s">
        <v>139</v>
      </c>
      <c r="L132" s="105">
        <v>5.3499999999999999E-2</v>
      </c>
      <c r="M132" s="105">
        <v>2.7899999999551651E-2</v>
      </c>
      <c r="N132" s="106">
        <v>170730.68324700001</v>
      </c>
      <c r="O132" s="118">
        <v>124.89</v>
      </c>
      <c r="P132" s="106">
        <v>213.22555116400002</v>
      </c>
      <c r="Q132" s="107">
        <f t="shared" si="3"/>
        <v>7.7513203710604593E-5</v>
      </c>
      <c r="R132" s="107">
        <f>P132/'סכום נכסי הקרן'!$C$42</f>
        <v>1.850054047577352E-6</v>
      </c>
    </row>
    <row r="133" spans="2:18">
      <c r="B133" s="102" t="s">
        <v>5025</v>
      </c>
      <c r="C133" s="104" t="s">
        <v>4455</v>
      </c>
      <c r="D133" s="103" t="s">
        <v>4542</v>
      </c>
      <c r="E133" s="103" t="s">
        <v>4543</v>
      </c>
      <c r="F133" s="103" t="s">
        <v>432</v>
      </c>
      <c r="G133" s="117">
        <v>41767</v>
      </c>
      <c r="H133" s="103" t="s">
        <v>137</v>
      </c>
      <c r="I133" s="106">
        <v>4.479999999989575</v>
      </c>
      <c r="J133" s="104" t="s">
        <v>556</v>
      </c>
      <c r="K133" s="104" t="s">
        <v>139</v>
      </c>
      <c r="L133" s="105">
        <v>5.3499999999999999E-2</v>
      </c>
      <c r="M133" s="105">
        <v>2.7900000000006604E-2</v>
      </c>
      <c r="N133" s="106">
        <v>218155.849582</v>
      </c>
      <c r="O133" s="118">
        <v>124.89</v>
      </c>
      <c r="P133" s="106">
        <v>272.45484285800006</v>
      </c>
      <c r="Q133" s="107">
        <f t="shared" si="3"/>
        <v>9.9044638980201767E-5</v>
      </c>
      <c r="R133" s="107">
        <f>P133/'סכום נכסי הקרן'!$C$42</f>
        <v>2.3639577060997032E-6</v>
      </c>
    </row>
    <row r="134" spans="2:18">
      <c r="B134" s="102" t="s">
        <v>5025</v>
      </c>
      <c r="C134" s="104" t="s">
        <v>4455</v>
      </c>
      <c r="D134" s="103" t="s">
        <v>4544</v>
      </c>
      <c r="E134" s="103" t="s">
        <v>4543</v>
      </c>
      <c r="F134" s="103" t="s">
        <v>432</v>
      </c>
      <c r="G134" s="117">
        <v>41269</v>
      </c>
      <c r="H134" s="103" t="s">
        <v>137</v>
      </c>
      <c r="I134" s="106">
        <v>4.5200000000030185</v>
      </c>
      <c r="J134" s="104" t="s">
        <v>556</v>
      </c>
      <c r="K134" s="104" t="s">
        <v>139</v>
      </c>
      <c r="L134" s="105">
        <v>5.3499999999999999E-2</v>
      </c>
      <c r="M134" s="105">
        <v>2.1900000000021298E-2</v>
      </c>
      <c r="N134" s="106">
        <v>1151201.5371310003</v>
      </c>
      <c r="O134" s="118">
        <v>130.13</v>
      </c>
      <c r="P134" s="106">
        <v>1498.0585082989999</v>
      </c>
      <c r="Q134" s="107">
        <f t="shared" si="3"/>
        <v>5.445844256951783E-4</v>
      </c>
      <c r="R134" s="107">
        <f>P134/'סכום נכסי הקרן'!$C$42</f>
        <v>1.2997922583183267E-5</v>
      </c>
    </row>
    <row r="135" spans="2:18">
      <c r="B135" s="102" t="s">
        <v>5025</v>
      </c>
      <c r="C135" s="104" t="s">
        <v>4455</v>
      </c>
      <c r="D135" s="103" t="s">
        <v>4545</v>
      </c>
      <c r="E135" s="103" t="s">
        <v>4546</v>
      </c>
      <c r="F135" s="103" t="s">
        <v>432</v>
      </c>
      <c r="G135" s="117">
        <v>41281</v>
      </c>
      <c r="H135" s="103" t="s">
        <v>137</v>
      </c>
      <c r="I135" s="106">
        <v>4.5199999999975837</v>
      </c>
      <c r="J135" s="104" t="s">
        <v>556</v>
      </c>
      <c r="K135" s="104" t="s">
        <v>139</v>
      </c>
      <c r="L135" s="105">
        <v>5.3499999999999999E-2</v>
      </c>
      <c r="M135" s="105">
        <v>2.1999999999996821E-2</v>
      </c>
      <c r="N135" s="106">
        <v>1450347.8640660001</v>
      </c>
      <c r="O135" s="118">
        <v>130.08000000000001</v>
      </c>
      <c r="P135" s="106">
        <v>1886.6124323030006</v>
      </c>
      <c r="Q135" s="107">
        <f t="shared" si="3"/>
        <v>6.8583419289925947E-4</v>
      </c>
      <c r="R135" s="107">
        <f>P135/'סכום נכסי הקרן'!$C$42</f>
        <v>1.6369215356875161E-5</v>
      </c>
    </row>
    <row r="136" spans="2:18">
      <c r="B136" s="102" t="s">
        <v>5025</v>
      </c>
      <c r="C136" s="104" t="s">
        <v>4455</v>
      </c>
      <c r="D136" s="103" t="s">
        <v>4547</v>
      </c>
      <c r="E136" s="103" t="s">
        <v>4546</v>
      </c>
      <c r="F136" s="103" t="s">
        <v>432</v>
      </c>
      <c r="G136" s="117">
        <v>41767</v>
      </c>
      <c r="H136" s="103" t="s">
        <v>137</v>
      </c>
      <c r="I136" s="106">
        <v>4.4800000000255125</v>
      </c>
      <c r="J136" s="104" t="s">
        <v>556</v>
      </c>
      <c r="K136" s="104" t="s">
        <v>139</v>
      </c>
      <c r="L136" s="105">
        <v>5.3499999999999999E-2</v>
      </c>
      <c r="M136" s="105">
        <v>2.7900000000154138E-2</v>
      </c>
      <c r="N136" s="106">
        <v>256095.99945600008</v>
      </c>
      <c r="O136" s="118">
        <v>124.89</v>
      </c>
      <c r="P136" s="106">
        <v>319.83829613300003</v>
      </c>
      <c r="Q136" s="107">
        <f t="shared" si="3"/>
        <v>1.1626979443726076E-4</v>
      </c>
      <c r="R136" s="107">
        <f>P136/'סכום נכסי הקרן'!$C$42</f>
        <v>2.7750808057519671E-6</v>
      </c>
    </row>
    <row r="137" spans="2:18">
      <c r="B137" s="102" t="s">
        <v>5025</v>
      </c>
      <c r="C137" s="104" t="s">
        <v>4455</v>
      </c>
      <c r="D137" s="103" t="s">
        <v>4548</v>
      </c>
      <c r="E137" s="103" t="s">
        <v>4549</v>
      </c>
      <c r="F137" s="103" t="s">
        <v>432</v>
      </c>
      <c r="G137" s="117">
        <v>41281</v>
      </c>
      <c r="H137" s="103" t="s">
        <v>137</v>
      </c>
      <c r="I137" s="106">
        <v>4.5200000000007661</v>
      </c>
      <c r="J137" s="104" t="s">
        <v>556</v>
      </c>
      <c r="K137" s="104" t="s">
        <v>139</v>
      </c>
      <c r="L137" s="105">
        <v>5.3499999999999999E-2</v>
      </c>
      <c r="M137" s="105">
        <v>2.1999999999995582E-2</v>
      </c>
      <c r="N137" s="106">
        <v>1044742.1079950003</v>
      </c>
      <c r="O137" s="118">
        <v>130.08000000000001</v>
      </c>
      <c r="P137" s="106">
        <v>1359.0004849229999</v>
      </c>
      <c r="Q137" s="107">
        <f t="shared" si="3"/>
        <v>4.9403310651839041E-4</v>
      </c>
      <c r="R137" s="107">
        <f>P137/'סכום נכסי הקרן'!$C$42</f>
        <v>1.1791383978450091E-5</v>
      </c>
    </row>
    <row r="138" spans="2:18">
      <c r="B138" s="102" t="s">
        <v>5025</v>
      </c>
      <c r="C138" s="104" t="s">
        <v>4455</v>
      </c>
      <c r="D138" s="103" t="s">
        <v>4550</v>
      </c>
      <c r="E138" s="103" t="s">
        <v>4549</v>
      </c>
      <c r="F138" s="103" t="s">
        <v>432</v>
      </c>
      <c r="G138" s="117">
        <v>41767</v>
      </c>
      <c r="H138" s="103" t="s">
        <v>137</v>
      </c>
      <c r="I138" s="106">
        <v>4.4800000000142779</v>
      </c>
      <c r="J138" s="104" t="s">
        <v>556</v>
      </c>
      <c r="K138" s="104" t="s">
        <v>139</v>
      </c>
      <c r="L138" s="105">
        <v>5.3499999999999999E-2</v>
      </c>
      <c r="M138" s="105">
        <v>2.7900000000021498E-2</v>
      </c>
      <c r="N138" s="106">
        <v>208622.99357600007</v>
      </c>
      <c r="O138" s="118">
        <v>124.89</v>
      </c>
      <c r="P138" s="106">
        <v>260.549258436</v>
      </c>
      <c r="Q138" s="107">
        <f t="shared" si="3"/>
        <v>9.4716639893982968E-5</v>
      </c>
      <c r="R138" s="107">
        <f>P138/'סכום נכסי הקרן'!$C$42</f>
        <v>2.2606587603192604E-6</v>
      </c>
    </row>
    <row r="139" spans="2:18">
      <c r="B139" s="102" t="s">
        <v>5025</v>
      </c>
      <c r="C139" s="104" t="s">
        <v>4455</v>
      </c>
      <c r="D139" s="103" t="s">
        <v>4551</v>
      </c>
      <c r="E139" s="103" t="s">
        <v>4538</v>
      </c>
      <c r="F139" s="103" t="s">
        <v>432</v>
      </c>
      <c r="G139" s="117">
        <v>41281</v>
      </c>
      <c r="H139" s="103" t="s">
        <v>137</v>
      </c>
      <c r="I139" s="106">
        <v>4.5199999999966192</v>
      </c>
      <c r="J139" s="104" t="s">
        <v>556</v>
      </c>
      <c r="K139" s="104" t="s">
        <v>139</v>
      </c>
      <c r="L139" s="105">
        <v>5.3499999999999999E-2</v>
      </c>
      <c r="M139" s="105">
        <v>2.1999999999986527E-2</v>
      </c>
      <c r="N139" s="106">
        <v>1254714.8221120003</v>
      </c>
      <c r="O139" s="118">
        <v>130.08000000000001</v>
      </c>
      <c r="P139" s="106">
        <v>1632.1329810260002</v>
      </c>
      <c r="Q139" s="107">
        <f t="shared" si="3"/>
        <v>5.9332409061876228E-4</v>
      </c>
      <c r="R139" s="107">
        <f>P139/'סכום נכסי הקרן'!$C$42</f>
        <v>1.4161221351043433E-5</v>
      </c>
    </row>
    <row r="140" spans="2:18">
      <c r="B140" s="102" t="s">
        <v>5026</v>
      </c>
      <c r="C140" s="104" t="s">
        <v>4441</v>
      </c>
      <c r="D140" s="103">
        <v>9533</v>
      </c>
      <c r="E140" s="103" t="s">
        <v>726</v>
      </c>
      <c r="F140" s="103" t="s">
        <v>4498</v>
      </c>
      <c r="G140" s="117">
        <v>45015</v>
      </c>
      <c r="H140" s="103" t="s">
        <v>4440</v>
      </c>
      <c r="I140" s="106">
        <v>3.8700000000001347</v>
      </c>
      <c r="J140" s="104" t="s">
        <v>520</v>
      </c>
      <c r="K140" s="104" t="s">
        <v>139</v>
      </c>
      <c r="L140" s="105">
        <v>3.3593000000000005E-2</v>
      </c>
      <c r="M140" s="105">
        <v>3.4200000000000959E-2</v>
      </c>
      <c r="N140" s="106">
        <v>10482856.632952001</v>
      </c>
      <c r="O140" s="118">
        <v>102.88</v>
      </c>
      <c r="P140" s="106">
        <v>10784.762847288001</v>
      </c>
      <c r="Q140" s="107">
        <f t="shared" si="3"/>
        <v>3.9205503983405091E-3</v>
      </c>
      <c r="R140" s="107">
        <f>P140/'סכום נכסי הקרן'!$C$42</f>
        <v>9.3574123968102001E-5</v>
      </c>
    </row>
    <row r="141" spans="2:18">
      <c r="B141" s="102" t="s">
        <v>5027</v>
      </c>
      <c r="C141" s="104" t="s">
        <v>4455</v>
      </c>
      <c r="D141" s="103" t="s">
        <v>4552</v>
      </c>
      <c r="E141" s="103" t="s">
        <v>4553</v>
      </c>
      <c r="F141" s="103" t="s">
        <v>4498</v>
      </c>
      <c r="G141" s="117">
        <v>44748</v>
      </c>
      <c r="H141" s="103" t="s">
        <v>4440</v>
      </c>
      <c r="I141" s="106">
        <v>1.6399999999999881</v>
      </c>
      <c r="J141" s="104" t="s">
        <v>341</v>
      </c>
      <c r="K141" s="104" t="s">
        <v>139</v>
      </c>
      <c r="L141" s="105">
        <v>7.5660000000000005E-2</v>
      </c>
      <c r="M141" s="105">
        <v>8.2099999999998272E-2</v>
      </c>
      <c r="N141" s="106">
        <v>41031717.457637005</v>
      </c>
      <c r="O141" s="118">
        <v>101.1</v>
      </c>
      <c r="P141" s="106">
        <v>41483.022322682009</v>
      </c>
      <c r="Q141" s="107">
        <f t="shared" si="3"/>
        <v>1.5080190635110407E-2</v>
      </c>
      <c r="R141" s="107">
        <f>P141/'סכום נכסי הקרן'!$C$42</f>
        <v>3.5992793984990711E-4</v>
      </c>
    </row>
    <row r="142" spans="2:18">
      <c r="B142" s="102" t="s">
        <v>5028</v>
      </c>
      <c r="C142" s="104" t="s">
        <v>4455</v>
      </c>
      <c r="D142" s="103">
        <v>7127</v>
      </c>
      <c r="E142" s="103" t="s">
        <v>4554</v>
      </c>
      <c r="F142" s="103" t="s">
        <v>4498</v>
      </c>
      <c r="G142" s="117">
        <v>43631</v>
      </c>
      <c r="H142" s="103" t="s">
        <v>4440</v>
      </c>
      <c r="I142" s="106">
        <v>4.8499999999985048</v>
      </c>
      <c r="J142" s="104" t="s">
        <v>341</v>
      </c>
      <c r="K142" s="104" t="s">
        <v>139</v>
      </c>
      <c r="L142" s="105">
        <v>3.1E-2</v>
      </c>
      <c r="M142" s="105">
        <v>2.9499999999994132E-2</v>
      </c>
      <c r="N142" s="106">
        <v>6762615.7768880008</v>
      </c>
      <c r="O142" s="118">
        <v>112.17</v>
      </c>
      <c r="P142" s="106">
        <v>7585.6261936510018</v>
      </c>
      <c r="Q142" s="107">
        <f t="shared" si="3"/>
        <v>2.7575784666103421E-3</v>
      </c>
      <c r="R142" s="107">
        <f>P142/'סכום נכסי הקרן'!$C$42</f>
        <v>6.5816776490256867E-5</v>
      </c>
    </row>
    <row r="143" spans="2:18">
      <c r="B143" s="102" t="s">
        <v>5028</v>
      </c>
      <c r="C143" s="104" t="s">
        <v>4455</v>
      </c>
      <c r="D143" s="103">
        <v>7128</v>
      </c>
      <c r="E143" s="103" t="s">
        <v>4554</v>
      </c>
      <c r="F143" s="103" t="s">
        <v>4498</v>
      </c>
      <c r="G143" s="117">
        <v>43634</v>
      </c>
      <c r="H143" s="103" t="s">
        <v>4440</v>
      </c>
      <c r="I143" s="106">
        <v>4.8600000000005599</v>
      </c>
      <c r="J143" s="104" t="s">
        <v>341</v>
      </c>
      <c r="K143" s="104" t="s">
        <v>139</v>
      </c>
      <c r="L143" s="105">
        <v>2.4900000000000002E-2</v>
      </c>
      <c r="M143" s="105">
        <v>2.9600000000001146E-2</v>
      </c>
      <c r="N143" s="106">
        <v>2842823.8117169999</v>
      </c>
      <c r="O143" s="118">
        <v>110.8</v>
      </c>
      <c r="P143" s="106">
        <v>3149.8486821839997</v>
      </c>
      <c r="Q143" s="107">
        <f t="shared" si="3"/>
        <v>1.1450544328616547E-3</v>
      </c>
      <c r="R143" s="107">
        <f>P143/'סכום נכסי הקרן'!$C$42</f>
        <v>2.7329699803419083E-5</v>
      </c>
    </row>
    <row r="144" spans="2:18">
      <c r="B144" s="102" t="s">
        <v>5028</v>
      </c>
      <c r="C144" s="104" t="s">
        <v>4455</v>
      </c>
      <c r="D144" s="103">
        <v>7130</v>
      </c>
      <c r="E144" s="103" t="s">
        <v>4554</v>
      </c>
      <c r="F144" s="103" t="s">
        <v>4498</v>
      </c>
      <c r="G144" s="117">
        <v>43634</v>
      </c>
      <c r="H144" s="103" t="s">
        <v>4440</v>
      </c>
      <c r="I144" s="106">
        <v>5.1300000000027453</v>
      </c>
      <c r="J144" s="104" t="s">
        <v>341</v>
      </c>
      <c r="K144" s="104" t="s">
        <v>139</v>
      </c>
      <c r="L144" s="105">
        <v>3.6000000000000004E-2</v>
      </c>
      <c r="M144" s="105">
        <v>2.9800000000007851E-2</v>
      </c>
      <c r="N144" s="106">
        <v>1883033.1409340003</v>
      </c>
      <c r="O144" s="118">
        <v>115.07</v>
      </c>
      <c r="P144" s="106">
        <v>2166.8061844849999</v>
      </c>
      <c r="Q144" s="107">
        <f t="shared" si="3"/>
        <v>7.8769213287296024E-4</v>
      </c>
      <c r="R144" s="107">
        <f>P144/'סכום נכסי הקרן'!$C$42</f>
        <v>1.8800319802380811E-5</v>
      </c>
    </row>
    <row r="145" spans="2:18">
      <c r="B145" s="102" t="s">
        <v>5021</v>
      </c>
      <c r="C145" s="104" t="s">
        <v>4441</v>
      </c>
      <c r="D145" s="103">
        <v>9922</v>
      </c>
      <c r="E145" s="103" t="s">
        <v>4500</v>
      </c>
      <c r="F145" s="103" t="s">
        <v>432</v>
      </c>
      <c r="G145" s="117">
        <v>40489</v>
      </c>
      <c r="H145" s="103" t="s">
        <v>137</v>
      </c>
      <c r="I145" s="106">
        <v>1.7299999999981559</v>
      </c>
      <c r="J145" s="104" t="s">
        <v>341</v>
      </c>
      <c r="K145" s="104" t="s">
        <v>139</v>
      </c>
      <c r="L145" s="105">
        <v>5.7000000000000002E-2</v>
      </c>
      <c r="M145" s="105">
        <v>2.6499999999986767E-2</v>
      </c>
      <c r="N145" s="106">
        <v>1726838.945331</v>
      </c>
      <c r="O145" s="118">
        <v>124.64</v>
      </c>
      <c r="P145" s="106">
        <v>2152.332046989</v>
      </c>
      <c r="Q145" s="107">
        <f t="shared" si="3"/>
        <v>7.8243039589004197E-4</v>
      </c>
      <c r="R145" s="107">
        <f>P145/'סכום נכסי הקרן'!$C$42</f>
        <v>1.8674734775101085E-5</v>
      </c>
    </row>
    <row r="146" spans="2:18">
      <c r="B146" s="102" t="s">
        <v>5029</v>
      </c>
      <c r="C146" s="104" t="s">
        <v>4455</v>
      </c>
      <c r="D146" s="103" t="s">
        <v>4555</v>
      </c>
      <c r="E146" s="103" t="s">
        <v>4556</v>
      </c>
      <c r="F146" s="103" t="s">
        <v>473</v>
      </c>
      <c r="G146" s="117">
        <v>43801</v>
      </c>
      <c r="H146" s="103" t="s">
        <v>338</v>
      </c>
      <c r="I146" s="106">
        <v>4.5999999999999615</v>
      </c>
      <c r="J146" s="104" t="s">
        <v>348</v>
      </c>
      <c r="K146" s="104" t="s">
        <v>140</v>
      </c>
      <c r="L146" s="105">
        <v>2.3629999999999998E-2</v>
      </c>
      <c r="M146" s="105">
        <v>5.9300000000000228E-2</v>
      </c>
      <c r="N146" s="106">
        <v>6189184.2122130021</v>
      </c>
      <c r="O146" s="118">
        <v>85.19</v>
      </c>
      <c r="P146" s="106">
        <v>21370.236820293005</v>
      </c>
      <c r="Q146" s="107">
        <f t="shared" si="3"/>
        <v>7.768653948612262E-3</v>
      </c>
      <c r="R146" s="107">
        <f>P146/'סכום נכסי הקרן'!$C$42</f>
        <v>1.8541911563244544E-4</v>
      </c>
    </row>
    <row r="147" spans="2:18">
      <c r="B147" s="102" t="s">
        <v>5030</v>
      </c>
      <c r="C147" s="104" t="s">
        <v>4455</v>
      </c>
      <c r="D147" s="103">
        <v>9365</v>
      </c>
      <c r="E147" s="103" t="s">
        <v>4557</v>
      </c>
      <c r="F147" s="103" t="s">
        <v>322</v>
      </c>
      <c r="G147" s="117">
        <v>44906</v>
      </c>
      <c r="H147" s="103" t="s">
        <v>4440</v>
      </c>
      <c r="I147" s="106">
        <v>1.9800000000000002</v>
      </c>
      <c r="J147" s="104" t="s">
        <v>341</v>
      </c>
      <c r="K147" s="104" t="s">
        <v>139</v>
      </c>
      <c r="L147" s="105">
        <v>7.6799999999999993E-2</v>
      </c>
      <c r="M147" s="105">
        <v>7.7000000001036253E-2</v>
      </c>
      <c r="N147" s="106">
        <v>28766.154600000005</v>
      </c>
      <c r="O147" s="118">
        <v>100.64</v>
      </c>
      <c r="P147" s="106">
        <v>28.950258400000003</v>
      </c>
      <c r="Q147" s="107">
        <f t="shared" si="3"/>
        <v>1.052419498781304E-5</v>
      </c>
      <c r="R147" s="107">
        <f>P147/'סכום נכסי הקרן'!$C$42</f>
        <v>2.5118726362271436E-7</v>
      </c>
    </row>
    <row r="148" spans="2:18">
      <c r="B148" s="102" t="s">
        <v>5030</v>
      </c>
      <c r="C148" s="104" t="s">
        <v>4455</v>
      </c>
      <c r="D148" s="103">
        <v>9509</v>
      </c>
      <c r="E148" s="103" t="s">
        <v>4557</v>
      </c>
      <c r="F148" s="103" t="s">
        <v>322</v>
      </c>
      <c r="G148" s="117">
        <v>44991</v>
      </c>
      <c r="H148" s="103" t="s">
        <v>4440</v>
      </c>
      <c r="I148" s="106">
        <v>1.9800000000012083</v>
      </c>
      <c r="J148" s="104" t="s">
        <v>341</v>
      </c>
      <c r="K148" s="104" t="s">
        <v>139</v>
      </c>
      <c r="L148" s="105">
        <v>7.6799999999999993E-2</v>
      </c>
      <c r="M148" s="105">
        <v>7.3900000000090782E-2</v>
      </c>
      <c r="N148" s="106">
        <v>1422651.7059980005</v>
      </c>
      <c r="O148" s="118">
        <v>101.22</v>
      </c>
      <c r="P148" s="106">
        <v>1440.0082090870003</v>
      </c>
      <c r="Q148" s="107">
        <f t="shared" si="3"/>
        <v>5.2348158579762591E-4</v>
      </c>
      <c r="R148" s="107">
        <f>P148/'סכום נכסי הקרן'!$C$42</f>
        <v>1.2494248467046811E-5</v>
      </c>
    </row>
    <row r="149" spans="2:18">
      <c r="B149" s="102" t="s">
        <v>5030</v>
      </c>
      <c r="C149" s="104" t="s">
        <v>4455</v>
      </c>
      <c r="D149" s="103">
        <v>9316</v>
      </c>
      <c r="E149" s="103" t="s">
        <v>4557</v>
      </c>
      <c r="F149" s="103" t="s">
        <v>322</v>
      </c>
      <c r="G149" s="117">
        <v>44885</v>
      </c>
      <c r="H149" s="103" t="s">
        <v>4440</v>
      </c>
      <c r="I149" s="106">
        <v>1.9799999999999625</v>
      </c>
      <c r="J149" s="104" t="s">
        <v>341</v>
      </c>
      <c r="K149" s="104" t="s">
        <v>139</v>
      </c>
      <c r="L149" s="105">
        <v>7.6799999999999993E-2</v>
      </c>
      <c r="M149" s="105">
        <v>8.039999999999535E-2</v>
      </c>
      <c r="N149" s="106">
        <v>11129563.832064001</v>
      </c>
      <c r="O149" s="118">
        <v>100.01</v>
      </c>
      <c r="P149" s="106">
        <v>11130.678010429001</v>
      </c>
      <c r="Q149" s="107">
        <f t="shared" si="3"/>
        <v>4.0462998329685966E-3</v>
      </c>
      <c r="R149" s="107">
        <f>P149/'סכום נכסי הקרן'!$C$42</f>
        <v>9.657546102266151E-5</v>
      </c>
    </row>
    <row r="150" spans="2:18">
      <c r="B150" s="102" t="s">
        <v>5031</v>
      </c>
      <c r="C150" s="104" t="s">
        <v>4455</v>
      </c>
      <c r="D150" s="103" t="s">
        <v>4558</v>
      </c>
      <c r="E150" s="103" t="s">
        <v>4559</v>
      </c>
      <c r="F150" s="103" t="s">
        <v>484</v>
      </c>
      <c r="G150" s="117">
        <v>45015</v>
      </c>
      <c r="H150" s="103" t="s">
        <v>137</v>
      </c>
      <c r="I150" s="106">
        <v>5.0800000000007781</v>
      </c>
      <c r="J150" s="104" t="s">
        <v>348</v>
      </c>
      <c r="K150" s="104" t="s">
        <v>139</v>
      </c>
      <c r="L150" s="105">
        <v>4.4999999999999998E-2</v>
      </c>
      <c r="M150" s="105">
        <v>3.8200000000006791E-2</v>
      </c>
      <c r="N150" s="106">
        <v>6622553.1168099996</v>
      </c>
      <c r="O150" s="118">
        <v>105.95</v>
      </c>
      <c r="P150" s="106">
        <v>7016.5948852319989</v>
      </c>
      <c r="Q150" s="107">
        <f t="shared" si="3"/>
        <v>2.5507203321775257E-3</v>
      </c>
      <c r="R150" s="107">
        <f>P150/'סכום נכסי הקרן'!$C$42</f>
        <v>6.0879569529871937E-5</v>
      </c>
    </row>
    <row r="151" spans="2:18">
      <c r="B151" s="102" t="s">
        <v>5032</v>
      </c>
      <c r="C151" s="104" t="s">
        <v>4455</v>
      </c>
      <c r="D151" s="103" t="s">
        <v>4560</v>
      </c>
      <c r="E151" s="103" t="s">
        <v>4561</v>
      </c>
      <c r="F151" s="103" t="s">
        <v>484</v>
      </c>
      <c r="G151" s="117">
        <v>44074</v>
      </c>
      <c r="H151" s="103" t="s">
        <v>137</v>
      </c>
      <c r="I151" s="106">
        <v>8.5899999999993906</v>
      </c>
      <c r="J151" s="104" t="s">
        <v>556</v>
      </c>
      <c r="K151" s="104" t="s">
        <v>139</v>
      </c>
      <c r="L151" s="105">
        <v>2.35E-2</v>
      </c>
      <c r="M151" s="105">
        <v>4.1099999999997389E-2</v>
      </c>
      <c r="N151" s="106">
        <v>8049453.0595510006</v>
      </c>
      <c r="O151" s="118">
        <v>95.94</v>
      </c>
      <c r="P151" s="106">
        <v>7722.6454015910022</v>
      </c>
      <c r="Q151" s="107">
        <f t="shared" si="3"/>
        <v>2.8073886217223347E-3</v>
      </c>
      <c r="R151" s="107">
        <f>P151/'סכום נכסי הקרן'!$C$42</f>
        <v>6.7005625288449287E-5</v>
      </c>
    </row>
    <row r="152" spans="2:18">
      <c r="B152" s="102" t="s">
        <v>5032</v>
      </c>
      <c r="C152" s="104" t="s">
        <v>4455</v>
      </c>
      <c r="D152" s="103" t="s">
        <v>4562</v>
      </c>
      <c r="E152" s="103" t="s">
        <v>4561</v>
      </c>
      <c r="F152" s="103" t="s">
        <v>484</v>
      </c>
      <c r="G152" s="117">
        <v>44189</v>
      </c>
      <c r="H152" s="103" t="s">
        <v>137</v>
      </c>
      <c r="I152" s="106">
        <v>8.4999999999963425</v>
      </c>
      <c r="J152" s="104" t="s">
        <v>556</v>
      </c>
      <c r="K152" s="104" t="s">
        <v>139</v>
      </c>
      <c r="L152" s="105">
        <v>2.4700000000000003E-2</v>
      </c>
      <c r="M152" s="105">
        <v>4.3499999999973379E-2</v>
      </c>
      <c r="N152" s="106">
        <v>1007030.7070990002</v>
      </c>
      <c r="O152" s="118">
        <v>95.08</v>
      </c>
      <c r="P152" s="106">
        <v>957.48470193300011</v>
      </c>
      <c r="Q152" s="107">
        <f t="shared" si="3"/>
        <v>3.4807135610889545E-4</v>
      </c>
      <c r="R152" s="107">
        <f>P152/'סכום נכסי הקרן'!$C$42</f>
        <v>8.3076274800766739E-6</v>
      </c>
    </row>
    <row r="153" spans="2:18">
      <c r="B153" s="102" t="s">
        <v>5032</v>
      </c>
      <c r="C153" s="104" t="s">
        <v>4455</v>
      </c>
      <c r="D153" s="103" t="s">
        <v>4563</v>
      </c>
      <c r="E153" s="103" t="s">
        <v>4561</v>
      </c>
      <c r="F153" s="103" t="s">
        <v>484</v>
      </c>
      <c r="G153" s="117">
        <v>44322</v>
      </c>
      <c r="H153" s="103" t="s">
        <v>137</v>
      </c>
      <c r="I153" s="106">
        <v>8.3999999999995421</v>
      </c>
      <c r="J153" s="104" t="s">
        <v>556</v>
      </c>
      <c r="K153" s="104" t="s">
        <v>139</v>
      </c>
      <c r="L153" s="105">
        <v>2.5600000000000001E-2</v>
      </c>
      <c r="M153" s="105">
        <v>4.6300000000001056E-2</v>
      </c>
      <c r="N153" s="106">
        <v>4635766.2523030005</v>
      </c>
      <c r="O153" s="118">
        <v>93.13</v>
      </c>
      <c r="P153" s="106">
        <v>4317.289199285</v>
      </c>
      <c r="Q153" s="107">
        <f t="shared" si="3"/>
        <v>1.5694503559959439E-3</v>
      </c>
      <c r="R153" s="107">
        <f>P153/'סכום נכסי הקרן'!$C$42</f>
        <v>3.7459011427555979E-5</v>
      </c>
    </row>
    <row r="154" spans="2:18">
      <c r="B154" s="102" t="s">
        <v>5032</v>
      </c>
      <c r="C154" s="104" t="s">
        <v>4455</v>
      </c>
      <c r="D154" s="103" t="s">
        <v>4564</v>
      </c>
      <c r="E154" s="103" t="s">
        <v>4561</v>
      </c>
      <c r="F154" s="103" t="s">
        <v>484</v>
      </c>
      <c r="G154" s="117">
        <v>44418</v>
      </c>
      <c r="H154" s="103" t="s">
        <v>137</v>
      </c>
      <c r="I154" s="106">
        <v>8.5199999999996496</v>
      </c>
      <c r="J154" s="104" t="s">
        <v>556</v>
      </c>
      <c r="K154" s="104" t="s">
        <v>139</v>
      </c>
      <c r="L154" s="105">
        <v>2.2700000000000001E-2</v>
      </c>
      <c r="M154" s="105">
        <v>4.4699999999996957E-2</v>
      </c>
      <c r="N154" s="106">
        <v>4619882.5268750004</v>
      </c>
      <c r="O154" s="118">
        <v>91.08</v>
      </c>
      <c r="P154" s="106">
        <v>4207.7890124239993</v>
      </c>
      <c r="Q154" s="107">
        <f t="shared" si="3"/>
        <v>1.5296441027389045E-3</v>
      </c>
      <c r="R154" s="107">
        <f>P154/'סכום נכסי הקרן'!$C$42</f>
        <v>3.6508931745234708E-5</v>
      </c>
    </row>
    <row r="155" spans="2:18">
      <c r="B155" s="102" t="s">
        <v>5032</v>
      </c>
      <c r="C155" s="104" t="s">
        <v>4455</v>
      </c>
      <c r="D155" s="103" t="s">
        <v>4565</v>
      </c>
      <c r="E155" s="103" t="s">
        <v>4561</v>
      </c>
      <c r="F155" s="103" t="s">
        <v>484</v>
      </c>
      <c r="G155" s="117">
        <v>44530</v>
      </c>
      <c r="H155" s="103" t="s">
        <v>137</v>
      </c>
      <c r="I155" s="106">
        <v>8.5699999999963232</v>
      </c>
      <c r="J155" s="104" t="s">
        <v>556</v>
      </c>
      <c r="K155" s="104" t="s">
        <v>139</v>
      </c>
      <c r="L155" s="105">
        <v>1.7899999999999999E-2</v>
      </c>
      <c r="M155" s="105">
        <v>4.7399999999974574E-2</v>
      </c>
      <c r="N155" s="106">
        <v>3806836.3759079999</v>
      </c>
      <c r="O155" s="118">
        <v>84.11</v>
      </c>
      <c r="P155" s="106">
        <v>3201.9299633610008</v>
      </c>
      <c r="Q155" s="107">
        <f t="shared" si="3"/>
        <v>1.1639873746941145E-3</v>
      </c>
      <c r="R155" s="107">
        <f>P155/'סכום נכסי הקרן'!$C$42</f>
        <v>2.7781583663109123E-5</v>
      </c>
    </row>
    <row r="156" spans="2:18">
      <c r="B156" s="102" t="s">
        <v>5032</v>
      </c>
      <c r="C156" s="104" t="s">
        <v>4455</v>
      </c>
      <c r="D156" s="103" t="s">
        <v>4566</v>
      </c>
      <c r="E156" s="103" t="s">
        <v>4561</v>
      </c>
      <c r="F156" s="103" t="s">
        <v>484</v>
      </c>
      <c r="G156" s="117">
        <v>44612</v>
      </c>
      <c r="H156" s="103" t="s">
        <v>137</v>
      </c>
      <c r="I156" s="106">
        <v>8.3900000000020221</v>
      </c>
      <c r="J156" s="104" t="s">
        <v>556</v>
      </c>
      <c r="K156" s="104" t="s">
        <v>139</v>
      </c>
      <c r="L156" s="105">
        <v>2.3599999999999999E-2</v>
      </c>
      <c r="M156" s="105">
        <v>4.8100000000007199E-2</v>
      </c>
      <c r="N156" s="106">
        <v>4464403.1657330003</v>
      </c>
      <c r="O156" s="118">
        <v>88.11</v>
      </c>
      <c r="P156" s="106">
        <v>3933.5855869360012</v>
      </c>
      <c r="Q156" s="107">
        <f t="shared" si="3"/>
        <v>1.4299638070990577E-3</v>
      </c>
      <c r="R156" s="107">
        <f>P156/'סכום נכסי הקרן'!$C$42</f>
        <v>3.4129802441010433E-5</v>
      </c>
    </row>
    <row r="157" spans="2:18">
      <c r="B157" s="102" t="s">
        <v>5032</v>
      </c>
      <c r="C157" s="104" t="s">
        <v>4455</v>
      </c>
      <c r="D157" s="103" t="s">
        <v>4567</v>
      </c>
      <c r="E157" s="103" t="s">
        <v>4561</v>
      </c>
      <c r="F157" s="103" t="s">
        <v>484</v>
      </c>
      <c r="G157" s="117">
        <v>44662</v>
      </c>
      <c r="H157" s="103" t="s">
        <v>137</v>
      </c>
      <c r="I157" s="106">
        <v>8.440000000004666</v>
      </c>
      <c r="J157" s="104" t="s">
        <v>556</v>
      </c>
      <c r="K157" s="104" t="s">
        <v>139</v>
      </c>
      <c r="L157" s="105">
        <v>2.4E-2</v>
      </c>
      <c r="M157" s="105">
        <v>4.6000000000028601E-2</v>
      </c>
      <c r="N157" s="106">
        <v>5084605.4396160012</v>
      </c>
      <c r="O157" s="118">
        <v>89.35</v>
      </c>
      <c r="P157" s="106">
        <v>4543.0950260200016</v>
      </c>
      <c r="Q157" s="107">
        <f t="shared" si="3"/>
        <v>1.6515368271116382E-3</v>
      </c>
      <c r="R157" s="107">
        <f>P157/'סכום נכסי הקרן'!$C$42</f>
        <v>3.9418218386746019E-5</v>
      </c>
    </row>
    <row r="158" spans="2:18">
      <c r="B158" s="102" t="s">
        <v>5032</v>
      </c>
      <c r="C158" s="104" t="s">
        <v>4455</v>
      </c>
      <c r="D158" s="103">
        <v>9796</v>
      </c>
      <c r="E158" s="103" t="s">
        <v>4561</v>
      </c>
      <c r="F158" s="103" t="s">
        <v>484</v>
      </c>
      <c r="G158" s="117">
        <v>45197</v>
      </c>
      <c r="H158" s="103" t="s">
        <v>137</v>
      </c>
      <c r="I158" s="106">
        <v>8.1999999999770932</v>
      </c>
      <c r="J158" s="104" t="s">
        <v>556</v>
      </c>
      <c r="K158" s="104" t="s">
        <v>139</v>
      </c>
      <c r="L158" s="105">
        <v>4.1200000000000001E-2</v>
      </c>
      <c r="M158" s="105">
        <v>4.1799999999717424E-2</v>
      </c>
      <c r="N158" s="106">
        <v>78559.945154999979</v>
      </c>
      <c r="O158" s="118">
        <v>100</v>
      </c>
      <c r="P158" s="106">
        <v>78.559947228999988</v>
      </c>
      <c r="Q158" s="107">
        <f t="shared" si="3"/>
        <v>2.8558646746665947E-5</v>
      </c>
      <c r="R158" s="107">
        <f>P158/'סכום נכסי הקרן'!$C$42</f>
        <v>6.8162632271349073E-7</v>
      </c>
    </row>
    <row r="159" spans="2:18">
      <c r="B159" s="102" t="s">
        <v>5032</v>
      </c>
      <c r="C159" s="104" t="s">
        <v>4455</v>
      </c>
      <c r="D159" s="103">
        <v>9797</v>
      </c>
      <c r="E159" s="103" t="s">
        <v>4561</v>
      </c>
      <c r="F159" s="103" t="s">
        <v>484</v>
      </c>
      <c r="G159" s="117">
        <v>45197</v>
      </c>
      <c r="H159" s="103" t="s">
        <v>137</v>
      </c>
      <c r="I159" s="106">
        <v>8.2000000000040192</v>
      </c>
      <c r="J159" s="104" t="s">
        <v>556</v>
      </c>
      <c r="K159" s="104" t="s">
        <v>139</v>
      </c>
      <c r="L159" s="105">
        <v>4.1200000000000001E-2</v>
      </c>
      <c r="M159" s="105">
        <v>4.1800000000013965E-2</v>
      </c>
      <c r="N159" s="106">
        <v>2389531.6694130003</v>
      </c>
      <c r="O159" s="118">
        <v>100</v>
      </c>
      <c r="P159" s="106">
        <v>2389.5317420370002</v>
      </c>
      <c r="Q159" s="107">
        <f t="shared" si="3"/>
        <v>8.6865884356893889E-4</v>
      </c>
      <c r="R159" s="107">
        <f>P159/'סכום נכסי הקרן'!$C$42</f>
        <v>2.0732800769125146E-5</v>
      </c>
    </row>
    <row r="160" spans="2:18">
      <c r="B160" s="102" t="s">
        <v>5033</v>
      </c>
      <c r="C160" s="104" t="s">
        <v>4441</v>
      </c>
      <c r="D160" s="103">
        <v>7490</v>
      </c>
      <c r="E160" s="103" t="s">
        <v>4568</v>
      </c>
      <c r="F160" s="103" t="s">
        <v>322</v>
      </c>
      <c r="G160" s="117">
        <v>43899</v>
      </c>
      <c r="H160" s="103" t="s">
        <v>4440</v>
      </c>
      <c r="I160" s="106">
        <v>2.9700000000023716</v>
      </c>
      <c r="J160" s="104" t="s">
        <v>135</v>
      </c>
      <c r="K160" s="104" t="s">
        <v>139</v>
      </c>
      <c r="L160" s="105">
        <v>2.3889999999999998E-2</v>
      </c>
      <c r="M160" s="105">
        <v>5.4400000000033789E-2</v>
      </c>
      <c r="N160" s="106">
        <v>3984807.5118280007</v>
      </c>
      <c r="O160" s="118">
        <v>92.07</v>
      </c>
      <c r="P160" s="106">
        <v>3668.8124394900005</v>
      </c>
      <c r="Q160" s="107">
        <f t="shared" si="3"/>
        <v>1.3337116703216298E-3</v>
      </c>
      <c r="R160" s="107">
        <f>P160/'סכום נכסי הקרן'!$C$42</f>
        <v>3.1832495057124204E-5</v>
      </c>
    </row>
    <row r="161" spans="2:18">
      <c r="B161" s="102" t="s">
        <v>5033</v>
      </c>
      <c r="C161" s="104" t="s">
        <v>4441</v>
      </c>
      <c r="D161" s="103">
        <v>7491</v>
      </c>
      <c r="E161" s="103" t="s">
        <v>4568</v>
      </c>
      <c r="F161" s="103" t="s">
        <v>322</v>
      </c>
      <c r="G161" s="117">
        <v>43899</v>
      </c>
      <c r="H161" s="103" t="s">
        <v>4440</v>
      </c>
      <c r="I161" s="106">
        <v>3.1199999999991266</v>
      </c>
      <c r="J161" s="104" t="s">
        <v>135</v>
      </c>
      <c r="K161" s="104" t="s">
        <v>139</v>
      </c>
      <c r="L161" s="105">
        <v>1.2969999999999999E-2</v>
      </c>
      <c r="M161" s="105">
        <v>2.5499999999995512E-2</v>
      </c>
      <c r="N161" s="106">
        <v>7262563.9893379994</v>
      </c>
      <c r="O161" s="118">
        <v>107.24</v>
      </c>
      <c r="P161" s="106">
        <v>7788.373505290001</v>
      </c>
      <c r="Q161" s="107">
        <f t="shared" si="3"/>
        <v>2.8312825493671209E-3</v>
      </c>
      <c r="R161" s="107">
        <f>P161/'סכום נכסי הקרן'!$C$42</f>
        <v>6.7575915967141873E-5</v>
      </c>
    </row>
    <row r="162" spans="2:18">
      <c r="B162" s="102" t="s">
        <v>5034</v>
      </c>
      <c r="C162" s="104" t="s">
        <v>4455</v>
      </c>
      <c r="D162" s="103" t="s">
        <v>4569</v>
      </c>
      <c r="E162" s="103" t="s">
        <v>4570</v>
      </c>
      <c r="F162" s="103" t="s">
        <v>484</v>
      </c>
      <c r="G162" s="117">
        <v>43924</v>
      </c>
      <c r="H162" s="103" t="s">
        <v>137</v>
      </c>
      <c r="I162" s="106">
        <v>7.8899999999978618</v>
      </c>
      <c r="J162" s="104" t="s">
        <v>556</v>
      </c>
      <c r="K162" s="104" t="s">
        <v>139</v>
      </c>
      <c r="L162" s="105">
        <v>3.1400000000000004E-2</v>
      </c>
      <c r="M162" s="105">
        <v>3.2100000000003341E-2</v>
      </c>
      <c r="N162" s="106">
        <v>1077734.4213930003</v>
      </c>
      <c r="O162" s="118">
        <v>108</v>
      </c>
      <c r="P162" s="106">
        <v>1163.9531158410005</v>
      </c>
      <c r="Q162" s="107">
        <f t="shared" si="3"/>
        <v>4.2312815929073803E-4</v>
      </c>
      <c r="R162" s="107">
        <f>P162/'סכום נכסי הקרן'!$C$42</f>
        <v>1.0099053145350618E-5</v>
      </c>
    </row>
    <row r="163" spans="2:18">
      <c r="B163" s="102" t="s">
        <v>5034</v>
      </c>
      <c r="C163" s="104" t="s">
        <v>4455</v>
      </c>
      <c r="D163" s="103" t="s">
        <v>4571</v>
      </c>
      <c r="E163" s="103" t="s">
        <v>4570</v>
      </c>
      <c r="F163" s="103" t="s">
        <v>484</v>
      </c>
      <c r="G163" s="117">
        <v>44015</v>
      </c>
      <c r="H163" s="103" t="s">
        <v>137</v>
      </c>
      <c r="I163" s="106">
        <v>7.6600000000088517</v>
      </c>
      <c r="J163" s="104" t="s">
        <v>556</v>
      </c>
      <c r="K163" s="104" t="s">
        <v>139</v>
      </c>
      <c r="L163" s="105">
        <v>3.1E-2</v>
      </c>
      <c r="M163" s="105">
        <v>4.2000000000051677E-2</v>
      </c>
      <c r="N163" s="106">
        <v>888463.63863900024</v>
      </c>
      <c r="O163" s="118">
        <v>100.19</v>
      </c>
      <c r="P163" s="106">
        <v>890.15168883200022</v>
      </c>
      <c r="Q163" s="107">
        <f t="shared" si="3"/>
        <v>3.2359400087423912E-4</v>
      </c>
      <c r="R163" s="107">
        <f>P163/'סכום נכסי הקרן'!$C$42</f>
        <v>7.7234117857424035E-6</v>
      </c>
    </row>
    <row r="164" spans="2:18">
      <c r="B164" s="102" t="s">
        <v>5034</v>
      </c>
      <c r="C164" s="104" t="s">
        <v>4455</v>
      </c>
      <c r="D164" s="103" t="s">
        <v>4572</v>
      </c>
      <c r="E164" s="103" t="s">
        <v>4570</v>
      </c>
      <c r="F164" s="103" t="s">
        <v>484</v>
      </c>
      <c r="G164" s="117">
        <v>44108</v>
      </c>
      <c r="H164" s="103" t="s">
        <v>137</v>
      </c>
      <c r="I164" s="106">
        <v>7.5799999999899095</v>
      </c>
      <c r="J164" s="104" t="s">
        <v>556</v>
      </c>
      <c r="K164" s="104" t="s">
        <v>139</v>
      </c>
      <c r="L164" s="105">
        <v>3.1E-2</v>
      </c>
      <c r="M164" s="105">
        <v>4.5499999999949824E-2</v>
      </c>
      <c r="N164" s="106">
        <v>1441092.2419150001</v>
      </c>
      <c r="O164" s="118">
        <v>97.52</v>
      </c>
      <c r="P164" s="106">
        <v>1405.3531645710002</v>
      </c>
      <c r="Q164" s="107">
        <f t="shared" si="3"/>
        <v>5.1088354813044821E-4</v>
      </c>
      <c r="R164" s="107">
        <f>P164/'סכום נכסי הקרן'!$C$42</f>
        <v>1.2193563558386465E-5</v>
      </c>
    </row>
    <row r="165" spans="2:18">
      <c r="B165" s="102" t="s">
        <v>5034</v>
      </c>
      <c r="C165" s="104" t="s">
        <v>4455</v>
      </c>
      <c r="D165" s="103" t="s">
        <v>4573</v>
      </c>
      <c r="E165" s="103" t="s">
        <v>4570</v>
      </c>
      <c r="F165" s="103" t="s">
        <v>484</v>
      </c>
      <c r="G165" s="117">
        <v>44200</v>
      </c>
      <c r="H165" s="103" t="s">
        <v>137</v>
      </c>
      <c r="I165" s="106">
        <v>7.4600000000310596</v>
      </c>
      <c r="J165" s="104" t="s">
        <v>556</v>
      </c>
      <c r="K165" s="104" t="s">
        <v>139</v>
      </c>
      <c r="L165" s="105">
        <v>3.1E-2</v>
      </c>
      <c r="M165" s="105">
        <v>5.0600000000188293E-2</v>
      </c>
      <c r="N165" s="106">
        <v>747658.04731399997</v>
      </c>
      <c r="O165" s="118">
        <v>94.06</v>
      </c>
      <c r="P165" s="106">
        <v>703.2471593959998</v>
      </c>
      <c r="Q165" s="107">
        <f t="shared" si="3"/>
        <v>2.5564919414015105E-4</v>
      </c>
      <c r="R165" s="107">
        <f>P165/'סכום נכסי הקרן'!$C$42</f>
        <v>6.1017323983238778E-6</v>
      </c>
    </row>
    <row r="166" spans="2:18">
      <c r="B166" s="102" t="s">
        <v>5034</v>
      </c>
      <c r="C166" s="104" t="s">
        <v>4455</v>
      </c>
      <c r="D166" s="103" t="s">
        <v>4574</v>
      </c>
      <c r="E166" s="103" t="s">
        <v>4570</v>
      </c>
      <c r="F166" s="103" t="s">
        <v>484</v>
      </c>
      <c r="G166" s="117">
        <v>44290</v>
      </c>
      <c r="H166" s="103" t="s">
        <v>137</v>
      </c>
      <c r="I166" s="106">
        <v>7.3899999999974391</v>
      </c>
      <c r="J166" s="104" t="s">
        <v>556</v>
      </c>
      <c r="K166" s="104" t="s">
        <v>139</v>
      </c>
      <c r="L166" s="105">
        <v>3.1E-2</v>
      </c>
      <c r="M166" s="105">
        <v>5.3999999999983304E-2</v>
      </c>
      <c r="N166" s="106">
        <v>1436062.5283289999</v>
      </c>
      <c r="O166" s="118">
        <v>91.72</v>
      </c>
      <c r="P166" s="106">
        <v>1317.1564682830003</v>
      </c>
      <c r="Q166" s="107">
        <f t="shared" si="3"/>
        <v>4.7882168477188708E-4</v>
      </c>
      <c r="R166" s="107">
        <f>P166/'סכום נכסי הקרן'!$C$42</f>
        <v>1.1428323867083872E-5</v>
      </c>
    </row>
    <row r="167" spans="2:18">
      <c r="B167" s="102" t="s">
        <v>5034</v>
      </c>
      <c r="C167" s="104" t="s">
        <v>4455</v>
      </c>
      <c r="D167" s="103" t="s">
        <v>4575</v>
      </c>
      <c r="E167" s="103" t="s">
        <v>4570</v>
      </c>
      <c r="F167" s="103" t="s">
        <v>484</v>
      </c>
      <c r="G167" s="117">
        <v>44496</v>
      </c>
      <c r="H167" s="103" t="s">
        <v>137</v>
      </c>
      <c r="I167" s="106">
        <v>6.8499999999898522</v>
      </c>
      <c r="J167" s="104" t="s">
        <v>556</v>
      </c>
      <c r="K167" s="104" t="s">
        <v>139</v>
      </c>
      <c r="L167" s="105">
        <v>3.1E-2</v>
      </c>
      <c r="M167" s="105">
        <v>7.8199999999868486E-2</v>
      </c>
      <c r="N167" s="106">
        <v>1608697.2338290003</v>
      </c>
      <c r="O167" s="118">
        <v>76.28</v>
      </c>
      <c r="P167" s="106">
        <v>1227.1142434770004</v>
      </c>
      <c r="Q167" s="107">
        <f t="shared" si="3"/>
        <v>4.4608892232459786E-4</v>
      </c>
      <c r="R167" s="107">
        <f>P167/'סכום נכסי הקרן'!$C$42</f>
        <v>1.0647071425498743E-5</v>
      </c>
    </row>
    <row r="168" spans="2:18">
      <c r="B168" s="102" t="s">
        <v>5034</v>
      </c>
      <c r="C168" s="104" t="s">
        <v>4455</v>
      </c>
      <c r="D168" s="103" t="s">
        <v>4576</v>
      </c>
      <c r="E168" s="103" t="s">
        <v>4570</v>
      </c>
      <c r="F168" s="103" t="s">
        <v>484</v>
      </c>
      <c r="G168" s="117">
        <v>44615</v>
      </c>
      <c r="H168" s="103" t="s">
        <v>137</v>
      </c>
      <c r="I168" s="106">
        <v>7.0799999999984662</v>
      </c>
      <c r="J168" s="104" t="s">
        <v>556</v>
      </c>
      <c r="K168" s="104" t="s">
        <v>139</v>
      </c>
      <c r="L168" s="105">
        <v>3.1E-2</v>
      </c>
      <c r="M168" s="105">
        <v>6.739999999996972E-2</v>
      </c>
      <c r="N168" s="106">
        <v>1952811.633625</v>
      </c>
      <c r="O168" s="118">
        <v>81.45</v>
      </c>
      <c r="P168" s="106">
        <v>1590.5650766929998</v>
      </c>
      <c r="Q168" s="107">
        <f t="shared" si="3"/>
        <v>5.7821304309749893E-4</v>
      </c>
      <c r="R168" s="107">
        <f>P168/'סכום נכסי הקרן'!$C$42</f>
        <v>1.3800556931414724E-5</v>
      </c>
    </row>
    <row r="169" spans="2:18">
      <c r="B169" s="102" t="s">
        <v>5034</v>
      </c>
      <c r="C169" s="104" t="s">
        <v>4455</v>
      </c>
      <c r="D169" s="103" t="s">
        <v>4577</v>
      </c>
      <c r="E169" s="103" t="s">
        <v>4570</v>
      </c>
      <c r="F169" s="103" t="s">
        <v>484</v>
      </c>
      <c r="G169" s="117">
        <v>44753</v>
      </c>
      <c r="H169" s="103" t="s">
        <v>137</v>
      </c>
      <c r="I169" s="106">
        <v>7.6500000000037494</v>
      </c>
      <c r="J169" s="104" t="s">
        <v>556</v>
      </c>
      <c r="K169" s="104" t="s">
        <v>139</v>
      </c>
      <c r="L169" s="105">
        <v>3.2599999999999997E-2</v>
      </c>
      <c r="M169" s="105">
        <v>4.110000000001806E-2</v>
      </c>
      <c r="N169" s="106">
        <v>2882721.9965639994</v>
      </c>
      <c r="O169" s="118">
        <v>96.65</v>
      </c>
      <c r="P169" s="106">
        <v>2786.1508481270007</v>
      </c>
      <c r="Q169" s="107">
        <f t="shared" si="3"/>
        <v>1.0128405206617855E-3</v>
      </c>
      <c r="R169" s="107">
        <f>P169/'סכום נכסי הקרן'!$C$42</f>
        <v>2.4174071191748879E-5</v>
      </c>
    </row>
    <row r="170" spans="2:18">
      <c r="B170" s="102" t="s">
        <v>5034</v>
      </c>
      <c r="C170" s="104" t="s">
        <v>4455</v>
      </c>
      <c r="D170" s="103" t="s">
        <v>4578</v>
      </c>
      <c r="E170" s="103" t="s">
        <v>4570</v>
      </c>
      <c r="F170" s="103" t="s">
        <v>484</v>
      </c>
      <c r="G170" s="117">
        <v>44959</v>
      </c>
      <c r="H170" s="103" t="s">
        <v>137</v>
      </c>
      <c r="I170" s="106">
        <v>7.5299999999856313</v>
      </c>
      <c r="J170" s="104" t="s">
        <v>556</v>
      </c>
      <c r="K170" s="104" t="s">
        <v>139</v>
      </c>
      <c r="L170" s="105">
        <v>3.8100000000000002E-2</v>
      </c>
      <c r="M170" s="105">
        <v>4.2399999999929251E-2</v>
      </c>
      <c r="N170" s="106">
        <v>1394865.4515530001</v>
      </c>
      <c r="O170" s="118">
        <v>97.69</v>
      </c>
      <c r="P170" s="106">
        <v>1362.644099786</v>
      </c>
      <c r="Q170" s="107">
        <f t="shared" si="3"/>
        <v>4.9535765819419531E-4</v>
      </c>
      <c r="R170" s="107">
        <f>P170/'סכום נכסי הקרן'!$C$42</f>
        <v>1.1822997846433116E-5</v>
      </c>
    </row>
    <row r="171" spans="2:18">
      <c r="B171" s="102" t="s">
        <v>5034</v>
      </c>
      <c r="C171" s="104" t="s">
        <v>4455</v>
      </c>
      <c r="D171" s="103" t="s">
        <v>4579</v>
      </c>
      <c r="E171" s="103" t="s">
        <v>4570</v>
      </c>
      <c r="F171" s="103" t="s">
        <v>484</v>
      </c>
      <c r="G171" s="117">
        <v>45153</v>
      </c>
      <c r="H171" s="103" t="s">
        <v>137</v>
      </c>
      <c r="I171" s="106">
        <v>7.4200000000015907</v>
      </c>
      <c r="J171" s="104" t="s">
        <v>556</v>
      </c>
      <c r="K171" s="104" t="s">
        <v>139</v>
      </c>
      <c r="L171" s="105">
        <v>4.3205999999999994E-2</v>
      </c>
      <c r="M171" s="105">
        <v>4.3800000000023855E-2</v>
      </c>
      <c r="N171" s="106">
        <v>1584851.1133800002</v>
      </c>
      <c r="O171" s="118">
        <v>98.39</v>
      </c>
      <c r="P171" s="106">
        <v>1559.3349902060002</v>
      </c>
      <c r="Q171" s="107">
        <f t="shared" si="3"/>
        <v>5.6686006948551042E-4</v>
      </c>
      <c r="R171" s="107">
        <f>P171/'סכום נכסי הקרן'!$C$42</f>
        <v>1.3529588712099275E-5</v>
      </c>
    </row>
    <row r="172" spans="2:18">
      <c r="B172" s="102" t="s">
        <v>5034</v>
      </c>
      <c r="C172" s="104" t="s">
        <v>4455</v>
      </c>
      <c r="D172" s="103" t="s">
        <v>4580</v>
      </c>
      <c r="E172" s="103" t="s">
        <v>4570</v>
      </c>
      <c r="F172" s="103" t="s">
        <v>484</v>
      </c>
      <c r="G172" s="117">
        <v>43011</v>
      </c>
      <c r="H172" s="103" t="s">
        <v>137</v>
      </c>
      <c r="I172" s="106">
        <v>7.6499999999783883</v>
      </c>
      <c r="J172" s="104" t="s">
        <v>556</v>
      </c>
      <c r="K172" s="104" t="s">
        <v>139</v>
      </c>
      <c r="L172" s="105">
        <v>3.9E-2</v>
      </c>
      <c r="M172" s="105">
        <v>3.6799999999910932E-2</v>
      </c>
      <c r="N172" s="106">
        <v>887096.81476000021</v>
      </c>
      <c r="O172" s="118">
        <v>111.88</v>
      </c>
      <c r="P172" s="106">
        <v>992.48393151300013</v>
      </c>
      <c r="Q172" s="107">
        <f t="shared" si="3"/>
        <v>3.6079451427328525E-4</v>
      </c>
      <c r="R172" s="107">
        <f>P172/'סכום נכסי הקרן'!$C$42</f>
        <v>8.6112987145656675E-6</v>
      </c>
    </row>
    <row r="173" spans="2:18">
      <c r="B173" s="102" t="s">
        <v>5034</v>
      </c>
      <c r="C173" s="104" t="s">
        <v>4455</v>
      </c>
      <c r="D173" s="103" t="s">
        <v>4581</v>
      </c>
      <c r="E173" s="103" t="s">
        <v>4570</v>
      </c>
      <c r="F173" s="103" t="s">
        <v>484</v>
      </c>
      <c r="G173" s="117">
        <v>43104</v>
      </c>
      <c r="H173" s="103" t="s">
        <v>137</v>
      </c>
      <c r="I173" s="106">
        <v>7.4999999999945937</v>
      </c>
      <c r="J173" s="104" t="s">
        <v>556</v>
      </c>
      <c r="K173" s="104" t="s">
        <v>139</v>
      </c>
      <c r="L173" s="105">
        <v>3.8199999999999998E-2</v>
      </c>
      <c r="M173" s="105">
        <v>4.3699999999970221E-2</v>
      </c>
      <c r="N173" s="106">
        <v>1576274.7422380007</v>
      </c>
      <c r="O173" s="118">
        <v>105.59</v>
      </c>
      <c r="P173" s="106">
        <v>1664.388548808</v>
      </c>
      <c r="Q173" s="107">
        <f t="shared" si="3"/>
        <v>6.0504985417120043E-4</v>
      </c>
      <c r="R173" s="107">
        <f>P173/'סכום נכסי הקרן'!$C$42</f>
        <v>1.4441087171092816E-5</v>
      </c>
    </row>
    <row r="174" spans="2:18">
      <c r="B174" s="102" t="s">
        <v>5034</v>
      </c>
      <c r="C174" s="104" t="s">
        <v>4455</v>
      </c>
      <c r="D174" s="103" t="s">
        <v>4582</v>
      </c>
      <c r="E174" s="103" t="s">
        <v>4570</v>
      </c>
      <c r="F174" s="103" t="s">
        <v>484</v>
      </c>
      <c r="G174" s="117">
        <v>43194</v>
      </c>
      <c r="H174" s="103" t="s">
        <v>137</v>
      </c>
      <c r="I174" s="106">
        <v>7.6500000000011115</v>
      </c>
      <c r="J174" s="104" t="s">
        <v>556</v>
      </c>
      <c r="K174" s="104" t="s">
        <v>139</v>
      </c>
      <c r="L174" s="105">
        <v>3.7900000000000003E-2</v>
      </c>
      <c r="M174" s="105">
        <v>3.7500000000024437E-2</v>
      </c>
      <c r="N174" s="106">
        <v>1017008.4750360004</v>
      </c>
      <c r="O174" s="118">
        <v>110.61</v>
      </c>
      <c r="P174" s="106">
        <v>1124.9130662150003</v>
      </c>
      <c r="Q174" s="107">
        <f t="shared" si="3"/>
        <v>4.0893605471878288E-4</v>
      </c>
      <c r="R174" s="107">
        <f>P174/'סכום נכסי הקרן'!$C$42</f>
        <v>9.7603216873526486E-6</v>
      </c>
    </row>
    <row r="175" spans="2:18">
      <c r="B175" s="102" t="s">
        <v>5034</v>
      </c>
      <c r="C175" s="104" t="s">
        <v>4455</v>
      </c>
      <c r="D175" s="103" t="s">
        <v>4583</v>
      </c>
      <c r="E175" s="103" t="s">
        <v>4570</v>
      </c>
      <c r="F175" s="103" t="s">
        <v>484</v>
      </c>
      <c r="G175" s="117">
        <v>43285</v>
      </c>
      <c r="H175" s="103" t="s">
        <v>137</v>
      </c>
      <c r="I175" s="106">
        <v>7.6100000000056847</v>
      </c>
      <c r="J175" s="104" t="s">
        <v>556</v>
      </c>
      <c r="K175" s="104" t="s">
        <v>139</v>
      </c>
      <c r="L175" s="105">
        <v>4.0099999999999997E-2</v>
      </c>
      <c r="M175" s="105">
        <v>3.7500000000013294E-2</v>
      </c>
      <c r="N175" s="106">
        <v>1356758.223282</v>
      </c>
      <c r="O175" s="118">
        <v>111.07</v>
      </c>
      <c r="P175" s="106">
        <v>1506.9513882039994</v>
      </c>
      <c r="Q175" s="107">
        <f t="shared" si="3"/>
        <v>5.4781722592895515E-4</v>
      </c>
      <c r="R175" s="107">
        <f>P175/'סכום נכסי הקרן'!$C$42</f>
        <v>1.30750817621515E-5</v>
      </c>
    </row>
    <row r="176" spans="2:18">
      <c r="B176" s="102" t="s">
        <v>5034</v>
      </c>
      <c r="C176" s="104" t="s">
        <v>4455</v>
      </c>
      <c r="D176" s="103" t="s">
        <v>4584</v>
      </c>
      <c r="E176" s="103" t="s">
        <v>4570</v>
      </c>
      <c r="F176" s="103" t="s">
        <v>484</v>
      </c>
      <c r="G176" s="117">
        <v>43377</v>
      </c>
      <c r="H176" s="103" t="s">
        <v>137</v>
      </c>
      <c r="I176" s="106">
        <v>7.5700000000014676</v>
      </c>
      <c r="J176" s="104" t="s">
        <v>556</v>
      </c>
      <c r="K176" s="104" t="s">
        <v>139</v>
      </c>
      <c r="L176" s="105">
        <v>3.9699999999999999E-2</v>
      </c>
      <c r="M176" s="105">
        <v>3.9400000000009115E-2</v>
      </c>
      <c r="N176" s="106">
        <v>2712598.1472260002</v>
      </c>
      <c r="O176" s="118">
        <v>109.05</v>
      </c>
      <c r="P176" s="106">
        <v>2958.0881804450009</v>
      </c>
      <c r="Q176" s="107">
        <f t="shared" si="3"/>
        <v>1.0753443500230821E-3</v>
      </c>
      <c r="R176" s="107">
        <f>P176/'סכום נכסי הקרן'!$C$42</f>
        <v>2.5665887514174097E-5</v>
      </c>
    </row>
    <row r="177" spans="2:18">
      <c r="B177" s="102" t="s">
        <v>5034</v>
      </c>
      <c r="C177" s="104" t="s">
        <v>4455</v>
      </c>
      <c r="D177" s="103" t="s">
        <v>4585</v>
      </c>
      <c r="E177" s="103" t="s">
        <v>4570</v>
      </c>
      <c r="F177" s="103" t="s">
        <v>484</v>
      </c>
      <c r="G177" s="117">
        <v>43469</v>
      </c>
      <c r="H177" s="103" t="s">
        <v>137</v>
      </c>
      <c r="I177" s="106">
        <v>7.659999999996157</v>
      </c>
      <c r="J177" s="104" t="s">
        <v>556</v>
      </c>
      <c r="K177" s="104" t="s">
        <v>139</v>
      </c>
      <c r="L177" s="105">
        <v>4.1700000000000001E-2</v>
      </c>
      <c r="M177" s="105">
        <v>3.4299999999987139E-2</v>
      </c>
      <c r="N177" s="106">
        <v>1916196.5779760003</v>
      </c>
      <c r="O177" s="118">
        <v>114.83</v>
      </c>
      <c r="P177" s="106">
        <v>2200.3684244809997</v>
      </c>
      <c r="Q177" s="107">
        <f t="shared" si="3"/>
        <v>7.9989290680269063E-4</v>
      </c>
      <c r="R177" s="107">
        <f>P177/'סכום נכסי הקרן'!$C$42</f>
        <v>1.9091522979539467E-5</v>
      </c>
    </row>
    <row r="178" spans="2:18">
      <c r="B178" s="102" t="s">
        <v>5034</v>
      </c>
      <c r="C178" s="104" t="s">
        <v>4455</v>
      </c>
      <c r="D178" s="103" t="s">
        <v>4586</v>
      </c>
      <c r="E178" s="103" t="s">
        <v>4570</v>
      </c>
      <c r="F178" s="103" t="s">
        <v>484</v>
      </c>
      <c r="G178" s="117">
        <v>43559</v>
      </c>
      <c r="H178" s="103" t="s">
        <v>137</v>
      </c>
      <c r="I178" s="106">
        <v>7.6699999999993675</v>
      </c>
      <c r="J178" s="104" t="s">
        <v>556</v>
      </c>
      <c r="K178" s="104" t="s">
        <v>139</v>
      </c>
      <c r="L178" s="105">
        <v>3.7200000000000004E-2</v>
      </c>
      <c r="M178" s="105">
        <v>3.6799999999992908E-2</v>
      </c>
      <c r="N178" s="106">
        <v>4550035.314762</v>
      </c>
      <c r="O178" s="118">
        <v>109.2</v>
      </c>
      <c r="P178" s="106">
        <v>4968.6387861390021</v>
      </c>
      <c r="Q178" s="107">
        <f t="shared" si="3"/>
        <v>1.806233391317072E-3</v>
      </c>
      <c r="R178" s="107">
        <f>P178/'סכום נכסי הקרן'!$C$42</f>
        <v>4.3110453916360925E-5</v>
      </c>
    </row>
    <row r="179" spans="2:18">
      <c r="B179" s="102" t="s">
        <v>5034</v>
      </c>
      <c r="C179" s="104" t="s">
        <v>4455</v>
      </c>
      <c r="D179" s="103" t="s">
        <v>4587</v>
      </c>
      <c r="E179" s="103" t="s">
        <v>4570</v>
      </c>
      <c r="F179" s="103" t="s">
        <v>484</v>
      </c>
      <c r="G179" s="117">
        <v>43742</v>
      </c>
      <c r="H179" s="103" t="s">
        <v>137</v>
      </c>
      <c r="I179" s="106">
        <v>7.5699999999992018</v>
      </c>
      <c r="J179" s="104" t="s">
        <v>556</v>
      </c>
      <c r="K179" s="104" t="s">
        <v>139</v>
      </c>
      <c r="L179" s="105">
        <v>3.1E-2</v>
      </c>
      <c r="M179" s="105">
        <v>4.5899999999990053E-2</v>
      </c>
      <c r="N179" s="106">
        <v>5297208.7737189997</v>
      </c>
      <c r="O179" s="118">
        <v>96.51</v>
      </c>
      <c r="P179" s="106">
        <v>5112.3362339510004</v>
      </c>
      <c r="Q179" s="107">
        <f t="shared" si="3"/>
        <v>1.8584712656437674E-3</v>
      </c>
      <c r="R179" s="107">
        <f>P179/'סכום נכסי הקרן'!$C$42</f>
        <v>4.4357246542759856E-5</v>
      </c>
    </row>
    <row r="180" spans="2:18">
      <c r="B180" s="102" t="s">
        <v>5034</v>
      </c>
      <c r="C180" s="104" t="s">
        <v>4455</v>
      </c>
      <c r="D180" s="103" t="s">
        <v>4588</v>
      </c>
      <c r="E180" s="103" t="s">
        <v>4570</v>
      </c>
      <c r="F180" s="103" t="s">
        <v>484</v>
      </c>
      <c r="G180" s="117">
        <v>42935</v>
      </c>
      <c r="H180" s="103" t="s">
        <v>137</v>
      </c>
      <c r="I180" s="106">
        <v>7.6199999999986359</v>
      </c>
      <c r="J180" s="104" t="s">
        <v>556</v>
      </c>
      <c r="K180" s="104" t="s">
        <v>139</v>
      </c>
      <c r="L180" s="105">
        <v>4.0800000000000003E-2</v>
      </c>
      <c r="M180" s="105">
        <v>3.6599999999996233E-2</v>
      </c>
      <c r="N180" s="106">
        <v>4155187.784579</v>
      </c>
      <c r="O180" s="118">
        <v>113.81</v>
      </c>
      <c r="P180" s="106">
        <v>4729.0191414829997</v>
      </c>
      <c r="Q180" s="107">
        <f t="shared" si="3"/>
        <v>1.7191252270849268E-3</v>
      </c>
      <c r="R180" s="107">
        <f>P180/'סכום נכסי הקרן'!$C$42</f>
        <v>4.1031391200589501E-5</v>
      </c>
    </row>
    <row r="181" spans="2:18">
      <c r="B181" s="102" t="s">
        <v>5015</v>
      </c>
      <c r="C181" s="104" t="s">
        <v>4455</v>
      </c>
      <c r="D181" s="103" t="s">
        <v>4589</v>
      </c>
      <c r="E181" s="103" t="s">
        <v>4477</v>
      </c>
      <c r="F181" s="103" t="s">
        <v>322</v>
      </c>
      <c r="G181" s="117">
        <v>40742</v>
      </c>
      <c r="H181" s="103" t="s">
        <v>4440</v>
      </c>
      <c r="I181" s="106">
        <v>5.1100000000000465</v>
      </c>
      <c r="J181" s="104" t="s">
        <v>341</v>
      </c>
      <c r="K181" s="104" t="s">
        <v>139</v>
      </c>
      <c r="L181" s="105">
        <v>0.06</v>
      </c>
      <c r="M181" s="105">
        <v>2.1600000000000716E-2</v>
      </c>
      <c r="N181" s="106">
        <v>15363481.458251005</v>
      </c>
      <c r="O181" s="118">
        <v>140.91999999999999</v>
      </c>
      <c r="P181" s="106">
        <v>21650.217355809007</v>
      </c>
      <c r="Q181" s="107">
        <f t="shared" si="3"/>
        <v>7.8704343786122483E-3</v>
      </c>
      <c r="R181" s="107">
        <f>P181/'סכום נכסי הקרן'!$C$42</f>
        <v>1.8784837010099578E-4</v>
      </c>
    </row>
    <row r="182" spans="2:18">
      <c r="B182" s="102" t="s">
        <v>5015</v>
      </c>
      <c r="C182" s="104" t="s">
        <v>4455</v>
      </c>
      <c r="D182" s="103" t="s">
        <v>4590</v>
      </c>
      <c r="E182" s="103" t="s">
        <v>4477</v>
      </c>
      <c r="F182" s="103" t="s">
        <v>322</v>
      </c>
      <c r="G182" s="117">
        <v>42201</v>
      </c>
      <c r="H182" s="103" t="s">
        <v>4440</v>
      </c>
      <c r="I182" s="106">
        <v>4.7100000000043414</v>
      </c>
      <c r="J182" s="104" t="s">
        <v>341</v>
      </c>
      <c r="K182" s="104" t="s">
        <v>139</v>
      </c>
      <c r="L182" s="105">
        <v>4.2030000000000005E-2</v>
      </c>
      <c r="M182" s="105">
        <v>3.3000000000034849E-2</v>
      </c>
      <c r="N182" s="106">
        <v>1074649.1182130002</v>
      </c>
      <c r="O182" s="118">
        <v>117.48</v>
      </c>
      <c r="P182" s="106">
        <v>1262.4977353120005</v>
      </c>
      <c r="Q182" s="107">
        <f t="shared" si="3"/>
        <v>4.5895177011946357E-4</v>
      </c>
      <c r="R182" s="107">
        <f>P182/'סכום נכסי הקרן'!$C$42</f>
        <v>1.0954076716043932E-5</v>
      </c>
    </row>
    <row r="183" spans="2:18">
      <c r="B183" s="102" t="s">
        <v>5035</v>
      </c>
      <c r="C183" s="104" t="s">
        <v>4455</v>
      </c>
      <c r="D183" s="103" t="s">
        <v>4591</v>
      </c>
      <c r="E183" s="103" t="s">
        <v>4592</v>
      </c>
      <c r="F183" s="103" t="s">
        <v>322</v>
      </c>
      <c r="G183" s="117">
        <v>42521</v>
      </c>
      <c r="H183" s="103" t="s">
        <v>4440</v>
      </c>
      <c r="I183" s="106">
        <v>1.3600000000030072</v>
      </c>
      <c r="J183" s="104" t="s">
        <v>135</v>
      </c>
      <c r="K183" s="104" t="s">
        <v>139</v>
      </c>
      <c r="L183" s="105">
        <v>2.3E-2</v>
      </c>
      <c r="M183" s="105">
        <v>3.9000000000069826E-2</v>
      </c>
      <c r="N183" s="106">
        <v>839796.1733840002</v>
      </c>
      <c r="O183" s="118">
        <v>110.86</v>
      </c>
      <c r="P183" s="106">
        <v>930.99803979499995</v>
      </c>
      <c r="Q183" s="107">
        <f t="shared" si="3"/>
        <v>3.3844274440307943E-4</v>
      </c>
      <c r="R183" s="107">
        <f>P183/'סכום נכסי הקרן'!$C$42</f>
        <v>8.0778156389172996E-6</v>
      </c>
    </row>
    <row r="184" spans="2:18">
      <c r="B184" s="102" t="s">
        <v>5036</v>
      </c>
      <c r="C184" s="104" t="s">
        <v>4455</v>
      </c>
      <c r="D184" s="103" t="s">
        <v>4593</v>
      </c>
      <c r="E184" s="103" t="s">
        <v>4594</v>
      </c>
      <c r="F184" s="103" t="s">
        <v>484</v>
      </c>
      <c r="G184" s="117">
        <v>44592</v>
      </c>
      <c r="H184" s="103" t="s">
        <v>137</v>
      </c>
      <c r="I184" s="106">
        <v>11.330000000010292</v>
      </c>
      <c r="J184" s="104" t="s">
        <v>556</v>
      </c>
      <c r="K184" s="104" t="s">
        <v>139</v>
      </c>
      <c r="L184" s="105">
        <v>2.7473999999999998E-2</v>
      </c>
      <c r="M184" s="105">
        <v>4.2600000000034749E-2</v>
      </c>
      <c r="N184" s="106">
        <v>1730721.0980680001</v>
      </c>
      <c r="O184" s="118">
        <v>85.77</v>
      </c>
      <c r="P184" s="106">
        <v>1484.4395148840001</v>
      </c>
      <c r="Q184" s="107">
        <f t="shared" si="3"/>
        <v>5.3963355650925087E-4</v>
      </c>
      <c r="R184" s="107">
        <f>P184/'סכום נכסי הקרן'!$C$42</f>
        <v>1.2879757223760791E-5</v>
      </c>
    </row>
    <row r="185" spans="2:18">
      <c r="B185" s="102" t="s">
        <v>5036</v>
      </c>
      <c r="C185" s="104" t="s">
        <v>4455</v>
      </c>
      <c r="D185" s="103" t="s">
        <v>4595</v>
      </c>
      <c r="E185" s="103" t="s">
        <v>4594</v>
      </c>
      <c r="F185" s="103" t="s">
        <v>484</v>
      </c>
      <c r="G185" s="117">
        <v>44837</v>
      </c>
      <c r="H185" s="103" t="s">
        <v>137</v>
      </c>
      <c r="I185" s="106">
        <v>11.159999999990349</v>
      </c>
      <c r="J185" s="104" t="s">
        <v>556</v>
      </c>
      <c r="K185" s="104" t="s">
        <v>139</v>
      </c>
      <c r="L185" s="105">
        <v>3.9636999999999999E-2</v>
      </c>
      <c r="M185" s="105">
        <v>3.9099999999963143E-2</v>
      </c>
      <c r="N185" s="106">
        <v>1520025.7339329999</v>
      </c>
      <c r="O185" s="118">
        <v>99.24</v>
      </c>
      <c r="P185" s="106">
        <v>1508.4735386160003</v>
      </c>
      <c r="Q185" s="107">
        <f t="shared" si="3"/>
        <v>5.4837056840746916E-4</v>
      </c>
      <c r="R185" s="107">
        <f>P185/'סכום נכסי הקרן'!$C$42</f>
        <v>1.3088288718425601E-5</v>
      </c>
    </row>
    <row r="186" spans="2:18">
      <c r="B186" s="102" t="s">
        <v>5036</v>
      </c>
      <c r="C186" s="104" t="s">
        <v>4455</v>
      </c>
      <c r="D186" s="103" t="s">
        <v>4596</v>
      </c>
      <c r="E186" s="103" t="s">
        <v>4594</v>
      </c>
      <c r="F186" s="103" t="s">
        <v>484</v>
      </c>
      <c r="G186" s="117">
        <v>45076</v>
      </c>
      <c r="H186" s="103" t="s">
        <v>137</v>
      </c>
      <c r="I186" s="106">
        <v>10.980000000009637</v>
      </c>
      <c r="J186" s="104" t="s">
        <v>556</v>
      </c>
      <c r="K186" s="104" t="s">
        <v>139</v>
      </c>
      <c r="L186" s="105">
        <v>4.4936999999999998E-2</v>
      </c>
      <c r="M186" s="105">
        <v>4.150000000002519E-2</v>
      </c>
      <c r="N186" s="106">
        <v>1849081.1855310001</v>
      </c>
      <c r="O186" s="118">
        <v>99.74</v>
      </c>
      <c r="P186" s="106">
        <v>1844.2735787890008</v>
      </c>
      <c r="Q186" s="107">
        <f t="shared" si="3"/>
        <v>6.7044288468413871E-4</v>
      </c>
      <c r="R186" s="107">
        <f>P186/'סכום נכסי הקרן'!$C$42</f>
        <v>1.6001861787447103E-5</v>
      </c>
    </row>
    <row r="187" spans="2:18">
      <c r="B187" s="102" t="s">
        <v>5037</v>
      </c>
      <c r="C187" s="104" t="s">
        <v>4441</v>
      </c>
      <c r="D187" s="103" t="s">
        <v>4597</v>
      </c>
      <c r="E187" s="103" t="s">
        <v>4598</v>
      </c>
      <c r="F187" s="103" t="s">
        <v>484</v>
      </c>
      <c r="G187" s="117">
        <v>42432</v>
      </c>
      <c r="H187" s="103" t="s">
        <v>137</v>
      </c>
      <c r="I187" s="106">
        <v>4.2400000000001556</v>
      </c>
      <c r="J187" s="104" t="s">
        <v>556</v>
      </c>
      <c r="K187" s="104" t="s">
        <v>139</v>
      </c>
      <c r="L187" s="105">
        <v>2.5399999999999999E-2</v>
      </c>
      <c r="M187" s="105">
        <v>2.3800000000001563E-2</v>
      </c>
      <c r="N187" s="106">
        <v>5569751.9594460009</v>
      </c>
      <c r="O187" s="118">
        <v>115.24</v>
      </c>
      <c r="P187" s="106">
        <v>6418.5818131000015</v>
      </c>
      <c r="Q187" s="107">
        <f t="shared" si="3"/>
        <v>2.3333265497310711E-3</v>
      </c>
      <c r="R187" s="107">
        <f>P187/'סכום נכסי הקרן'!$C$42</f>
        <v>5.5690901949638895E-5</v>
      </c>
    </row>
    <row r="188" spans="2:18">
      <c r="B188" s="102" t="s">
        <v>5038</v>
      </c>
      <c r="C188" s="104" t="s">
        <v>4455</v>
      </c>
      <c r="D188" s="103" t="s">
        <v>4599</v>
      </c>
      <c r="E188" s="103" t="s">
        <v>4600</v>
      </c>
      <c r="F188" s="103" t="s">
        <v>484</v>
      </c>
      <c r="G188" s="117">
        <v>42242</v>
      </c>
      <c r="H188" s="103" t="s">
        <v>137</v>
      </c>
      <c r="I188" s="106">
        <v>2.9000000000001829</v>
      </c>
      <c r="J188" s="104" t="s">
        <v>481</v>
      </c>
      <c r="K188" s="104" t="s">
        <v>139</v>
      </c>
      <c r="L188" s="105">
        <v>2.3599999999999999E-2</v>
      </c>
      <c r="M188" s="105">
        <v>3.2400000000003738E-2</v>
      </c>
      <c r="N188" s="106">
        <v>9019787.2779420037</v>
      </c>
      <c r="O188" s="118">
        <v>109.24</v>
      </c>
      <c r="P188" s="106">
        <v>9853.2158977180006</v>
      </c>
      <c r="Q188" s="107">
        <f t="shared" si="3"/>
        <v>3.5819081105197851E-3</v>
      </c>
      <c r="R188" s="107">
        <f>P188/'סכום נכסי הקרן'!$C$42</f>
        <v>8.5491545706949936E-5</v>
      </c>
    </row>
    <row r="189" spans="2:18">
      <c r="B189" s="102" t="s">
        <v>5039</v>
      </c>
      <c r="C189" s="104" t="s">
        <v>4441</v>
      </c>
      <c r="D189" s="103">
        <v>7134</v>
      </c>
      <c r="E189" s="103" t="s">
        <v>4601</v>
      </c>
      <c r="F189" s="103" t="s">
        <v>484</v>
      </c>
      <c r="G189" s="117">
        <v>43705</v>
      </c>
      <c r="H189" s="103" t="s">
        <v>137</v>
      </c>
      <c r="I189" s="106">
        <v>5.1199999999976793</v>
      </c>
      <c r="J189" s="104" t="s">
        <v>556</v>
      </c>
      <c r="K189" s="104" t="s">
        <v>139</v>
      </c>
      <c r="L189" s="105">
        <v>0.04</v>
      </c>
      <c r="M189" s="105">
        <v>3.6700000000011439E-2</v>
      </c>
      <c r="N189" s="106">
        <v>545221.08993399993</v>
      </c>
      <c r="O189" s="118">
        <v>113.81</v>
      </c>
      <c r="P189" s="106">
        <v>620.51609238700007</v>
      </c>
      <c r="Q189" s="107">
        <f t="shared" ref="Q189:Q252" si="4">IFERROR(P189/$P$10,0)</f>
        <v>2.2557423353971166E-4</v>
      </c>
      <c r="R189" s="107">
        <f>P189/'סכום נכסי הקרן'!$C$42</f>
        <v>5.3839153048993142E-6</v>
      </c>
    </row>
    <row r="190" spans="2:18">
      <c r="B190" s="102" t="s">
        <v>5039</v>
      </c>
      <c r="C190" s="104" t="s">
        <v>4441</v>
      </c>
      <c r="D190" s="103" t="s">
        <v>4602</v>
      </c>
      <c r="E190" s="103" t="s">
        <v>4601</v>
      </c>
      <c r="F190" s="103" t="s">
        <v>484</v>
      </c>
      <c r="G190" s="117">
        <v>43256</v>
      </c>
      <c r="H190" s="103" t="s">
        <v>137</v>
      </c>
      <c r="I190" s="106">
        <v>5.1200000000008377</v>
      </c>
      <c r="J190" s="104" t="s">
        <v>556</v>
      </c>
      <c r="K190" s="104" t="s">
        <v>139</v>
      </c>
      <c r="L190" s="105">
        <v>0.04</v>
      </c>
      <c r="M190" s="105">
        <v>3.6000000000003279E-2</v>
      </c>
      <c r="N190" s="106">
        <v>8957935.9900340009</v>
      </c>
      <c r="O190" s="118">
        <v>115.45</v>
      </c>
      <c r="P190" s="106">
        <v>10341.937086811002</v>
      </c>
      <c r="Q190" s="107">
        <f t="shared" si="4"/>
        <v>3.7595713637324263E-3</v>
      </c>
      <c r="R190" s="107">
        <f>P190/'סכום נכסי הקרן'!$C$42</f>
        <v>8.9731940955467296E-5</v>
      </c>
    </row>
    <row r="191" spans="2:18">
      <c r="B191" s="102" t="s">
        <v>5040</v>
      </c>
      <c r="C191" s="104" t="s">
        <v>4455</v>
      </c>
      <c r="D191" s="103" t="s">
        <v>4603</v>
      </c>
      <c r="E191" s="103" t="s">
        <v>4604</v>
      </c>
      <c r="F191" s="103" t="s">
        <v>484</v>
      </c>
      <c r="G191" s="117">
        <v>44294</v>
      </c>
      <c r="H191" s="103" t="s">
        <v>137</v>
      </c>
      <c r="I191" s="106">
        <v>7.6700000000000692</v>
      </c>
      <c r="J191" s="104" t="s">
        <v>556</v>
      </c>
      <c r="K191" s="104" t="s">
        <v>139</v>
      </c>
      <c r="L191" s="105">
        <v>0.03</v>
      </c>
      <c r="M191" s="105">
        <v>4.3000000000001003E-2</v>
      </c>
      <c r="N191" s="106">
        <v>4996867.6159860007</v>
      </c>
      <c r="O191" s="118">
        <v>101.78</v>
      </c>
      <c r="P191" s="106">
        <v>5085.8119506949997</v>
      </c>
      <c r="Q191" s="107">
        <f t="shared" si="4"/>
        <v>1.8488289776530621E-3</v>
      </c>
      <c r="R191" s="107">
        <f>P191/'סכום נכסי הקרן'!$C$42</f>
        <v>4.4127108281519723E-5</v>
      </c>
    </row>
    <row r="192" spans="2:18">
      <c r="B192" s="102" t="s">
        <v>5041</v>
      </c>
      <c r="C192" s="104" t="s">
        <v>4455</v>
      </c>
      <c r="D192" s="103" t="s">
        <v>4605</v>
      </c>
      <c r="E192" s="103" t="s">
        <v>4604</v>
      </c>
      <c r="F192" s="103" t="s">
        <v>484</v>
      </c>
      <c r="G192" s="117">
        <v>42326</v>
      </c>
      <c r="H192" s="103" t="s">
        <v>137</v>
      </c>
      <c r="I192" s="106">
        <v>6.3100000000104606</v>
      </c>
      <c r="J192" s="104" t="s">
        <v>556</v>
      </c>
      <c r="K192" s="104" t="s">
        <v>139</v>
      </c>
      <c r="L192" s="105">
        <v>8.0500000000000002E-2</v>
      </c>
      <c r="M192" s="105">
        <v>7.430000000010871E-2</v>
      </c>
      <c r="N192" s="106">
        <v>546367.37557400006</v>
      </c>
      <c r="O192" s="118">
        <v>107.06</v>
      </c>
      <c r="P192" s="106">
        <v>584.94308564800008</v>
      </c>
      <c r="Q192" s="107">
        <f t="shared" si="4"/>
        <v>2.1264249199698252E-4</v>
      </c>
      <c r="R192" s="107">
        <f>P192/'סכום נכסי הקרן'!$C$42</f>
        <v>5.0752656860205488E-6</v>
      </c>
    </row>
    <row r="193" spans="2:18">
      <c r="B193" s="102" t="s">
        <v>5041</v>
      </c>
      <c r="C193" s="104" t="s">
        <v>4455</v>
      </c>
      <c r="D193" s="103" t="s">
        <v>4606</v>
      </c>
      <c r="E193" s="103" t="s">
        <v>4604</v>
      </c>
      <c r="F193" s="103" t="s">
        <v>484</v>
      </c>
      <c r="G193" s="117">
        <v>42606</v>
      </c>
      <c r="H193" s="103" t="s">
        <v>137</v>
      </c>
      <c r="I193" s="106">
        <v>6.3100000000039849</v>
      </c>
      <c r="J193" s="104" t="s">
        <v>556</v>
      </c>
      <c r="K193" s="104" t="s">
        <v>139</v>
      </c>
      <c r="L193" s="105">
        <v>8.0500000000000002E-2</v>
      </c>
      <c r="M193" s="105">
        <v>7.43000000000444E-2</v>
      </c>
      <c r="N193" s="106">
        <v>2298172.9423690005</v>
      </c>
      <c r="O193" s="118">
        <v>107.07</v>
      </c>
      <c r="P193" s="106">
        <v>2460.6627814490007</v>
      </c>
      <c r="Q193" s="107">
        <f t="shared" si="4"/>
        <v>8.9451688318000183E-4</v>
      </c>
      <c r="R193" s="107">
        <f>P193/'סכום נכסי הקרן'!$C$42</f>
        <v>2.1349970084219753E-5</v>
      </c>
    </row>
    <row r="194" spans="2:18">
      <c r="B194" s="102" t="s">
        <v>5041</v>
      </c>
      <c r="C194" s="104" t="s">
        <v>4455</v>
      </c>
      <c r="D194" s="103" t="s">
        <v>4607</v>
      </c>
      <c r="E194" s="103" t="s">
        <v>4604</v>
      </c>
      <c r="F194" s="103" t="s">
        <v>484</v>
      </c>
      <c r="G194" s="117">
        <v>42648</v>
      </c>
      <c r="H194" s="103" t="s">
        <v>137</v>
      </c>
      <c r="I194" s="106">
        <v>6.31000000000207</v>
      </c>
      <c r="J194" s="104" t="s">
        <v>556</v>
      </c>
      <c r="K194" s="104" t="s">
        <v>139</v>
      </c>
      <c r="L194" s="105">
        <v>8.0500000000000002E-2</v>
      </c>
      <c r="M194" s="105">
        <v>7.4300000000019989E-2</v>
      </c>
      <c r="N194" s="106">
        <v>2108127.1836840007</v>
      </c>
      <c r="O194" s="118">
        <v>107.06</v>
      </c>
      <c r="P194" s="106">
        <v>2256.9692073430001</v>
      </c>
      <c r="Q194" s="107">
        <f t="shared" si="4"/>
        <v>8.2046880865034252E-4</v>
      </c>
      <c r="R194" s="107">
        <f>P194/'סכום נכסי הקרן'!$C$42</f>
        <v>1.9582620349710409E-5</v>
      </c>
    </row>
    <row r="195" spans="2:18">
      <c r="B195" s="102" t="s">
        <v>5041</v>
      </c>
      <c r="C195" s="104" t="s">
        <v>4455</v>
      </c>
      <c r="D195" s="103" t="s">
        <v>4608</v>
      </c>
      <c r="E195" s="103" t="s">
        <v>4604</v>
      </c>
      <c r="F195" s="103" t="s">
        <v>484</v>
      </c>
      <c r="G195" s="117">
        <v>42718</v>
      </c>
      <c r="H195" s="103" t="s">
        <v>137</v>
      </c>
      <c r="I195" s="106">
        <v>6.3099999999957772</v>
      </c>
      <c r="J195" s="104" t="s">
        <v>556</v>
      </c>
      <c r="K195" s="104" t="s">
        <v>139</v>
      </c>
      <c r="L195" s="105">
        <v>8.0500000000000002E-2</v>
      </c>
      <c r="M195" s="105">
        <v>7.4299999999949393E-2</v>
      </c>
      <c r="N195" s="106">
        <v>1472895.4470550001</v>
      </c>
      <c r="O195" s="118">
        <v>107.06</v>
      </c>
      <c r="P195" s="106">
        <v>1576.8876208860001</v>
      </c>
      <c r="Q195" s="107">
        <f t="shared" si="4"/>
        <v>5.732409212648986E-4</v>
      </c>
      <c r="R195" s="107">
        <f>P195/'סכום נכסי הקרן'!$C$42</f>
        <v>1.3681884322348105E-5</v>
      </c>
    </row>
    <row r="196" spans="2:18">
      <c r="B196" s="102" t="s">
        <v>5041</v>
      </c>
      <c r="C196" s="104" t="s">
        <v>4455</v>
      </c>
      <c r="D196" s="103" t="s">
        <v>4609</v>
      </c>
      <c r="E196" s="103" t="s">
        <v>4604</v>
      </c>
      <c r="F196" s="103" t="s">
        <v>484</v>
      </c>
      <c r="G196" s="117">
        <v>42900</v>
      </c>
      <c r="H196" s="103" t="s">
        <v>137</v>
      </c>
      <c r="I196" s="106">
        <v>6.3100000000057541</v>
      </c>
      <c r="J196" s="104" t="s">
        <v>556</v>
      </c>
      <c r="K196" s="104" t="s">
        <v>139</v>
      </c>
      <c r="L196" s="105">
        <v>8.0500000000000002E-2</v>
      </c>
      <c r="M196" s="105">
        <v>7.4300000000078942E-2</v>
      </c>
      <c r="N196" s="106">
        <v>1744700.6117500004</v>
      </c>
      <c r="O196" s="118">
        <v>107.06</v>
      </c>
      <c r="P196" s="106">
        <v>1867.8833156750006</v>
      </c>
      <c r="Q196" s="107">
        <f t="shared" si="4"/>
        <v>6.7902565694012739E-4</v>
      </c>
      <c r="R196" s="107">
        <f>P196/'סכום נכסי הקרן'!$C$42</f>
        <v>1.62067119522127E-5</v>
      </c>
    </row>
    <row r="197" spans="2:18">
      <c r="B197" s="102" t="s">
        <v>5041</v>
      </c>
      <c r="C197" s="104" t="s">
        <v>4455</v>
      </c>
      <c r="D197" s="103" t="s">
        <v>4610</v>
      </c>
      <c r="E197" s="103" t="s">
        <v>4604</v>
      </c>
      <c r="F197" s="103" t="s">
        <v>484</v>
      </c>
      <c r="G197" s="117">
        <v>43075</v>
      </c>
      <c r="H197" s="103" t="s">
        <v>137</v>
      </c>
      <c r="I197" s="106">
        <v>6.3100000000063927</v>
      </c>
      <c r="J197" s="104" t="s">
        <v>556</v>
      </c>
      <c r="K197" s="104" t="s">
        <v>139</v>
      </c>
      <c r="L197" s="105">
        <v>8.0500000000000002E-2</v>
      </c>
      <c r="M197" s="105">
        <v>7.430000000005807E-2</v>
      </c>
      <c r="N197" s="106">
        <v>1082596.6130039999</v>
      </c>
      <c r="O197" s="118">
        <v>107.06</v>
      </c>
      <c r="P197" s="106">
        <v>1159.0321419890001</v>
      </c>
      <c r="Q197" s="107">
        <f t="shared" si="4"/>
        <v>4.2133925338071752E-4</v>
      </c>
      <c r="R197" s="107">
        <f>P197/'סכום נכסי הקרן'!$C$42</f>
        <v>1.0056356256805992E-5</v>
      </c>
    </row>
    <row r="198" spans="2:18">
      <c r="B198" s="102" t="s">
        <v>5041</v>
      </c>
      <c r="C198" s="104" t="s">
        <v>4455</v>
      </c>
      <c r="D198" s="103" t="s">
        <v>4611</v>
      </c>
      <c r="E198" s="103" t="s">
        <v>4604</v>
      </c>
      <c r="F198" s="103" t="s">
        <v>484</v>
      </c>
      <c r="G198" s="117">
        <v>43292</v>
      </c>
      <c r="H198" s="103" t="s">
        <v>137</v>
      </c>
      <c r="I198" s="106">
        <v>6.3099999999980527</v>
      </c>
      <c r="J198" s="104" t="s">
        <v>556</v>
      </c>
      <c r="K198" s="104" t="s">
        <v>139</v>
      </c>
      <c r="L198" s="105">
        <v>8.0500000000000002E-2</v>
      </c>
      <c r="M198" s="105">
        <v>7.4299999999974858E-2</v>
      </c>
      <c r="N198" s="106">
        <v>2951994.8614120008</v>
      </c>
      <c r="O198" s="118">
        <v>107.06</v>
      </c>
      <c r="P198" s="106">
        <v>3160.4172532650005</v>
      </c>
      <c r="Q198" s="107">
        <f t="shared" si="4"/>
        <v>1.1488963917575732E-3</v>
      </c>
      <c r="R198" s="107">
        <f>P198/'סכום נכסי הקרן'!$C$42</f>
        <v>2.7421398136938576E-5</v>
      </c>
    </row>
    <row r="199" spans="2:18">
      <c r="B199" s="102" t="s">
        <v>5042</v>
      </c>
      <c r="C199" s="104" t="s">
        <v>4455</v>
      </c>
      <c r="D199" s="103" t="s">
        <v>4612</v>
      </c>
      <c r="E199" s="103" t="s">
        <v>4613</v>
      </c>
      <c r="F199" s="103" t="s">
        <v>473</v>
      </c>
      <c r="G199" s="117">
        <v>44376</v>
      </c>
      <c r="H199" s="103" t="s">
        <v>338</v>
      </c>
      <c r="I199" s="106">
        <v>4.4799999999999152</v>
      </c>
      <c r="J199" s="104" t="s">
        <v>135</v>
      </c>
      <c r="K199" s="104" t="s">
        <v>139</v>
      </c>
      <c r="L199" s="105">
        <v>7.400000000000001E-2</v>
      </c>
      <c r="M199" s="105">
        <v>7.8299999999999481E-2</v>
      </c>
      <c r="N199" s="106">
        <v>37930852.072083011</v>
      </c>
      <c r="O199" s="118">
        <v>99.06</v>
      </c>
      <c r="P199" s="106">
        <v>37574.303569365002</v>
      </c>
      <c r="Q199" s="107">
        <f t="shared" si="4"/>
        <v>1.3659266588628333E-2</v>
      </c>
      <c r="R199" s="107">
        <f>P199/'סכום נכסי הקרן'!$C$42</f>
        <v>3.2601389478851704E-4</v>
      </c>
    </row>
    <row r="200" spans="2:18">
      <c r="B200" s="102" t="s">
        <v>5042</v>
      </c>
      <c r="C200" s="104" t="s">
        <v>4455</v>
      </c>
      <c r="D200" s="103" t="s">
        <v>4614</v>
      </c>
      <c r="E200" s="103" t="s">
        <v>4613</v>
      </c>
      <c r="F200" s="103" t="s">
        <v>473</v>
      </c>
      <c r="G200" s="117">
        <v>44431</v>
      </c>
      <c r="H200" s="103" t="s">
        <v>338</v>
      </c>
      <c r="I200" s="106">
        <v>4.4800000000004188</v>
      </c>
      <c r="J200" s="104" t="s">
        <v>135</v>
      </c>
      <c r="K200" s="104" t="s">
        <v>139</v>
      </c>
      <c r="L200" s="105">
        <v>7.400000000000001E-2</v>
      </c>
      <c r="M200" s="105">
        <v>7.8100000000012063E-2</v>
      </c>
      <c r="N200" s="106">
        <v>6547143.6313419994</v>
      </c>
      <c r="O200" s="118">
        <v>99.11</v>
      </c>
      <c r="P200" s="106">
        <v>6488.8743126360023</v>
      </c>
      <c r="Q200" s="107">
        <f t="shared" si="4"/>
        <v>2.3588797576187645E-3</v>
      </c>
      <c r="R200" s="107">
        <f>P200/'סכום נכסי הקרן'!$C$42</f>
        <v>5.6300795663459733E-5</v>
      </c>
    </row>
    <row r="201" spans="2:18">
      <c r="B201" s="102" t="s">
        <v>5042</v>
      </c>
      <c r="C201" s="104" t="s">
        <v>4455</v>
      </c>
      <c r="D201" s="103" t="s">
        <v>4615</v>
      </c>
      <c r="E201" s="103" t="s">
        <v>4613</v>
      </c>
      <c r="F201" s="103" t="s">
        <v>473</v>
      </c>
      <c r="G201" s="117">
        <v>44859</v>
      </c>
      <c r="H201" s="103" t="s">
        <v>338</v>
      </c>
      <c r="I201" s="106">
        <v>4.4899999999999229</v>
      </c>
      <c r="J201" s="104" t="s">
        <v>135</v>
      </c>
      <c r="K201" s="104" t="s">
        <v>139</v>
      </c>
      <c r="L201" s="105">
        <v>7.400000000000001E-2</v>
      </c>
      <c r="M201" s="105">
        <v>7.2099999999998957E-2</v>
      </c>
      <c r="N201" s="106">
        <v>19927019.423629001</v>
      </c>
      <c r="O201" s="118">
        <v>101.65</v>
      </c>
      <c r="P201" s="106">
        <v>20255.816035048007</v>
      </c>
      <c r="Q201" s="107">
        <f t="shared" si="4"/>
        <v>7.3635321192889675E-3</v>
      </c>
      <c r="R201" s="107">
        <f>P201/'סכום נכסי הקרן'!$C$42</f>
        <v>1.7574983034655082E-4</v>
      </c>
    </row>
    <row r="202" spans="2:18">
      <c r="B202" s="102" t="s">
        <v>5043</v>
      </c>
      <c r="C202" s="104" t="s">
        <v>4455</v>
      </c>
      <c r="D202" s="103" t="s">
        <v>4616</v>
      </c>
      <c r="E202" s="103" t="s">
        <v>4617</v>
      </c>
      <c r="F202" s="103" t="s">
        <v>473</v>
      </c>
      <c r="G202" s="117">
        <v>42516</v>
      </c>
      <c r="H202" s="103" t="s">
        <v>338</v>
      </c>
      <c r="I202" s="106">
        <v>3.4500000000000628</v>
      </c>
      <c r="J202" s="104" t="s">
        <v>348</v>
      </c>
      <c r="K202" s="104" t="s">
        <v>139</v>
      </c>
      <c r="L202" s="105">
        <v>2.3269999999999999E-2</v>
      </c>
      <c r="M202" s="105">
        <v>3.4699999999999537E-2</v>
      </c>
      <c r="N202" s="106">
        <v>6586481.3185840007</v>
      </c>
      <c r="O202" s="118">
        <v>108.87</v>
      </c>
      <c r="P202" s="106">
        <v>7170.7023148390017</v>
      </c>
      <c r="Q202" s="107">
        <f t="shared" si="4"/>
        <v>2.6067425139434325E-3</v>
      </c>
      <c r="R202" s="107">
        <f>P202/'סכום נכסי הקרן'!$C$42</f>
        <v>6.2216684487951659E-5</v>
      </c>
    </row>
    <row r="203" spans="2:18">
      <c r="B203" s="102" t="s">
        <v>5044</v>
      </c>
      <c r="C203" s="104" t="s">
        <v>4441</v>
      </c>
      <c r="D203" s="103" t="s">
        <v>4618</v>
      </c>
      <c r="E203" s="103" t="s">
        <v>4619</v>
      </c>
      <c r="F203" s="103" t="s">
        <v>322</v>
      </c>
      <c r="G203" s="117">
        <v>42978</v>
      </c>
      <c r="H203" s="103" t="s">
        <v>4440</v>
      </c>
      <c r="I203" s="106">
        <v>0.81000000000031569</v>
      </c>
      <c r="J203" s="104" t="s">
        <v>135</v>
      </c>
      <c r="K203" s="104" t="s">
        <v>139</v>
      </c>
      <c r="L203" s="105">
        <v>2.76E-2</v>
      </c>
      <c r="M203" s="105">
        <v>6.2899999999934508E-2</v>
      </c>
      <c r="N203" s="106">
        <v>1201176.7469910001</v>
      </c>
      <c r="O203" s="118">
        <v>97.53</v>
      </c>
      <c r="P203" s="106">
        <v>1171.5076737230004</v>
      </c>
      <c r="Q203" s="107">
        <f t="shared" si="4"/>
        <v>4.2587444359322587E-4</v>
      </c>
      <c r="R203" s="107">
        <f>P203/'סכום נכסי הקרן'!$C$42</f>
        <v>1.0164600357262858E-5</v>
      </c>
    </row>
    <row r="204" spans="2:18">
      <c r="B204" s="102" t="s">
        <v>5045</v>
      </c>
      <c r="C204" s="104" t="s">
        <v>4455</v>
      </c>
      <c r="D204" s="103" t="s">
        <v>4620</v>
      </c>
      <c r="E204" s="103" t="s">
        <v>4621</v>
      </c>
      <c r="F204" s="103" t="s">
        <v>484</v>
      </c>
      <c r="G204" s="117">
        <v>42794</v>
      </c>
      <c r="H204" s="103" t="s">
        <v>137</v>
      </c>
      <c r="I204" s="106">
        <v>5.0000000000006013</v>
      </c>
      <c r="J204" s="104" t="s">
        <v>556</v>
      </c>
      <c r="K204" s="104" t="s">
        <v>139</v>
      </c>
      <c r="L204" s="105">
        <v>2.8999999999999998E-2</v>
      </c>
      <c r="M204" s="105">
        <v>2.8500000000003908E-2</v>
      </c>
      <c r="N204" s="106">
        <v>14506457.922850003</v>
      </c>
      <c r="O204" s="118">
        <v>114.82</v>
      </c>
      <c r="P204" s="106">
        <v>16656.315288509999</v>
      </c>
      <c r="Q204" s="107">
        <f t="shared" si="4"/>
        <v>6.0550171073696056E-3</v>
      </c>
      <c r="R204" s="107">
        <f>P204/'סכום נכסי הקרן'!$C$42</f>
        <v>1.4451871902317832E-4</v>
      </c>
    </row>
    <row r="205" spans="2:18">
      <c r="B205" s="102" t="s">
        <v>5046</v>
      </c>
      <c r="C205" s="104" t="s">
        <v>4455</v>
      </c>
      <c r="D205" s="103" t="s">
        <v>4622</v>
      </c>
      <c r="E205" s="103" t="s">
        <v>4623</v>
      </c>
      <c r="F205" s="103" t="s">
        <v>484</v>
      </c>
      <c r="G205" s="117">
        <v>44728</v>
      </c>
      <c r="H205" s="103" t="s">
        <v>137</v>
      </c>
      <c r="I205" s="106">
        <v>9.620000000007872</v>
      </c>
      <c r="J205" s="104" t="s">
        <v>556</v>
      </c>
      <c r="K205" s="104" t="s">
        <v>139</v>
      </c>
      <c r="L205" s="105">
        <v>2.6314999999999998E-2</v>
      </c>
      <c r="M205" s="105">
        <v>3.2000000000025203E-2</v>
      </c>
      <c r="N205" s="106">
        <v>1823527.7939910002</v>
      </c>
      <c r="O205" s="118">
        <v>100.05</v>
      </c>
      <c r="P205" s="106">
        <v>1824.4394947720002</v>
      </c>
      <c r="Q205" s="107">
        <f t="shared" si="4"/>
        <v>6.6323266345863214E-4</v>
      </c>
      <c r="R205" s="107">
        <f>P205/'סכום נכסי הקרן'!$C$42</f>
        <v>1.5829771120004446E-5</v>
      </c>
    </row>
    <row r="206" spans="2:18">
      <c r="B206" s="102" t="s">
        <v>5046</v>
      </c>
      <c r="C206" s="104" t="s">
        <v>4455</v>
      </c>
      <c r="D206" s="103" t="s">
        <v>4624</v>
      </c>
      <c r="E206" s="103" t="s">
        <v>4623</v>
      </c>
      <c r="F206" s="103" t="s">
        <v>484</v>
      </c>
      <c r="G206" s="117">
        <v>44923</v>
      </c>
      <c r="H206" s="103" t="s">
        <v>137</v>
      </c>
      <c r="I206" s="106">
        <v>9.3499999999933046</v>
      </c>
      <c r="J206" s="104" t="s">
        <v>556</v>
      </c>
      <c r="K206" s="104" t="s">
        <v>139</v>
      </c>
      <c r="L206" s="105">
        <v>3.0750000000000003E-2</v>
      </c>
      <c r="M206" s="105">
        <v>3.6599999999954648E-2</v>
      </c>
      <c r="N206" s="106">
        <v>593456.05082699994</v>
      </c>
      <c r="O206" s="118">
        <v>98.1</v>
      </c>
      <c r="P206" s="106">
        <v>582.18040875400004</v>
      </c>
      <c r="Q206" s="107">
        <f t="shared" si="4"/>
        <v>2.1163818488790392E-4</v>
      </c>
      <c r="R206" s="107">
        <f>P206/'סכום נכסי הקרן'!$C$42</f>
        <v>5.0512952868728313E-6</v>
      </c>
    </row>
    <row r="207" spans="2:18">
      <c r="B207" s="102" t="s">
        <v>5035</v>
      </c>
      <c r="C207" s="104" t="s">
        <v>4455</v>
      </c>
      <c r="D207" s="103" t="s">
        <v>4625</v>
      </c>
      <c r="E207" s="103" t="s">
        <v>4592</v>
      </c>
      <c r="F207" s="103" t="s">
        <v>322</v>
      </c>
      <c r="G207" s="117">
        <v>42474</v>
      </c>
      <c r="H207" s="103" t="s">
        <v>4440</v>
      </c>
      <c r="I207" s="106">
        <v>0.35999999999917043</v>
      </c>
      <c r="J207" s="104" t="s">
        <v>135</v>
      </c>
      <c r="K207" s="104" t="s">
        <v>139</v>
      </c>
      <c r="L207" s="105">
        <v>6.8499999999999991E-2</v>
      </c>
      <c r="M207" s="105">
        <v>6.4400000000018678E-2</v>
      </c>
      <c r="N207" s="106">
        <v>767711.43934600009</v>
      </c>
      <c r="O207" s="118">
        <v>100.49</v>
      </c>
      <c r="P207" s="106">
        <v>771.47302134900019</v>
      </c>
      <c r="Q207" s="107">
        <f t="shared" si="4"/>
        <v>2.8045112386679527E-4</v>
      </c>
      <c r="R207" s="107">
        <f>P207/'סכום נכסי הקרן'!$C$42</f>
        <v>6.6936949064124152E-6</v>
      </c>
    </row>
    <row r="208" spans="2:18">
      <c r="B208" s="102" t="s">
        <v>5035</v>
      </c>
      <c r="C208" s="104" t="s">
        <v>4455</v>
      </c>
      <c r="D208" s="103" t="s">
        <v>4626</v>
      </c>
      <c r="E208" s="103" t="s">
        <v>4592</v>
      </c>
      <c r="F208" s="103" t="s">
        <v>322</v>
      </c>
      <c r="G208" s="117">
        <v>42562</v>
      </c>
      <c r="H208" s="103" t="s">
        <v>4440</v>
      </c>
      <c r="I208" s="106">
        <v>1.3500000000014174</v>
      </c>
      <c r="J208" s="104" t="s">
        <v>135</v>
      </c>
      <c r="K208" s="104" t="s">
        <v>139</v>
      </c>
      <c r="L208" s="105">
        <v>3.3700000000000001E-2</v>
      </c>
      <c r="M208" s="105">
        <v>6.8299999999947E-2</v>
      </c>
      <c r="N208" s="106">
        <v>478605.59188300004</v>
      </c>
      <c r="O208" s="118">
        <v>95.81</v>
      </c>
      <c r="P208" s="106">
        <v>458.55199802100014</v>
      </c>
      <c r="Q208" s="107">
        <f t="shared" si="4"/>
        <v>1.6669594352305555E-4</v>
      </c>
      <c r="R208" s="107">
        <f>P208/'סכום נכסי הקרן'!$C$42</f>
        <v>3.9786319009720249E-6</v>
      </c>
    </row>
    <row r="209" spans="2:18">
      <c r="B209" s="102" t="s">
        <v>5035</v>
      </c>
      <c r="C209" s="104" t="s">
        <v>4455</v>
      </c>
      <c r="D209" s="103" t="s">
        <v>4627</v>
      </c>
      <c r="E209" s="103" t="s">
        <v>4592</v>
      </c>
      <c r="F209" s="103" t="s">
        <v>322</v>
      </c>
      <c r="G209" s="117">
        <v>42717</v>
      </c>
      <c r="H209" s="103" t="s">
        <v>4440</v>
      </c>
      <c r="I209" s="106">
        <v>1.5300000000192799</v>
      </c>
      <c r="J209" s="104" t="s">
        <v>135</v>
      </c>
      <c r="K209" s="104" t="s">
        <v>139</v>
      </c>
      <c r="L209" s="105">
        <v>3.85E-2</v>
      </c>
      <c r="M209" s="105">
        <v>6.7600000001254712E-2</v>
      </c>
      <c r="N209" s="106">
        <v>104217.57503399999</v>
      </c>
      <c r="O209" s="118">
        <v>96.05</v>
      </c>
      <c r="P209" s="106">
        <v>100.10097741900003</v>
      </c>
      <c r="Q209" s="107">
        <f t="shared" si="4"/>
        <v>3.6389388663564616E-5</v>
      </c>
      <c r="R209" s="107">
        <f>P209/'סכום נכסי הקרן'!$C$42</f>
        <v>8.6852732906307098E-7</v>
      </c>
    </row>
    <row r="210" spans="2:18">
      <c r="B210" s="102" t="s">
        <v>5035</v>
      </c>
      <c r="C210" s="104" t="s">
        <v>4455</v>
      </c>
      <c r="D210" s="103" t="s">
        <v>4628</v>
      </c>
      <c r="E210" s="103" t="s">
        <v>4592</v>
      </c>
      <c r="F210" s="103" t="s">
        <v>322</v>
      </c>
      <c r="G210" s="117">
        <v>42710</v>
      </c>
      <c r="H210" s="103" t="s">
        <v>4440</v>
      </c>
      <c r="I210" s="106">
        <v>1.5300000000017708</v>
      </c>
      <c r="J210" s="104" t="s">
        <v>135</v>
      </c>
      <c r="K210" s="104" t="s">
        <v>139</v>
      </c>
      <c r="L210" s="105">
        <v>3.8399999999999997E-2</v>
      </c>
      <c r="M210" s="105">
        <v>6.7600000000058821E-2</v>
      </c>
      <c r="N210" s="106">
        <v>311581.71131100005</v>
      </c>
      <c r="O210" s="118">
        <v>96.03</v>
      </c>
      <c r="P210" s="106">
        <v>299.21191359900007</v>
      </c>
      <c r="Q210" s="107">
        <f t="shared" si="4"/>
        <v>1.0877155146195671E-4</v>
      </c>
      <c r="R210" s="107">
        <f>P210/'סכום נכסי הקרן'!$C$42</f>
        <v>2.596115750740548E-6</v>
      </c>
    </row>
    <row r="211" spans="2:18">
      <c r="B211" s="102" t="s">
        <v>5035</v>
      </c>
      <c r="C211" s="104" t="s">
        <v>4455</v>
      </c>
      <c r="D211" s="103" t="s">
        <v>4629</v>
      </c>
      <c r="E211" s="103" t="s">
        <v>4592</v>
      </c>
      <c r="F211" s="103" t="s">
        <v>322</v>
      </c>
      <c r="G211" s="117">
        <v>42474</v>
      </c>
      <c r="H211" s="103" t="s">
        <v>4440</v>
      </c>
      <c r="I211" s="106">
        <v>0.35999999999984594</v>
      </c>
      <c r="J211" s="104" t="s">
        <v>135</v>
      </c>
      <c r="K211" s="104" t="s">
        <v>139</v>
      </c>
      <c r="L211" s="105">
        <v>3.1800000000000002E-2</v>
      </c>
      <c r="M211" s="105">
        <v>7.1099999999850672E-2</v>
      </c>
      <c r="N211" s="106">
        <v>787417.85286899994</v>
      </c>
      <c r="O211" s="118">
        <v>98.82</v>
      </c>
      <c r="P211" s="106">
        <v>778.12630074200001</v>
      </c>
      <c r="Q211" s="107">
        <f t="shared" si="4"/>
        <v>2.8286976927827551E-4</v>
      </c>
      <c r="R211" s="107">
        <f>P211/'סכום נכסי הקרן'!$C$42</f>
        <v>6.7514221647240376E-6</v>
      </c>
    </row>
    <row r="212" spans="2:18">
      <c r="B212" s="102" t="s">
        <v>5047</v>
      </c>
      <c r="C212" s="104" t="s">
        <v>4441</v>
      </c>
      <c r="D212" s="103">
        <v>7355</v>
      </c>
      <c r="E212" s="103" t="s">
        <v>4630</v>
      </c>
      <c r="F212" s="103" t="s">
        <v>322</v>
      </c>
      <c r="G212" s="117">
        <v>43842</v>
      </c>
      <c r="H212" s="103" t="s">
        <v>4440</v>
      </c>
      <c r="I212" s="106">
        <v>0.1599999999987044</v>
      </c>
      <c r="J212" s="104" t="s">
        <v>135</v>
      </c>
      <c r="K212" s="104" t="s">
        <v>139</v>
      </c>
      <c r="L212" s="105">
        <v>2.0838000000000002E-2</v>
      </c>
      <c r="M212" s="105">
        <v>6.5000000000126762E-2</v>
      </c>
      <c r="N212" s="106">
        <v>711572.76875000005</v>
      </c>
      <c r="O212" s="118">
        <v>99.79</v>
      </c>
      <c r="P212" s="106">
        <v>710.07848301199999</v>
      </c>
      <c r="Q212" s="107">
        <f t="shared" si="4"/>
        <v>2.5813256339946093E-4</v>
      </c>
      <c r="R212" s="107">
        <f>P212/'סכום נכסי הקרן'!$C$42</f>
        <v>6.1610044594680477E-6</v>
      </c>
    </row>
    <row r="213" spans="2:18">
      <c r="B213" s="102" t="s">
        <v>5048</v>
      </c>
      <c r="C213" s="104" t="s">
        <v>4455</v>
      </c>
      <c r="D213" s="103" t="s">
        <v>4631</v>
      </c>
      <c r="E213" s="103" t="s">
        <v>4632</v>
      </c>
      <c r="F213" s="103" t="s">
        <v>484</v>
      </c>
      <c r="G213" s="117">
        <v>45015</v>
      </c>
      <c r="H213" s="103" t="s">
        <v>137</v>
      </c>
      <c r="I213" s="106">
        <v>5.2199999999989375</v>
      </c>
      <c r="J213" s="104" t="s">
        <v>348</v>
      </c>
      <c r="K213" s="104" t="s">
        <v>139</v>
      </c>
      <c r="L213" s="105">
        <v>4.5499999999999999E-2</v>
      </c>
      <c r="M213" s="105">
        <v>3.869999999999061E-2</v>
      </c>
      <c r="N213" s="106">
        <v>14018098.089888003</v>
      </c>
      <c r="O213" s="118">
        <v>106.06</v>
      </c>
      <c r="P213" s="106">
        <v>14867.594494408004</v>
      </c>
      <c r="Q213" s="107">
        <f t="shared" si="4"/>
        <v>5.4047691491031892E-3</v>
      </c>
      <c r="R213" s="107">
        <f>P213/'סכום נכסי הקרן'!$C$42</f>
        <v>1.2899886163718937E-4</v>
      </c>
    </row>
    <row r="214" spans="2:18">
      <c r="B214" s="102" t="s">
        <v>5046</v>
      </c>
      <c r="C214" s="104" t="s">
        <v>4455</v>
      </c>
      <c r="D214" s="103" t="s">
        <v>4633</v>
      </c>
      <c r="E214" s="103" t="s">
        <v>4623</v>
      </c>
      <c r="F214" s="103" t="s">
        <v>484</v>
      </c>
      <c r="G214" s="117">
        <v>44143</v>
      </c>
      <c r="H214" s="103" t="s">
        <v>137</v>
      </c>
      <c r="I214" s="106">
        <v>6.7900000000007719</v>
      </c>
      <c r="J214" s="104" t="s">
        <v>556</v>
      </c>
      <c r="K214" s="104" t="s">
        <v>139</v>
      </c>
      <c r="L214" s="105">
        <v>2.5243000000000002E-2</v>
      </c>
      <c r="M214" s="105">
        <v>3.2900000000005446E-2</v>
      </c>
      <c r="N214" s="106">
        <v>4152955.1645120014</v>
      </c>
      <c r="O214" s="118">
        <v>106</v>
      </c>
      <c r="P214" s="106">
        <v>4402.1323122400008</v>
      </c>
      <c r="Q214" s="107">
        <f t="shared" si="4"/>
        <v>1.6002931019146289E-3</v>
      </c>
      <c r="R214" s="107">
        <f>P214/'סכום נכסי הקרן'!$C$42</f>
        <v>3.8195153712918088E-5</v>
      </c>
    </row>
    <row r="215" spans="2:18">
      <c r="B215" s="102" t="s">
        <v>5046</v>
      </c>
      <c r="C215" s="104" t="s">
        <v>4455</v>
      </c>
      <c r="D215" s="103" t="s">
        <v>4634</v>
      </c>
      <c r="E215" s="103" t="s">
        <v>4623</v>
      </c>
      <c r="F215" s="103" t="s">
        <v>484</v>
      </c>
      <c r="G215" s="117">
        <v>43779</v>
      </c>
      <c r="H215" s="103" t="s">
        <v>137</v>
      </c>
      <c r="I215" s="106">
        <v>7.0899999999976506</v>
      </c>
      <c r="J215" s="104" t="s">
        <v>556</v>
      </c>
      <c r="K215" s="104" t="s">
        <v>139</v>
      </c>
      <c r="L215" s="105">
        <v>2.5243000000000002E-2</v>
      </c>
      <c r="M215" s="105">
        <v>3.6299999999990701E-2</v>
      </c>
      <c r="N215" s="106">
        <v>1320560.400897</v>
      </c>
      <c r="O215" s="118">
        <v>102.57</v>
      </c>
      <c r="P215" s="106">
        <v>1354.4987421020001</v>
      </c>
      <c r="Q215" s="107">
        <f t="shared" si="4"/>
        <v>4.923966023263176E-4</v>
      </c>
      <c r="R215" s="107">
        <f>P215/'סכום נכסי הקרן'!$C$42</f>
        <v>1.1752324552965304E-5</v>
      </c>
    </row>
    <row r="216" spans="2:18">
      <c r="B216" s="102" t="s">
        <v>5046</v>
      </c>
      <c r="C216" s="104" t="s">
        <v>4455</v>
      </c>
      <c r="D216" s="103" t="s">
        <v>4635</v>
      </c>
      <c r="E216" s="103" t="s">
        <v>4623</v>
      </c>
      <c r="F216" s="103" t="s">
        <v>484</v>
      </c>
      <c r="G216" s="117">
        <v>43835</v>
      </c>
      <c r="H216" s="103" t="s">
        <v>137</v>
      </c>
      <c r="I216" s="106">
        <v>7.0799999999994165</v>
      </c>
      <c r="J216" s="104" t="s">
        <v>556</v>
      </c>
      <c r="K216" s="104" t="s">
        <v>139</v>
      </c>
      <c r="L216" s="105">
        <v>2.5243000000000002E-2</v>
      </c>
      <c r="M216" s="105">
        <v>3.6700000000019155E-2</v>
      </c>
      <c r="N216" s="106">
        <v>735366.24804100022</v>
      </c>
      <c r="O216" s="118">
        <v>102.29</v>
      </c>
      <c r="P216" s="106">
        <v>752.20610246800004</v>
      </c>
      <c r="Q216" s="107">
        <f t="shared" si="4"/>
        <v>2.7344708237202149E-4</v>
      </c>
      <c r="R216" s="107">
        <f>P216/'סכום נכסי הקרן'!$C$42</f>
        <v>6.5265252540628096E-6</v>
      </c>
    </row>
    <row r="217" spans="2:18">
      <c r="B217" s="102" t="s">
        <v>5046</v>
      </c>
      <c r="C217" s="104" t="s">
        <v>4455</v>
      </c>
      <c r="D217" s="103" t="s">
        <v>4636</v>
      </c>
      <c r="E217" s="103" t="s">
        <v>4623</v>
      </c>
      <c r="F217" s="103" t="s">
        <v>484</v>
      </c>
      <c r="G217" s="117">
        <v>43227</v>
      </c>
      <c r="H217" s="103" t="s">
        <v>137</v>
      </c>
      <c r="I217" s="106">
        <v>7.1199999999955166</v>
      </c>
      <c r="J217" s="104" t="s">
        <v>556</v>
      </c>
      <c r="K217" s="104" t="s">
        <v>139</v>
      </c>
      <c r="L217" s="105">
        <v>2.7806000000000001E-2</v>
      </c>
      <c r="M217" s="105">
        <v>3.2499999999941825E-2</v>
      </c>
      <c r="N217" s="106">
        <v>434359.77926900017</v>
      </c>
      <c r="O217" s="118">
        <v>108.83</v>
      </c>
      <c r="P217" s="106">
        <v>472.71377805100002</v>
      </c>
      <c r="Q217" s="107">
        <f t="shared" si="4"/>
        <v>1.7184413019382584E-4</v>
      </c>
      <c r="R217" s="107">
        <f>P217/'סכום נכסי הקרן'!$C$42</f>
        <v>4.1015067549582155E-6</v>
      </c>
    </row>
    <row r="218" spans="2:18">
      <c r="B218" s="102" t="s">
        <v>5046</v>
      </c>
      <c r="C218" s="104" t="s">
        <v>4455</v>
      </c>
      <c r="D218" s="103" t="s">
        <v>4637</v>
      </c>
      <c r="E218" s="103" t="s">
        <v>4623</v>
      </c>
      <c r="F218" s="103" t="s">
        <v>484</v>
      </c>
      <c r="G218" s="117">
        <v>43279</v>
      </c>
      <c r="H218" s="103" t="s">
        <v>137</v>
      </c>
      <c r="I218" s="106">
        <v>7.1400000000017041</v>
      </c>
      <c r="J218" s="104" t="s">
        <v>556</v>
      </c>
      <c r="K218" s="104" t="s">
        <v>139</v>
      </c>
      <c r="L218" s="105">
        <v>2.7797000000000002E-2</v>
      </c>
      <c r="M218" s="105">
        <v>3.160000000002465E-2</v>
      </c>
      <c r="N218" s="106">
        <v>507997.13573299994</v>
      </c>
      <c r="O218" s="118">
        <v>108.59</v>
      </c>
      <c r="P218" s="106">
        <v>551.63409162900007</v>
      </c>
      <c r="Q218" s="107">
        <f t="shared" si="4"/>
        <v>2.005337797685675E-4</v>
      </c>
      <c r="R218" s="107">
        <f>P218/'סכום נכסי הקרן'!$C$42</f>
        <v>4.7862598006133926E-6</v>
      </c>
    </row>
    <row r="219" spans="2:18">
      <c r="B219" s="102" t="s">
        <v>5046</v>
      </c>
      <c r="C219" s="104" t="s">
        <v>4455</v>
      </c>
      <c r="D219" s="103" t="s">
        <v>4638</v>
      </c>
      <c r="E219" s="103" t="s">
        <v>4623</v>
      </c>
      <c r="F219" s="103" t="s">
        <v>484</v>
      </c>
      <c r="G219" s="117">
        <v>43321</v>
      </c>
      <c r="H219" s="103" t="s">
        <v>137</v>
      </c>
      <c r="I219" s="106">
        <v>7.1300000000013997</v>
      </c>
      <c r="J219" s="104" t="s">
        <v>556</v>
      </c>
      <c r="K219" s="104" t="s">
        <v>139</v>
      </c>
      <c r="L219" s="105">
        <v>2.8528999999999999E-2</v>
      </c>
      <c r="M219" s="105">
        <v>3.1200000000005272E-2</v>
      </c>
      <c r="N219" s="106">
        <v>2845726.987431</v>
      </c>
      <c r="O219" s="118">
        <v>109.32</v>
      </c>
      <c r="P219" s="106">
        <v>3110.9485894280006</v>
      </c>
      <c r="Q219" s="107">
        <f t="shared" si="4"/>
        <v>1.1309132063637196E-3</v>
      </c>
      <c r="R219" s="107">
        <f>P219/'סכום נכסי הקרן'!$C$42</f>
        <v>2.6992182682879351E-5</v>
      </c>
    </row>
    <row r="220" spans="2:18">
      <c r="B220" s="102" t="s">
        <v>5046</v>
      </c>
      <c r="C220" s="104" t="s">
        <v>4455</v>
      </c>
      <c r="D220" s="103" t="s">
        <v>4639</v>
      </c>
      <c r="E220" s="103" t="s">
        <v>4623</v>
      </c>
      <c r="F220" s="103" t="s">
        <v>484</v>
      </c>
      <c r="G220" s="117">
        <v>43138</v>
      </c>
      <c r="H220" s="103" t="s">
        <v>137</v>
      </c>
      <c r="I220" s="106">
        <v>7.0700000000059058</v>
      </c>
      <c r="J220" s="104" t="s">
        <v>556</v>
      </c>
      <c r="K220" s="104" t="s">
        <v>139</v>
      </c>
      <c r="L220" s="105">
        <v>2.6242999999999999E-2</v>
      </c>
      <c r="M220" s="105">
        <v>3.6700000000037279E-2</v>
      </c>
      <c r="N220" s="106">
        <v>2723501.5279010003</v>
      </c>
      <c r="O220" s="118">
        <v>104.49</v>
      </c>
      <c r="P220" s="106">
        <v>2845.7867552170005</v>
      </c>
      <c r="Q220" s="107">
        <f t="shared" si="4"/>
        <v>1.0345197715278247E-3</v>
      </c>
      <c r="R220" s="107">
        <f>P220/'סכום נכסי הקרן'!$C$42</f>
        <v>2.4691502853622939E-5</v>
      </c>
    </row>
    <row r="221" spans="2:18">
      <c r="B221" s="102" t="s">
        <v>5046</v>
      </c>
      <c r="C221" s="104" t="s">
        <v>4455</v>
      </c>
      <c r="D221" s="103" t="s">
        <v>4640</v>
      </c>
      <c r="E221" s="103" t="s">
        <v>4623</v>
      </c>
      <c r="F221" s="103" t="s">
        <v>484</v>
      </c>
      <c r="G221" s="117">
        <v>43417</v>
      </c>
      <c r="H221" s="103" t="s">
        <v>137</v>
      </c>
      <c r="I221" s="106">
        <v>7.0799999999984289</v>
      </c>
      <c r="J221" s="104" t="s">
        <v>556</v>
      </c>
      <c r="K221" s="104" t="s">
        <v>139</v>
      </c>
      <c r="L221" s="105">
        <v>3.0796999999999998E-2</v>
      </c>
      <c r="M221" s="105">
        <v>3.2199999999993276E-2</v>
      </c>
      <c r="N221" s="106">
        <v>3239989.2877579997</v>
      </c>
      <c r="O221" s="118">
        <v>110.14</v>
      </c>
      <c r="P221" s="106">
        <v>3568.5242417700006</v>
      </c>
      <c r="Q221" s="107">
        <f t="shared" si="4"/>
        <v>1.2972542220599029E-3</v>
      </c>
      <c r="R221" s="107">
        <f>P221/'סכום נכסי הקרן'!$C$42</f>
        <v>3.0962343308877955E-5</v>
      </c>
    </row>
    <row r="222" spans="2:18">
      <c r="B222" s="102" t="s">
        <v>5046</v>
      </c>
      <c r="C222" s="104" t="s">
        <v>4455</v>
      </c>
      <c r="D222" s="103" t="s">
        <v>4641</v>
      </c>
      <c r="E222" s="103" t="s">
        <v>4623</v>
      </c>
      <c r="F222" s="103" t="s">
        <v>484</v>
      </c>
      <c r="G222" s="117">
        <v>43485</v>
      </c>
      <c r="H222" s="103" t="s">
        <v>137</v>
      </c>
      <c r="I222" s="106">
        <v>7.1199999999989112</v>
      </c>
      <c r="J222" s="104" t="s">
        <v>556</v>
      </c>
      <c r="K222" s="104" t="s">
        <v>139</v>
      </c>
      <c r="L222" s="105">
        <v>3.0190999999999999E-2</v>
      </c>
      <c r="M222" s="105">
        <v>3.0600000000000044E-2</v>
      </c>
      <c r="N222" s="106">
        <v>4094369.4397350014</v>
      </c>
      <c r="O222" s="118">
        <v>111.15</v>
      </c>
      <c r="P222" s="106">
        <v>4550.8916436830004</v>
      </c>
      <c r="Q222" s="107">
        <f t="shared" si="4"/>
        <v>1.6543711066333306E-3</v>
      </c>
      <c r="R222" s="107">
        <f>P222/'סכום נכסי הקרן'!$C$42</f>
        <v>3.9485865833246224E-5</v>
      </c>
    </row>
    <row r="223" spans="2:18">
      <c r="B223" s="102" t="s">
        <v>5046</v>
      </c>
      <c r="C223" s="104" t="s">
        <v>4455</v>
      </c>
      <c r="D223" s="103" t="s">
        <v>4642</v>
      </c>
      <c r="E223" s="103" t="s">
        <v>4623</v>
      </c>
      <c r="F223" s="103" t="s">
        <v>484</v>
      </c>
      <c r="G223" s="117">
        <v>43613</v>
      </c>
      <c r="H223" s="103" t="s">
        <v>137</v>
      </c>
      <c r="I223" s="106">
        <v>7.1599999999965771</v>
      </c>
      <c r="J223" s="104" t="s">
        <v>556</v>
      </c>
      <c r="K223" s="104" t="s">
        <v>139</v>
      </c>
      <c r="L223" s="105">
        <v>2.5243000000000002E-2</v>
      </c>
      <c r="M223" s="105">
        <v>3.2699999999985796E-2</v>
      </c>
      <c r="N223" s="106">
        <v>1080645.6876009998</v>
      </c>
      <c r="O223" s="118">
        <v>104.95</v>
      </c>
      <c r="P223" s="106">
        <v>1134.1376585430005</v>
      </c>
      <c r="Q223" s="107">
        <f t="shared" si="4"/>
        <v>4.1228944131041891E-4</v>
      </c>
      <c r="R223" s="107">
        <f>P223/'סכום נכסי הקרן'!$C$42</f>
        <v>9.8403589731305693E-6</v>
      </c>
    </row>
    <row r="224" spans="2:18">
      <c r="B224" s="102" t="s">
        <v>5046</v>
      </c>
      <c r="C224" s="104" t="s">
        <v>4455</v>
      </c>
      <c r="D224" s="103" t="s">
        <v>4643</v>
      </c>
      <c r="E224" s="103" t="s">
        <v>4623</v>
      </c>
      <c r="F224" s="103" t="s">
        <v>484</v>
      </c>
      <c r="G224" s="117">
        <v>43657</v>
      </c>
      <c r="H224" s="103" t="s">
        <v>137</v>
      </c>
      <c r="I224" s="106">
        <v>7.0800000000146941</v>
      </c>
      <c r="J224" s="104" t="s">
        <v>556</v>
      </c>
      <c r="K224" s="104" t="s">
        <v>139</v>
      </c>
      <c r="L224" s="105">
        <v>2.5243000000000002E-2</v>
      </c>
      <c r="M224" s="105">
        <v>3.6700000000084387E-2</v>
      </c>
      <c r="N224" s="106">
        <v>1066170.2220920003</v>
      </c>
      <c r="O224" s="118">
        <v>101.36</v>
      </c>
      <c r="P224" s="106">
        <v>1080.6700607640003</v>
      </c>
      <c r="Q224" s="107">
        <f t="shared" si="4"/>
        <v>3.9285253623063012E-4</v>
      </c>
      <c r="R224" s="107">
        <f>P224/'סכום נכסי הקרן'!$C$42</f>
        <v>9.3764467208452141E-6</v>
      </c>
    </row>
    <row r="225" spans="2:18">
      <c r="B225" s="102" t="s">
        <v>5046</v>
      </c>
      <c r="C225" s="104" t="s">
        <v>4455</v>
      </c>
      <c r="D225" s="103" t="s">
        <v>4644</v>
      </c>
      <c r="E225" s="103" t="s">
        <v>4623</v>
      </c>
      <c r="F225" s="103" t="s">
        <v>484</v>
      </c>
      <c r="G225" s="117">
        <v>43541</v>
      </c>
      <c r="H225" s="103" t="s">
        <v>137</v>
      </c>
      <c r="I225" s="106">
        <v>7.14</v>
      </c>
      <c r="J225" s="104" t="s">
        <v>556</v>
      </c>
      <c r="K225" s="104" t="s">
        <v>139</v>
      </c>
      <c r="L225" s="105">
        <v>2.7271E-2</v>
      </c>
      <c r="M225" s="105">
        <v>3.1600000000000003E-2</v>
      </c>
      <c r="N225" s="106">
        <v>351602.80980400002</v>
      </c>
      <c r="O225" s="118">
        <v>108.14</v>
      </c>
      <c r="P225" s="106">
        <v>380.22330765000004</v>
      </c>
      <c r="Q225" s="107">
        <f t="shared" si="4"/>
        <v>1.3822136484349396E-4</v>
      </c>
      <c r="R225" s="107">
        <f>P225/'סכום נכסי הקרן'!$C$42</f>
        <v>3.2990120811557581E-6</v>
      </c>
    </row>
    <row r="226" spans="2:18">
      <c r="B226" s="102" t="s">
        <v>5049</v>
      </c>
      <c r="C226" s="104" t="s">
        <v>4441</v>
      </c>
      <c r="D226" s="103">
        <v>22333</v>
      </c>
      <c r="E226" s="103" t="s">
        <v>4645</v>
      </c>
      <c r="F226" s="103" t="s">
        <v>473</v>
      </c>
      <c r="G226" s="117">
        <v>41639</v>
      </c>
      <c r="H226" s="103" t="s">
        <v>338</v>
      </c>
      <c r="I226" s="106">
        <v>0.25999999999996809</v>
      </c>
      <c r="J226" s="104" t="s">
        <v>134</v>
      </c>
      <c r="K226" s="104" t="s">
        <v>139</v>
      </c>
      <c r="L226" s="105">
        <v>3.7000000000000005E-2</v>
      </c>
      <c r="M226" s="105">
        <v>6.9699999999986342E-2</v>
      </c>
      <c r="N226" s="106">
        <v>1691388.9003939999</v>
      </c>
      <c r="O226" s="118">
        <v>111.32</v>
      </c>
      <c r="P226" s="106">
        <v>1882.8541228810004</v>
      </c>
      <c r="Q226" s="107">
        <f t="shared" si="4"/>
        <v>6.8446794667668118E-4</v>
      </c>
      <c r="R226" s="107">
        <f>P226/'סכום נכסי הקרן'!$C$42</f>
        <v>1.6336606340177758E-5</v>
      </c>
    </row>
    <row r="227" spans="2:18">
      <c r="B227" s="102" t="s">
        <v>5049</v>
      </c>
      <c r="C227" s="104" t="s">
        <v>4441</v>
      </c>
      <c r="D227" s="103">
        <v>22334</v>
      </c>
      <c r="E227" s="103" t="s">
        <v>4645</v>
      </c>
      <c r="F227" s="103" t="s">
        <v>473</v>
      </c>
      <c r="G227" s="117">
        <v>42004</v>
      </c>
      <c r="H227" s="103" t="s">
        <v>338</v>
      </c>
      <c r="I227" s="106">
        <v>0.72999999999943599</v>
      </c>
      <c r="J227" s="104" t="s">
        <v>134</v>
      </c>
      <c r="K227" s="104" t="s">
        <v>139</v>
      </c>
      <c r="L227" s="105">
        <v>3.7000000000000005E-2</v>
      </c>
      <c r="M227" s="105">
        <v>0.10880000000006017</v>
      </c>
      <c r="N227" s="106">
        <v>1691388.9045430003</v>
      </c>
      <c r="O227" s="118">
        <v>106.92</v>
      </c>
      <c r="P227" s="106">
        <v>1808.4329230740002</v>
      </c>
      <c r="Q227" s="107">
        <f t="shared" si="4"/>
        <v>6.5741384556386125E-4</v>
      </c>
      <c r="R227" s="107">
        <f>P227/'סכום נכסי הקרן'!$C$42</f>
        <v>1.5690889909023568E-5</v>
      </c>
    </row>
    <row r="228" spans="2:18">
      <c r="B228" s="102" t="s">
        <v>5049</v>
      </c>
      <c r="C228" s="104" t="s">
        <v>4441</v>
      </c>
      <c r="D228" s="103" t="s">
        <v>4646</v>
      </c>
      <c r="E228" s="103" t="s">
        <v>4645</v>
      </c>
      <c r="F228" s="103" t="s">
        <v>473</v>
      </c>
      <c r="G228" s="117">
        <v>42759</v>
      </c>
      <c r="H228" s="103" t="s">
        <v>338</v>
      </c>
      <c r="I228" s="106">
        <v>1.690000000000502</v>
      </c>
      <c r="J228" s="104" t="s">
        <v>134</v>
      </c>
      <c r="K228" s="104" t="s">
        <v>139</v>
      </c>
      <c r="L228" s="105">
        <v>7.0499999999999993E-2</v>
      </c>
      <c r="M228" s="105">
        <v>7.1699999999994407E-2</v>
      </c>
      <c r="N228" s="106">
        <v>2341458.0994720007</v>
      </c>
      <c r="O228" s="118">
        <v>101.29</v>
      </c>
      <c r="P228" s="106">
        <v>2371.6553965489998</v>
      </c>
      <c r="Q228" s="107">
        <f t="shared" si="4"/>
        <v>8.6216031277913327E-4</v>
      </c>
      <c r="R228" s="107">
        <f>P228/'סכום נכסי הקרן'!$C$42</f>
        <v>2.0577696443468935E-5</v>
      </c>
    </row>
    <row r="229" spans="2:18">
      <c r="B229" s="102" t="s">
        <v>5049</v>
      </c>
      <c r="C229" s="104" t="s">
        <v>4441</v>
      </c>
      <c r="D229" s="103" t="s">
        <v>4647</v>
      </c>
      <c r="E229" s="103" t="s">
        <v>4645</v>
      </c>
      <c r="F229" s="103" t="s">
        <v>473</v>
      </c>
      <c r="G229" s="117">
        <v>42759</v>
      </c>
      <c r="H229" s="103" t="s">
        <v>338</v>
      </c>
      <c r="I229" s="106">
        <v>1.7300000000009144</v>
      </c>
      <c r="J229" s="104" t="s">
        <v>134</v>
      </c>
      <c r="K229" s="104" t="s">
        <v>139</v>
      </c>
      <c r="L229" s="105">
        <v>3.8800000000000001E-2</v>
      </c>
      <c r="M229" s="105">
        <v>5.8100000000011941E-2</v>
      </c>
      <c r="N229" s="106">
        <v>2341458.0994720007</v>
      </c>
      <c r="O229" s="118">
        <v>97.6</v>
      </c>
      <c r="P229" s="106">
        <v>2285.2630916670005</v>
      </c>
      <c r="Q229" s="107">
        <f t="shared" si="4"/>
        <v>8.3075439406634028E-4</v>
      </c>
      <c r="R229" s="107">
        <f>P229/'סכום נכסי הקרן'!$C$42</f>
        <v>1.982811257580409E-5</v>
      </c>
    </row>
    <row r="230" spans="2:18">
      <c r="B230" s="102" t="s">
        <v>5050</v>
      </c>
      <c r="C230" s="104" t="s">
        <v>4441</v>
      </c>
      <c r="D230" s="103">
        <v>7561</v>
      </c>
      <c r="E230" s="103" t="s">
        <v>4648</v>
      </c>
      <c r="F230" s="103" t="s">
        <v>513</v>
      </c>
      <c r="G230" s="117">
        <v>43920</v>
      </c>
      <c r="H230" s="103" t="s">
        <v>137</v>
      </c>
      <c r="I230" s="106">
        <v>4.1700000000014912</v>
      </c>
      <c r="J230" s="104" t="s">
        <v>163</v>
      </c>
      <c r="K230" s="104" t="s">
        <v>139</v>
      </c>
      <c r="L230" s="105">
        <v>4.8917999999999996E-2</v>
      </c>
      <c r="M230" s="105">
        <v>5.8700000000021249E-2</v>
      </c>
      <c r="N230" s="106">
        <v>6615422.6920050001</v>
      </c>
      <c r="O230" s="118">
        <v>97.48</v>
      </c>
      <c r="P230" s="106">
        <v>6448.7139584670012</v>
      </c>
      <c r="Q230" s="107">
        <f t="shared" si="4"/>
        <v>2.344280392313818E-3</v>
      </c>
      <c r="R230" s="107">
        <f>P230/'סכום נכסי הקרן'!$C$42</f>
        <v>5.5952343869681254E-5</v>
      </c>
    </row>
    <row r="231" spans="2:18">
      <c r="B231" s="102" t="s">
        <v>5050</v>
      </c>
      <c r="C231" s="104" t="s">
        <v>4441</v>
      </c>
      <c r="D231" s="103">
        <v>8991</v>
      </c>
      <c r="E231" s="103" t="s">
        <v>4648</v>
      </c>
      <c r="F231" s="103" t="s">
        <v>513</v>
      </c>
      <c r="G231" s="117">
        <v>44636</v>
      </c>
      <c r="H231" s="103" t="s">
        <v>137</v>
      </c>
      <c r="I231" s="106">
        <v>4.490000000000685</v>
      </c>
      <c r="J231" s="104" t="s">
        <v>163</v>
      </c>
      <c r="K231" s="104" t="s">
        <v>139</v>
      </c>
      <c r="L231" s="105">
        <v>4.2824000000000001E-2</v>
      </c>
      <c r="M231" s="105">
        <v>7.5800000000014092E-2</v>
      </c>
      <c r="N231" s="106">
        <v>6024858.1848950014</v>
      </c>
      <c r="O231" s="118">
        <v>87.81</v>
      </c>
      <c r="P231" s="106">
        <v>5290.428102613002</v>
      </c>
      <c r="Q231" s="107">
        <f t="shared" si="4"/>
        <v>1.9232124339486035E-3</v>
      </c>
      <c r="R231" s="107">
        <f>P231/'סכום נכסי הקרן'!$C$42</f>
        <v>4.5902462773460722E-5</v>
      </c>
    </row>
    <row r="232" spans="2:18">
      <c r="B232" s="102" t="s">
        <v>5050</v>
      </c>
      <c r="C232" s="104" t="s">
        <v>4441</v>
      </c>
      <c r="D232" s="103">
        <v>9112</v>
      </c>
      <c r="E232" s="103" t="s">
        <v>4648</v>
      </c>
      <c r="F232" s="103" t="s">
        <v>513</v>
      </c>
      <c r="G232" s="117">
        <v>44722</v>
      </c>
      <c r="H232" s="103" t="s">
        <v>137</v>
      </c>
      <c r="I232" s="106">
        <v>4.4300000000000415</v>
      </c>
      <c r="J232" s="104" t="s">
        <v>163</v>
      </c>
      <c r="K232" s="104" t="s">
        <v>139</v>
      </c>
      <c r="L232" s="105">
        <v>5.2750000000000005E-2</v>
      </c>
      <c r="M232" s="105">
        <v>7.0999999999996247E-2</v>
      </c>
      <c r="N232" s="106">
        <v>9646723.6227390002</v>
      </c>
      <c r="O232" s="118">
        <v>94.02</v>
      </c>
      <c r="P232" s="106">
        <v>9069.8497825340037</v>
      </c>
      <c r="Q232" s="107">
        <f t="shared" si="4"/>
        <v>3.2971335282299778E-3</v>
      </c>
      <c r="R232" s="107">
        <f>P232/'סכום נכסי הקרן'!$C$42</f>
        <v>7.8694660229484761E-5</v>
      </c>
    </row>
    <row r="233" spans="2:18">
      <c r="B233" s="102" t="s">
        <v>5050</v>
      </c>
      <c r="C233" s="104" t="s">
        <v>4441</v>
      </c>
      <c r="D233" s="103">
        <v>9247</v>
      </c>
      <c r="E233" s="103" t="s">
        <v>4648</v>
      </c>
      <c r="F233" s="103" t="s">
        <v>513</v>
      </c>
      <c r="G233" s="117">
        <v>44816</v>
      </c>
      <c r="H233" s="103" t="s">
        <v>137</v>
      </c>
      <c r="I233" s="106">
        <v>4.359999999999812</v>
      </c>
      <c r="J233" s="104" t="s">
        <v>163</v>
      </c>
      <c r="K233" s="104" t="s">
        <v>139</v>
      </c>
      <c r="L233" s="105">
        <v>5.6036999999999997E-2</v>
      </c>
      <c r="M233" s="105">
        <v>8.2199999999996234E-2</v>
      </c>
      <c r="N233" s="106">
        <v>11929176.453961</v>
      </c>
      <c r="O233" s="118">
        <v>91.27</v>
      </c>
      <c r="P233" s="106">
        <v>10887.759709264003</v>
      </c>
      <c r="Q233" s="107">
        <f t="shared" si="4"/>
        <v>3.9579925186695045E-3</v>
      </c>
      <c r="R233" s="107">
        <f>P233/'סכום נכסי הקרן'!$C$42</f>
        <v>9.4467777474195689E-5</v>
      </c>
    </row>
    <row r="234" spans="2:18">
      <c r="B234" s="102" t="s">
        <v>5050</v>
      </c>
      <c r="C234" s="104" t="s">
        <v>4441</v>
      </c>
      <c r="D234" s="103">
        <v>9486</v>
      </c>
      <c r="E234" s="103" t="s">
        <v>4648</v>
      </c>
      <c r="F234" s="103" t="s">
        <v>513</v>
      </c>
      <c r="G234" s="117">
        <v>44976</v>
      </c>
      <c r="H234" s="103" t="s">
        <v>137</v>
      </c>
      <c r="I234" s="106">
        <v>4.3799999999995247</v>
      </c>
      <c r="J234" s="104" t="s">
        <v>163</v>
      </c>
      <c r="K234" s="104" t="s">
        <v>139</v>
      </c>
      <c r="L234" s="105">
        <v>6.1999000000000005E-2</v>
      </c>
      <c r="M234" s="105">
        <v>6.7599999999993929E-2</v>
      </c>
      <c r="N234" s="106">
        <v>11669155.916858001</v>
      </c>
      <c r="O234" s="118">
        <v>99.57</v>
      </c>
      <c r="P234" s="106">
        <v>11618.978561554004</v>
      </c>
      <c r="Q234" s="107">
        <f t="shared" si="4"/>
        <v>4.2238101730039763E-3</v>
      </c>
      <c r="R234" s="107">
        <f>P234/'סכום נכסי הקרן'!$C$42</f>
        <v>1.0081220660081333E-4</v>
      </c>
    </row>
    <row r="235" spans="2:18">
      <c r="B235" s="102" t="s">
        <v>5050</v>
      </c>
      <c r="C235" s="104" t="s">
        <v>4441</v>
      </c>
      <c r="D235" s="103">
        <v>9567</v>
      </c>
      <c r="E235" s="103" t="s">
        <v>4648</v>
      </c>
      <c r="F235" s="103" t="s">
        <v>513</v>
      </c>
      <c r="G235" s="117">
        <v>45056</v>
      </c>
      <c r="H235" s="103" t="s">
        <v>137</v>
      </c>
      <c r="I235" s="106">
        <v>4.3700000000000792</v>
      </c>
      <c r="J235" s="104" t="s">
        <v>163</v>
      </c>
      <c r="K235" s="104" t="s">
        <v>139</v>
      </c>
      <c r="L235" s="105">
        <v>6.3411999999999996E-2</v>
      </c>
      <c r="M235" s="105">
        <v>6.7800000000003163E-2</v>
      </c>
      <c r="N235" s="106">
        <v>12667280.753049005</v>
      </c>
      <c r="O235" s="118">
        <v>100.12</v>
      </c>
      <c r="P235" s="106">
        <v>12682.4809527</v>
      </c>
      <c r="Q235" s="107">
        <f t="shared" si="4"/>
        <v>4.6104218011207695E-3</v>
      </c>
      <c r="R235" s="107">
        <f>P235/'סכום נכסי הקרן'!$C$42</f>
        <v>1.1003969783067318E-4</v>
      </c>
    </row>
    <row r="236" spans="2:18">
      <c r="B236" s="102" t="s">
        <v>5050</v>
      </c>
      <c r="C236" s="104" t="s">
        <v>4441</v>
      </c>
      <c r="D236" s="103">
        <v>7894</v>
      </c>
      <c r="E236" s="103" t="s">
        <v>4648</v>
      </c>
      <c r="F236" s="103" t="s">
        <v>513</v>
      </c>
      <c r="G236" s="117">
        <v>44068</v>
      </c>
      <c r="H236" s="103" t="s">
        <v>137</v>
      </c>
      <c r="I236" s="106">
        <v>4.1299999999994128</v>
      </c>
      <c r="J236" s="104" t="s">
        <v>163</v>
      </c>
      <c r="K236" s="104" t="s">
        <v>139</v>
      </c>
      <c r="L236" s="105">
        <v>4.5102999999999997E-2</v>
      </c>
      <c r="M236" s="105">
        <v>6.8899999999986333E-2</v>
      </c>
      <c r="N236" s="106">
        <v>8198645.244868001</v>
      </c>
      <c r="O236" s="118">
        <v>92.09</v>
      </c>
      <c r="P236" s="106">
        <v>7550.1322381879991</v>
      </c>
      <c r="Q236" s="107">
        <f t="shared" si="4"/>
        <v>2.7446754623255379E-3</v>
      </c>
      <c r="R236" s="107">
        <f>P236/'סכום נכסי הקרן'!$C$42</f>
        <v>6.5508812760720742E-5</v>
      </c>
    </row>
    <row r="237" spans="2:18">
      <c r="B237" s="102" t="s">
        <v>5050</v>
      </c>
      <c r="C237" s="104" t="s">
        <v>4441</v>
      </c>
      <c r="D237" s="103">
        <v>8076</v>
      </c>
      <c r="E237" s="103" t="s">
        <v>4648</v>
      </c>
      <c r="F237" s="103" t="s">
        <v>513</v>
      </c>
      <c r="G237" s="117">
        <v>44160</v>
      </c>
      <c r="H237" s="103" t="s">
        <v>137</v>
      </c>
      <c r="I237" s="106">
        <v>3.9799999999997731</v>
      </c>
      <c r="J237" s="104" t="s">
        <v>163</v>
      </c>
      <c r="K237" s="104" t="s">
        <v>139</v>
      </c>
      <c r="L237" s="105">
        <v>4.5465999999999999E-2</v>
      </c>
      <c r="M237" s="105">
        <v>9.289999999999507E-2</v>
      </c>
      <c r="N237" s="106">
        <v>7530083.8211580031</v>
      </c>
      <c r="O237" s="118">
        <v>84.31</v>
      </c>
      <c r="P237" s="106">
        <v>6348.6133499280013</v>
      </c>
      <c r="Q237" s="107">
        <f t="shared" si="4"/>
        <v>2.3078911377480216E-3</v>
      </c>
      <c r="R237" s="107">
        <f>P237/'סכום נכסי הקרן'!$C$42</f>
        <v>5.5083819741209924E-5</v>
      </c>
    </row>
    <row r="238" spans="2:18">
      <c r="B238" s="102" t="s">
        <v>5050</v>
      </c>
      <c r="C238" s="104" t="s">
        <v>4441</v>
      </c>
      <c r="D238" s="103">
        <v>9311</v>
      </c>
      <c r="E238" s="103" t="s">
        <v>4648</v>
      </c>
      <c r="F238" s="103" t="s">
        <v>513</v>
      </c>
      <c r="G238" s="117">
        <v>44880</v>
      </c>
      <c r="H238" s="103" t="s">
        <v>137</v>
      </c>
      <c r="I238" s="106">
        <v>3.8000000000010634</v>
      </c>
      <c r="J238" s="104" t="s">
        <v>163</v>
      </c>
      <c r="K238" s="104" t="s">
        <v>139</v>
      </c>
      <c r="L238" s="105">
        <v>7.2695999999999997E-2</v>
      </c>
      <c r="M238" s="105">
        <v>9.9000000000026234E-2</v>
      </c>
      <c r="N238" s="106">
        <v>6677398.8505660007</v>
      </c>
      <c r="O238" s="118">
        <v>93.07</v>
      </c>
      <c r="P238" s="106">
        <v>6214.6548999429997</v>
      </c>
      <c r="Q238" s="107">
        <f t="shared" si="4"/>
        <v>2.2591936502013351E-3</v>
      </c>
      <c r="R238" s="107">
        <f>P238/'סכום נכסי הקרן'!$C$42</f>
        <v>5.3921527646059821E-5</v>
      </c>
    </row>
    <row r="239" spans="2:18">
      <c r="B239" s="102" t="s">
        <v>5051</v>
      </c>
      <c r="C239" s="104" t="s">
        <v>4441</v>
      </c>
      <c r="D239" s="103">
        <v>8811</v>
      </c>
      <c r="E239" s="103" t="s">
        <v>4649</v>
      </c>
      <c r="F239" s="103" t="s">
        <v>797</v>
      </c>
      <c r="G239" s="117">
        <v>44550</v>
      </c>
      <c r="H239" s="103" t="s">
        <v>4440</v>
      </c>
      <c r="I239" s="106">
        <v>4.870000000000223</v>
      </c>
      <c r="J239" s="104" t="s">
        <v>341</v>
      </c>
      <c r="K239" s="104" t="s">
        <v>139</v>
      </c>
      <c r="L239" s="105">
        <v>7.85E-2</v>
      </c>
      <c r="M239" s="105">
        <v>7.890000000000294E-2</v>
      </c>
      <c r="N239" s="106">
        <v>10122841.259069001</v>
      </c>
      <c r="O239" s="118">
        <v>102.65</v>
      </c>
      <c r="P239" s="106">
        <v>10391.065717864003</v>
      </c>
      <c r="Q239" s="107">
        <f t="shared" si="4"/>
        <v>3.7774309380941566E-3</v>
      </c>
      <c r="R239" s="107">
        <f>P239/'סכום נכסי הקרן'!$C$42</f>
        <v>9.0158206111005026E-5</v>
      </c>
    </row>
    <row r="240" spans="2:18">
      <c r="B240" s="102" t="s">
        <v>5052</v>
      </c>
      <c r="C240" s="104" t="s">
        <v>4455</v>
      </c>
      <c r="D240" s="103" t="s">
        <v>4650</v>
      </c>
      <c r="E240" s="103" t="s">
        <v>4651</v>
      </c>
      <c r="F240" s="103" t="s">
        <v>797</v>
      </c>
      <c r="G240" s="117">
        <v>42732</v>
      </c>
      <c r="H240" s="103" t="s">
        <v>4440</v>
      </c>
      <c r="I240" s="106">
        <v>2.0100000000006091</v>
      </c>
      <c r="J240" s="104" t="s">
        <v>135</v>
      </c>
      <c r="K240" s="104" t="s">
        <v>139</v>
      </c>
      <c r="L240" s="105">
        <v>2.1613000000000004E-2</v>
      </c>
      <c r="M240" s="105">
        <v>3.0300000000009954E-2</v>
      </c>
      <c r="N240" s="106">
        <v>4347366.9752050014</v>
      </c>
      <c r="O240" s="118">
        <v>110.8</v>
      </c>
      <c r="P240" s="106">
        <v>4816.882633407</v>
      </c>
      <c r="Q240" s="107">
        <f t="shared" si="4"/>
        <v>1.7510659617250815E-3</v>
      </c>
      <c r="R240" s="107">
        <f>P240/'סכום נכסי הקרן'!$C$42</f>
        <v>4.1793739840238475E-5</v>
      </c>
    </row>
    <row r="241" spans="2:18">
      <c r="B241" s="102" t="s">
        <v>5011</v>
      </c>
      <c r="C241" s="104" t="s">
        <v>4455</v>
      </c>
      <c r="D241" s="103">
        <v>2424</v>
      </c>
      <c r="E241" s="103" t="s">
        <v>4466</v>
      </c>
      <c r="F241" s="103" t="s">
        <v>513</v>
      </c>
      <c r="G241" s="117">
        <v>40618</v>
      </c>
      <c r="H241" s="103" t="s">
        <v>137</v>
      </c>
      <c r="I241" s="106">
        <v>0.94000000000000006</v>
      </c>
      <c r="J241" s="104" t="s">
        <v>135</v>
      </c>
      <c r="K241" s="104" t="s">
        <v>139</v>
      </c>
      <c r="L241" s="105">
        <v>7.1500000000000008E-2</v>
      </c>
      <c r="M241" s="105">
        <v>2.5799999999999997E-2</v>
      </c>
      <c r="N241" s="106">
        <v>17689754.829999998</v>
      </c>
      <c r="O241" s="118">
        <v>123.27</v>
      </c>
      <c r="P241" s="106">
        <v>21806.160780000006</v>
      </c>
      <c r="Q241" s="107">
        <f t="shared" si="4"/>
        <v>7.9271239936263005E-3</v>
      </c>
      <c r="R241" s="107">
        <f>P241/'סכום נכסי הקרן'!$C$42</f>
        <v>1.8920141508806552E-4</v>
      </c>
    </row>
    <row r="242" spans="2:18">
      <c r="B242" s="102" t="s">
        <v>5053</v>
      </c>
      <c r="C242" s="104" t="s">
        <v>4455</v>
      </c>
      <c r="D242" s="103" t="s">
        <v>4652</v>
      </c>
      <c r="E242" s="103" t="s">
        <v>4653</v>
      </c>
      <c r="F242" s="103" t="s">
        <v>513</v>
      </c>
      <c r="G242" s="117">
        <v>45169</v>
      </c>
      <c r="H242" s="103" t="s">
        <v>137</v>
      </c>
      <c r="I242" s="106">
        <v>2.0699999999990095</v>
      </c>
      <c r="J242" s="104" t="s">
        <v>135</v>
      </c>
      <c r="K242" s="104" t="s">
        <v>139</v>
      </c>
      <c r="L242" s="105">
        <v>6.9500000000000006E-2</v>
      </c>
      <c r="M242" s="105">
        <v>7.2499999999964607E-2</v>
      </c>
      <c r="N242" s="106">
        <v>2264448.4143710001</v>
      </c>
      <c r="O242" s="118">
        <v>99.83</v>
      </c>
      <c r="P242" s="106">
        <v>2260.5989753320005</v>
      </c>
      <c r="Q242" s="107">
        <f t="shared" si="4"/>
        <v>8.2178832661626024E-4</v>
      </c>
      <c r="R242" s="107">
        <f>P242/'סכום נכסי הקרן'!$C$42</f>
        <v>1.9614114075125389E-5</v>
      </c>
    </row>
    <row r="243" spans="2:18">
      <c r="B243" s="102" t="s">
        <v>5053</v>
      </c>
      <c r="C243" s="104" t="s">
        <v>4455</v>
      </c>
      <c r="D243" s="103" t="s">
        <v>4654</v>
      </c>
      <c r="E243" s="103" t="s">
        <v>4653</v>
      </c>
      <c r="F243" s="103" t="s">
        <v>513</v>
      </c>
      <c r="G243" s="117">
        <v>45195</v>
      </c>
      <c r="H243" s="103" t="s">
        <v>137</v>
      </c>
      <c r="I243" s="106">
        <v>2.0699999999987249</v>
      </c>
      <c r="J243" s="104" t="s">
        <v>135</v>
      </c>
      <c r="K243" s="104" t="s">
        <v>139</v>
      </c>
      <c r="L243" s="105">
        <v>6.9500000000000006E-2</v>
      </c>
      <c r="M243" s="105">
        <v>7.249999999994125E-2</v>
      </c>
      <c r="N243" s="106">
        <v>1193901.2296640002</v>
      </c>
      <c r="O243" s="118">
        <v>99.83</v>
      </c>
      <c r="P243" s="106">
        <v>1191.8716647360004</v>
      </c>
      <c r="Q243" s="107">
        <f t="shared" si="4"/>
        <v>4.3327730021680907E-4</v>
      </c>
      <c r="R243" s="107">
        <f>P243/'סכום נכסי הקרן'!$C$42</f>
        <v>1.0341288769100765E-5</v>
      </c>
    </row>
    <row r="244" spans="2:18">
      <c r="B244" s="102" t="s">
        <v>5053</v>
      </c>
      <c r="C244" s="104" t="s">
        <v>4455</v>
      </c>
      <c r="D244" s="103" t="s">
        <v>4655</v>
      </c>
      <c r="E244" s="103" t="s">
        <v>4653</v>
      </c>
      <c r="F244" s="103" t="s">
        <v>513</v>
      </c>
      <c r="G244" s="117">
        <v>45195</v>
      </c>
      <c r="H244" s="103" t="s">
        <v>137</v>
      </c>
      <c r="I244" s="106">
        <v>1.9500000000000213</v>
      </c>
      <c r="J244" s="104" t="s">
        <v>135</v>
      </c>
      <c r="K244" s="104" t="s">
        <v>139</v>
      </c>
      <c r="L244" s="105">
        <v>6.7500000000000004E-2</v>
      </c>
      <c r="M244" s="105">
        <v>7.1699999999999542E-2</v>
      </c>
      <c r="N244" s="106">
        <v>35367108.383078009</v>
      </c>
      <c r="O244" s="118">
        <v>99.6</v>
      </c>
      <c r="P244" s="106">
        <v>35225.64551931501</v>
      </c>
      <c r="Q244" s="107">
        <f t="shared" si="4"/>
        <v>1.2805466427783383E-2</v>
      </c>
      <c r="R244" s="107">
        <f>P244/'סכום נכסי הקרן'!$C$42</f>
        <v>3.0563573509728899E-4</v>
      </c>
    </row>
    <row r="245" spans="2:18">
      <c r="B245" s="102" t="s">
        <v>5025</v>
      </c>
      <c r="C245" s="104" t="s">
        <v>4455</v>
      </c>
      <c r="D245" s="103" t="s">
        <v>4656</v>
      </c>
      <c r="E245" s="103" t="s">
        <v>4538</v>
      </c>
      <c r="F245" s="103" t="s">
        <v>533</v>
      </c>
      <c r="G245" s="117">
        <v>44858</v>
      </c>
      <c r="H245" s="103" t="s">
        <v>137</v>
      </c>
      <c r="I245" s="106">
        <v>5.6399999999950028</v>
      </c>
      <c r="J245" s="104" t="s">
        <v>556</v>
      </c>
      <c r="K245" s="104" t="s">
        <v>139</v>
      </c>
      <c r="L245" s="105">
        <v>3.49E-2</v>
      </c>
      <c r="M245" s="105">
        <v>4.5399999999964261E-2</v>
      </c>
      <c r="N245" s="106">
        <v>642833.3953930001</v>
      </c>
      <c r="O245" s="118">
        <v>98.36</v>
      </c>
      <c r="P245" s="106">
        <v>632.29098281900008</v>
      </c>
      <c r="Q245" s="107">
        <f t="shared" si="4"/>
        <v>2.2985472185709752E-4</v>
      </c>
      <c r="R245" s="107">
        <f>P245/'סכום נכסי הקרן'!$C$42</f>
        <v>5.4860802827107514E-6</v>
      </c>
    </row>
    <row r="246" spans="2:18">
      <c r="B246" s="102" t="s">
        <v>5025</v>
      </c>
      <c r="C246" s="104" t="s">
        <v>4455</v>
      </c>
      <c r="D246" s="103" t="s">
        <v>4657</v>
      </c>
      <c r="E246" s="103" t="s">
        <v>4540</v>
      </c>
      <c r="F246" s="103" t="s">
        <v>533</v>
      </c>
      <c r="G246" s="117">
        <v>44858</v>
      </c>
      <c r="H246" s="103" t="s">
        <v>137</v>
      </c>
      <c r="I246" s="106">
        <v>5.6799999999890716</v>
      </c>
      <c r="J246" s="104" t="s">
        <v>556</v>
      </c>
      <c r="K246" s="104" t="s">
        <v>139</v>
      </c>
      <c r="L246" s="105">
        <v>3.49E-2</v>
      </c>
      <c r="M246" s="105">
        <v>4.5299999999916504E-2</v>
      </c>
      <c r="N246" s="106">
        <v>532234.74676700006</v>
      </c>
      <c r="O246" s="118">
        <v>98.35</v>
      </c>
      <c r="P246" s="106">
        <v>523.45291872900009</v>
      </c>
      <c r="Q246" s="107">
        <f t="shared" si="4"/>
        <v>1.9028916797660946E-4</v>
      </c>
      <c r="R246" s="107">
        <f>P246/'סכום נכסי הקרן'!$C$42</f>
        <v>4.5417455165395206E-6</v>
      </c>
    </row>
    <row r="247" spans="2:18">
      <c r="B247" s="102" t="s">
        <v>5025</v>
      </c>
      <c r="C247" s="104" t="s">
        <v>4455</v>
      </c>
      <c r="D247" s="103" t="s">
        <v>4658</v>
      </c>
      <c r="E247" s="103" t="s">
        <v>4543</v>
      </c>
      <c r="F247" s="103" t="s">
        <v>533</v>
      </c>
      <c r="G247" s="117">
        <v>44858</v>
      </c>
      <c r="H247" s="103" t="s">
        <v>137</v>
      </c>
      <c r="I247" s="106">
        <v>5.5699999999933905</v>
      </c>
      <c r="J247" s="104" t="s">
        <v>556</v>
      </c>
      <c r="K247" s="104" t="s">
        <v>139</v>
      </c>
      <c r="L247" s="105">
        <v>3.49E-2</v>
      </c>
      <c r="M247" s="105">
        <v>4.5499999999939707E-2</v>
      </c>
      <c r="N247" s="106">
        <v>665649.36160400021</v>
      </c>
      <c r="O247" s="118">
        <v>98.38</v>
      </c>
      <c r="P247" s="106">
        <v>654.86589726899979</v>
      </c>
      <c r="Q247" s="107">
        <f t="shared" si="4"/>
        <v>2.3806130841747846E-4</v>
      </c>
      <c r="R247" s="107">
        <f>P247/'סכום נכסי הקרן'!$C$42</f>
        <v>5.6819517982206892E-6</v>
      </c>
    </row>
    <row r="248" spans="2:18">
      <c r="B248" s="102" t="s">
        <v>5025</v>
      </c>
      <c r="C248" s="104" t="s">
        <v>4455</v>
      </c>
      <c r="D248" s="103" t="s">
        <v>4659</v>
      </c>
      <c r="E248" s="103" t="s">
        <v>4546</v>
      </c>
      <c r="F248" s="103" t="s">
        <v>533</v>
      </c>
      <c r="G248" s="117">
        <v>44858</v>
      </c>
      <c r="H248" s="103" t="s">
        <v>137</v>
      </c>
      <c r="I248" s="106">
        <v>5.6000000000037655</v>
      </c>
      <c r="J248" s="104" t="s">
        <v>556</v>
      </c>
      <c r="K248" s="104" t="s">
        <v>139</v>
      </c>
      <c r="L248" s="105">
        <v>3.49E-2</v>
      </c>
      <c r="M248" s="105">
        <v>4.5400000000050206E-2</v>
      </c>
      <c r="N248" s="106">
        <v>809938.63160400034</v>
      </c>
      <c r="O248" s="118">
        <v>98.37</v>
      </c>
      <c r="P248" s="106">
        <v>796.73670545000016</v>
      </c>
      <c r="Q248" s="107">
        <f t="shared" si="4"/>
        <v>2.8963515027221882E-4</v>
      </c>
      <c r="R248" s="107">
        <f>P248/'סכום נכסי הקרן'!$C$42</f>
        <v>6.9128955639913068E-6</v>
      </c>
    </row>
    <row r="249" spans="2:18">
      <c r="B249" s="102" t="s">
        <v>5025</v>
      </c>
      <c r="C249" s="104" t="s">
        <v>4455</v>
      </c>
      <c r="D249" s="103" t="s">
        <v>4660</v>
      </c>
      <c r="E249" s="103" t="s">
        <v>4549</v>
      </c>
      <c r="F249" s="103" t="s">
        <v>533</v>
      </c>
      <c r="G249" s="117">
        <v>44858</v>
      </c>
      <c r="H249" s="103" t="s">
        <v>137</v>
      </c>
      <c r="I249" s="106">
        <v>5.7699999999907732</v>
      </c>
      <c r="J249" s="104" t="s">
        <v>556</v>
      </c>
      <c r="K249" s="104" t="s">
        <v>139</v>
      </c>
      <c r="L249" s="105">
        <v>3.49E-2</v>
      </c>
      <c r="M249" s="105">
        <v>4.519999999993414E-2</v>
      </c>
      <c r="N249" s="106">
        <v>481741.28306700016</v>
      </c>
      <c r="O249" s="118">
        <v>98.34</v>
      </c>
      <c r="P249" s="106">
        <v>473.74441888100017</v>
      </c>
      <c r="Q249" s="107">
        <f t="shared" si="4"/>
        <v>1.7221879576355777E-4</v>
      </c>
      <c r="R249" s="107">
        <f>P249/'סכום נכסי הקרן'!$C$42</f>
        <v>4.1104491224593491E-6</v>
      </c>
    </row>
    <row r="250" spans="2:18">
      <c r="B250" s="102" t="s">
        <v>5054</v>
      </c>
      <c r="C250" s="104" t="s">
        <v>4441</v>
      </c>
      <c r="D250" s="103">
        <v>9637</v>
      </c>
      <c r="E250" s="103" t="s">
        <v>4661</v>
      </c>
      <c r="F250" s="103" t="s">
        <v>533</v>
      </c>
      <c r="G250" s="117">
        <v>45104</v>
      </c>
      <c r="H250" s="103" t="s">
        <v>137</v>
      </c>
      <c r="I250" s="106">
        <v>2.5199999999990488</v>
      </c>
      <c r="J250" s="104" t="s">
        <v>341</v>
      </c>
      <c r="K250" s="104" t="s">
        <v>139</v>
      </c>
      <c r="L250" s="105">
        <v>5.2159000000000004E-2</v>
      </c>
      <c r="M250" s="105">
        <v>6.0599999999985131E-2</v>
      </c>
      <c r="N250" s="106">
        <v>5187545.7000000011</v>
      </c>
      <c r="O250" s="118">
        <v>98.99</v>
      </c>
      <c r="P250" s="106">
        <v>5135.1514832440007</v>
      </c>
      <c r="Q250" s="107">
        <f t="shared" si="4"/>
        <v>1.8667652203621509E-3</v>
      </c>
      <c r="R250" s="107">
        <f>P250/'סכום נכסי הקרן'!$C$42</f>
        <v>4.455520332641256E-5</v>
      </c>
    </row>
    <row r="251" spans="2:18">
      <c r="B251" s="102" t="s">
        <v>5055</v>
      </c>
      <c r="C251" s="104" t="s">
        <v>4441</v>
      </c>
      <c r="D251" s="103">
        <v>9577</v>
      </c>
      <c r="E251" s="103" t="s">
        <v>4662</v>
      </c>
      <c r="F251" s="103" t="s">
        <v>533</v>
      </c>
      <c r="G251" s="117">
        <v>45063</v>
      </c>
      <c r="H251" s="103" t="s">
        <v>137</v>
      </c>
      <c r="I251" s="106">
        <v>3.5699999999998382</v>
      </c>
      <c r="J251" s="104" t="s">
        <v>341</v>
      </c>
      <c r="K251" s="104" t="s">
        <v>139</v>
      </c>
      <c r="L251" s="105">
        <v>4.4344000000000001E-2</v>
      </c>
      <c r="M251" s="105">
        <v>4.5399999999997276E-2</v>
      </c>
      <c r="N251" s="106">
        <v>7781318.5500000026</v>
      </c>
      <c r="O251" s="118">
        <v>101.39</v>
      </c>
      <c r="P251" s="106">
        <v>7889.4783871040008</v>
      </c>
      <c r="Q251" s="107">
        <f t="shared" si="4"/>
        <v>2.8680368841895805E-3</v>
      </c>
      <c r="R251" s="107">
        <f>P251/'סכום נכסי הקרן'!$C$42</f>
        <v>6.8453153684707691E-5</v>
      </c>
    </row>
    <row r="252" spans="2:18">
      <c r="B252" s="102" t="s">
        <v>5056</v>
      </c>
      <c r="C252" s="104" t="s">
        <v>4441</v>
      </c>
      <c r="D252" s="103" t="s">
        <v>4663</v>
      </c>
      <c r="E252" s="103" t="s">
        <v>4664</v>
      </c>
      <c r="F252" s="103" t="s">
        <v>533</v>
      </c>
      <c r="G252" s="117">
        <v>42372</v>
      </c>
      <c r="H252" s="103" t="s">
        <v>137</v>
      </c>
      <c r="I252" s="106">
        <v>9.6199999999984414</v>
      </c>
      <c r="J252" s="104" t="s">
        <v>135</v>
      </c>
      <c r="K252" s="104" t="s">
        <v>139</v>
      </c>
      <c r="L252" s="105">
        <v>6.7000000000000004E-2</v>
      </c>
      <c r="M252" s="105">
        <v>3.3999999999997886E-2</v>
      </c>
      <c r="N252" s="106">
        <v>6278720.6404110007</v>
      </c>
      <c r="O252" s="118">
        <v>150.24</v>
      </c>
      <c r="P252" s="106">
        <v>9433.1498725350011</v>
      </c>
      <c r="Q252" s="107">
        <f t="shared" si="4"/>
        <v>3.4292028498033051E-3</v>
      </c>
      <c r="R252" s="107">
        <f>P252/'סכום נכסי הקרן'!$C$42</f>
        <v>8.1846837810090959E-5</v>
      </c>
    </row>
    <row r="253" spans="2:18">
      <c r="B253" s="102" t="s">
        <v>5057</v>
      </c>
      <c r="C253" s="104" t="s">
        <v>4455</v>
      </c>
      <c r="D253" s="103" t="s">
        <v>4665</v>
      </c>
      <c r="E253" s="103" t="s">
        <v>4666</v>
      </c>
      <c r="F253" s="103" t="s">
        <v>549</v>
      </c>
      <c r="G253" s="117">
        <v>44871</v>
      </c>
      <c r="H253" s="103"/>
      <c r="I253" s="106">
        <v>4.9399999999983999</v>
      </c>
      <c r="J253" s="104" t="s">
        <v>341</v>
      </c>
      <c r="K253" s="104" t="s">
        <v>139</v>
      </c>
      <c r="L253" s="105">
        <v>0.05</v>
      </c>
      <c r="M253" s="105">
        <v>6.9899999999981116E-2</v>
      </c>
      <c r="N253" s="106">
        <v>7872645.3792000031</v>
      </c>
      <c r="O253" s="118">
        <v>95.35</v>
      </c>
      <c r="P253" s="106">
        <v>7506.5679888830018</v>
      </c>
      <c r="Q253" s="107">
        <f t="shared" ref="Q253:Q296" si="5">IFERROR(P253/$P$10,0)</f>
        <v>2.7288386898916346E-3</v>
      </c>
      <c r="R253" s="107">
        <f>P253/'סכום נכסי הקרן'!$C$42</f>
        <v>6.5130827030040705E-5</v>
      </c>
    </row>
    <row r="254" spans="2:18">
      <c r="B254" s="102" t="s">
        <v>5057</v>
      </c>
      <c r="C254" s="104" t="s">
        <v>4455</v>
      </c>
      <c r="D254" s="103" t="s">
        <v>4667</v>
      </c>
      <c r="E254" s="103" t="s">
        <v>4666</v>
      </c>
      <c r="F254" s="103" t="s">
        <v>549</v>
      </c>
      <c r="G254" s="117">
        <v>44969</v>
      </c>
      <c r="H254" s="103"/>
      <c r="I254" s="106">
        <v>4.9400000000003832</v>
      </c>
      <c r="J254" s="104" t="s">
        <v>341</v>
      </c>
      <c r="K254" s="104" t="s">
        <v>139</v>
      </c>
      <c r="L254" s="105">
        <v>0.05</v>
      </c>
      <c r="M254" s="105">
        <v>6.6500000000007164E-2</v>
      </c>
      <c r="N254" s="106">
        <v>5592617.6275330018</v>
      </c>
      <c r="O254" s="118">
        <v>96.06</v>
      </c>
      <c r="P254" s="106">
        <v>5372.2684483510011</v>
      </c>
      <c r="Q254" s="107">
        <f t="shared" si="5"/>
        <v>1.9529635934897817E-3</v>
      </c>
      <c r="R254" s="107">
        <f>P254/'סכום נכסי הקרן'!$C$42</f>
        <v>4.6612551513113031E-5</v>
      </c>
    </row>
    <row r="255" spans="2:18">
      <c r="B255" s="102" t="s">
        <v>5057</v>
      </c>
      <c r="C255" s="104" t="s">
        <v>4455</v>
      </c>
      <c r="D255" s="103" t="s">
        <v>4668</v>
      </c>
      <c r="E255" s="103" t="s">
        <v>4666</v>
      </c>
      <c r="F255" s="103" t="s">
        <v>549</v>
      </c>
      <c r="G255" s="117">
        <v>45018</v>
      </c>
      <c r="H255" s="103"/>
      <c r="I255" s="106">
        <v>4.9400000000004001</v>
      </c>
      <c r="J255" s="104" t="s">
        <v>341</v>
      </c>
      <c r="K255" s="104" t="s">
        <v>139</v>
      </c>
      <c r="L255" s="105">
        <v>0.05</v>
      </c>
      <c r="M255" s="105">
        <v>4.3000000000001058E-2</v>
      </c>
      <c r="N255" s="106">
        <v>2676021.7190779997</v>
      </c>
      <c r="O255" s="118">
        <v>106.41</v>
      </c>
      <c r="P255" s="106">
        <v>2847.5547226690005</v>
      </c>
      <c r="Q255" s="107">
        <f t="shared" si="5"/>
        <v>1.0351624750899095E-3</v>
      </c>
      <c r="R255" s="107">
        <f>P255/'סכום נכסי הקרן'!$C$42</f>
        <v>2.4706842644387704E-5</v>
      </c>
    </row>
    <row r="256" spans="2:18">
      <c r="B256" s="102" t="s">
        <v>5057</v>
      </c>
      <c r="C256" s="104" t="s">
        <v>4455</v>
      </c>
      <c r="D256" s="103" t="s">
        <v>4669</v>
      </c>
      <c r="E256" s="103" t="s">
        <v>4666</v>
      </c>
      <c r="F256" s="103" t="s">
        <v>549</v>
      </c>
      <c r="G256" s="117">
        <v>45109</v>
      </c>
      <c r="H256" s="103"/>
      <c r="I256" s="106">
        <v>4.9400000000026658</v>
      </c>
      <c r="J256" s="104" t="s">
        <v>341</v>
      </c>
      <c r="K256" s="104" t="s">
        <v>139</v>
      </c>
      <c r="L256" s="105">
        <v>0.05</v>
      </c>
      <c r="M256" s="105">
        <v>5.2200000000025684E-2</v>
      </c>
      <c r="N256" s="106">
        <v>2417797.5632350012</v>
      </c>
      <c r="O256" s="118">
        <v>100.45</v>
      </c>
      <c r="P256" s="106">
        <v>2428.677678808001</v>
      </c>
      <c r="Q256" s="107">
        <f t="shared" si="5"/>
        <v>8.8288944095658124E-4</v>
      </c>
      <c r="R256" s="107">
        <f>P256/'סכום נכסי הקרן'!$C$42</f>
        <v>2.1072450958204478E-5</v>
      </c>
    </row>
    <row r="257" spans="2:18">
      <c r="B257" s="102" t="s">
        <v>5058</v>
      </c>
      <c r="C257" s="104" t="s">
        <v>4455</v>
      </c>
      <c r="D257" s="103" t="s">
        <v>4670</v>
      </c>
      <c r="E257" s="103" t="s">
        <v>4671</v>
      </c>
      <c r="F257" s="103" t="s">
        <v>549</v>
      </c>
      <c r="G257" s="117">
        <v>41816</v>
      </c>
      <c r="H257" s="103"/>
      <c r="I257" s="106">
        <v>5.6700000000020223</v>
      </c>
      <c r="J257" s="104" t="s">
        <v>556</v>
      </c>
      <c r="K257" s="104" t="s">
        <v>139</v>
      </c>
      <c r="L257" s="105">
        <v>4.4999999999999998E-2</v>
      </c>
      <c r="M257" s="105">
        <v>8.7100000000037536E-2</v>
      </c>
      <c r="N257" s="106">
        <v>1959249.7627540005</v>
      </c>
      <c r="O257" s="118">
        <v>88.35</v>
      </c>
      <c r="P257" s="106">
        <v>1730.9972456500002</v>
      </c>
      <c r="Q257" s="107">
        <f t="shared" si="5"/>
        <v>6.2926390102921871E-4</v>
      </c>
      <c r="R257" s="107">
        <f>P257/'סכום נכסי הקרן'!$C$42</f>
        <v>1.5019018326733795E-5</v>
      </c>
    </row>
    <row r="258" spans="2:18">
      <c r="B258" s="102" t="s">
        <v>5058</v>
      </c>
      <c r="C258" s="104" t="s">
        <v>4455</v>
      </c>
      <c r="D258" s="103" t="s">
        <v>4672</v>
      </c>
      <c r="E258" s="103" t="s">
        <v>4671</v>
      </c>
      <c r="F258" s="103" t="s">
        <v>549</v>
      </c>
      <c r="G258" s="117">
        <v>42625</v>
      </c>
      <c r="H258" s="103"/>
      <c r="I258" s="106">
        <v>5.6700000000039825</v>
      </c>
      <c r="J258" s="104" t="s">
        <v>556</v>
      </c>
      <c r="K258" s="104" t="s">
        <v>139</v>
      </c>
      <c r="L258" s="105">
        <v>4.4999999999999998E-2</v>
      </c>
      <c r="M258" s="105">
        <v>8.7100000000043157E-2</v>
      </c>
      <c r="N258" s="106">
        <v>545569.90777100017</v>
      </c>
      <c r="O258" s="118">
        <v>88.8</v>
      </c>
      <c r="P258" s="106">
        <v>484.46612652100004</v>
      </c>
      <c r="Q258" s="107">
        <f t="shared" si="5"/>
        <v>1.7611642390375024E-4</v>
      </c>
      <c r="R258" s="107">
        <f>P258/'סכום נכסי הקרן'!$C$42</f>
        <v>4.2034761471664687E-6</v>
      </c>
    </row>
    <row r="259" spans="2:18">
      <c r="B259" s="102" t="s">
        <v>5058</v>
      </c>
      <c r="C259" s="104" t="s">
        <v>4455</v>
      </c>
      <c r="D259" s="103" t="s">
        <v>4673</v>
      </c>
      <c r="E259" s="103" t="s">
        <v>4671</v>
      </c>
      <c r="F259" s="103" t="s">
        <v>549</v>
      </c>
      <c r="G259" s="117">
        <v>42716</v>
      </c>
      <c r="H259" s="103"/>
      <c r="I259" s="106">
        <v>5.6699999999805879</v>
      </c>
      <c r="J259" s="104" t="s">
        <v>556</v>
      </c>
      <c r="K259" s="104" t="s">
        <v>139</v>
      </c>
      <c r="L259" s="105">
        <v>4.4999999999999998E-2</v>
      </c>
      <c r="M259" s="105">
        <v>8.7099999999736166E-2</v>
      </c>
      <c r="N259" s="106">
        <v>412755.6890960001</v>
      </c>
      <c r="O259" s="118">
        <v>88.98</v>
      </c>
      <c r="P259" s="106">
        <v>367.27004753899996</v>
      </c>
      <c r="Q259" s="107">
        <f t="shared" si="5"/>
        <v>1.3351250755964928E-4</v>
      </c>
      <c r="R259" s="107">
        <f>P259/'סכום נכסי הקרן'!$C$42</f>
        <v>3.1866229647161147E-6</v>
      </c>
    </row>
    <row r="260" spans="2:18">
      <c r="B260" s="102" t="s">
        <v>5058</v>
      </c>
      <c r="C260" s="104" t="s">
        <v>4455</v>
      </c>
      <c r="D260" s="103" t="s">
        <v>4674</v>
      </c>
      <c r="E260" s="103" t="s">
        <v>4671</v>
      </c>
      <c r="F260" s="103" t="s">
        <v>549</v>
      </c>
      <c r="G260" s="117">
        <v>42803</v>
      </c>
      <c r="H260" s="103"/>
      <c r="I260" s="106">
        <v>5.670000000006393</v>
      </c>
      <c r="J260" s="104" t="s">
        <v>556</v>
      </c>
      <c r="K260" s="104" t="s">
        <v>139</v>
      </c>
      <c r="L260" s="105">
        <v>4.4999999999999998E-2</v>
      </c>
      <c r="M260" s="105">
        <v>8.7100000000083708E-2</v>
      </c>
      <c r="N260" s="106">
        <v>2645248.2424390004</v>
      </c>
      <c r="O260" s="118">
        <v>89.52</v>
      </c>
      <c r="P260" s="106">
        <v>2368.0264123580005</v>
      </c>
      <c r="Q260" s="107">
        <f t="shared" si="5"/>
        <v>8.6084107974479984E-4</v>
      </c>
      <c r="R260" s="107">
        <f>P260/'סכום נכסי הקרן'!$C$42</f>
        <v>2.0546209518686695E-5</v>
      </c>
    </row>
    <row r="261" spans="2:18">
      <c r="B261" s="102" t="s">
        <v>5058</v>
      </c>
      <c r="C261" s="104" t="s">
        <v>4455</v>
      </c>
      <c r="D261" s="103" t="s">
        <v>4675</v>
      </c>
      <c r="E261" s="103" t="s">
        <v>4671</v>
      </c>
      <c r="F261" s="103" t="s">
        <v>549</v>
      </c>
      <c r="G261" s="117">
        <v>42898</v>
      </c>
      <c r="H261" s="103"/>
      <c r="I261" s="106">
        <v>5.6700000000219326</v>
      </c>
      <c r="J261" s="104" t="s">
        <v>556</v>
      </c>
      <c r="K261" s="104" t="s">
        <v>139</v>
      </c>
      <c r="L261" s="105">
        <v>4.4999999999999998E-2</v>
      </c>
      <c r="M261" s="105">
        <v>8.7100000000346622E-2</v>
      </c>
      <c r="N261" s="106">
        <v>497503.40827500017</v>
      </c>
      <c r="O261" s="118">
        <v>89.07</v>
      </c>
      <c r="P261" s="106">
        <v>443.12628848400016</v>
      </c>
      <c r="Q261" s="107">
        <f t="shared" si="5"/>
        <v>1.6108828459477617E-4</v>
      </c>
      <c r="R261" s="107">
        <f>P261/'סכום נכסי הקרן'!$C$42</f>
        <v>3.8447905474855969E-6</v>
      </c>
    </row>
    <row r="262" spans="2:18">
      <c r="B262" s="102" t="s">
        <v>5058</v>
      </c>
      <c r="C262" s="104" t="s">
        <v>4455</v>
      </c>
      <c r="D262" s="103" t="s">
        <v>4676</v>
      </c>
      <c r="E262" s="103" t="s">
        <v>4671</v>
      </c>
      <c r="F262" s="103" t="s">
        <v>549</v>
      </c>
      <c r="G262" s="117">
        <v>42989</v>
      </c>
      <c r="H262" s="103"/>
      <c r="I262" s="106">
        <v>5.6700000000295567</v>
      </c>
      <c r="J262" s="104" t="s">
        <v>556</v>
      </c>
      <c r="K262" s="104" t="s">
        <v>139</v>
      </c>
      <c r="L262" s="105">
        <v>4.4999999999999998E-2</v>
      </c>
      <c r="M262" s="105">
        <v>8.710000000043544E-2</v>
      </c>
      <c r="N262" s="106">
        <v>626916.92202599999</v>
      </c>
      <c r="O262" s="118">
        <v>89.42</v>
      </c>
      <c r="P262" s="106">
        <v>560.5891598290001</v>
      </c>
      <c r="Q262" s="107">
        <f t="shared" si="5"/>
        <v>2.0378918711463678E-4</v>
      </c>
      <c r="R262" s="107">
        <f>P262/'סכום נכסי הקרן'!$C$42</f>
        <v>4.8639585570677659E-6</v>
      </c>
    </row>
    <row r="263" spans="2:18">
      <c r="B263" s="102" t="s">
        <v>5058</v>
      </c>
      <c r="C263" s="104" t="s">
        <v>4455</v>
      </c>
      <c r="D263" s="103" t="s">
        <v>4677</v>
      </c>
      <c r="E263" s="103" t="s">
        <v>4671</v>
      </c>
      <c r="F263" s="103" t="s">
        <v>549</v>
      </c>
      <c r="G263" s="117">
        <v>43080</v>
      </c>
      <c r="H263" s="103"/>
      <c r="I263" s="106">
        <v>5.6699999999327009</v>
      </c>
      <c r="J263" s="104" t="s">
        <v>556</v>
      </c>
      <c r="K263" s="104" t="s">
        <v>139</v>
      </c>
      <c r="L263" s="105">
        <v>4.4999999999999998E-2</v>
      </c>
      <c r="M263" s="105">
        <v>8.7099999999018601E-2</v>
      </c>
      <c r="N263" s="106">
        <v>194240.53038600009</v>
      </c>
      <c r="O263" s="118">
        <v>88.81</v>
      </c>
      <c r="P263" s="106">
        <v>172.50502308299994</v>
      </c>
      <c r="Q263" s="107">
        <f t="shared" si="5"/>
        <v>6.2710200172261011E-5</v>
      </c>
      <c r="R263" s="107">
        <f>P263/'סכום נכסי הקרן'!$C$42</f>
        <v>1.4967418981445749E-6</v>
      </c>
    </row>
    <row r="264" spans="2:18">
      <c r="B264" s="102" t="s">
        <v>5058</v>
      </c>
      <c r="C264" s="104" t="s">
        <v>4455</v>
      </c>
      <c r="D264" s="103" t="s">
        <v>4678</v>
      </c>
      <c r="E264" s="103" t="s">
        <v>4671</v>
      </c>
      <c r="F264" s="103" t="s">
        <v>549</v>
      </c>
      <c r="G264" s="117">
        <v>43171</v>
      </c>
      <c r="H264" s="103"/>
      <c r="I264" s="106">
        <v>5.549999999959546</v>
      </c>
      <c r="J264" s="104" t="s">
        <v>556</v>
      </c>
      <c r="K264" s="104" t="s">
        <v>139</v>
      </c>
      <c r="L264" s="105">
        <v>4.4999999999999998E-2</v>
      </c>
      <c r="M264" s="105">
        <v>8.799999999953767E-2</v>
      </c>
      <c r="N264" s="106">
        <v>145133.67171500006</v>
      </c>
      <c r="O264" s="118">
        <v>89.42</v>
      </c>
      <c r="P264" s="106">
        <v>129.77853955500004</v>
      </c>
      <c r="Q264" s="107">
        <f t="shared" si="5"/>
        <v>4.717797805598957E-5</v>
      </c>
      <c r="R264" s="107">
        <f>P264/'סכום נכסי הקרן'!$C$42</f>
        <v>1.1260250522590381E-6</v>
      </c>
    </row>
    <row r="265" spans="2:18">
      <c r="B265" s="102" t="s">
        <v>5058</v>
      </c>
      <c r="C265" s="104" t="s">
        <v>4455</v>
      </c>
      <c r="D265" s="103" t="s">
        <v>4679</v>
      </c>
      <c r="E265" s="103" t="s">
        <v>4671</v>
      </c>
      <c r="F265" s="103" t="s">
        <v>549</v>
      </c>
      <c r="G265" s="117">
        <v>43341</v>
      </c>
      <c r="H265" s="103"/>
      <c r="I265" s="106">
        <v>5.7100000000120712</v>
      </c>
      <c r="J265" s="104" t="s">
        <v>556</v>
      </c>
      <c r="K265" s="104" t="s">
        <v>139</v>
      </c>
      <c r="L265" s="105">
        <v>4.4999999999999998E-2</v>
      </c>
      <c r="M265" s="105">
        <v>8.4500000000164305E-2</v>
      </c>
      <c r="N265" s="106">
        <v>364105.2348470001</v>
      </c>
      <c r="O265" s="118">
        <v>89.42</v>
      </c>
      <c r="P265" s="106">
        <v>325.58292821700002</v>
      </c>
      <c r="Q265" s="107">
        <f t="shared" si="5"/>
        <v>1.183581221941302E-4</v>
      </c>
      <c r="R265" s="107">
        <f>P265/'סכום נכסי הקרן'!$C$42</f>
        <v>2.824924174808017E-6</v>
      </c>
    </row>
    <row r="266" spans="2:18">
      <c r="B266" s="102" t="s">
        <v>5058</v>
      </c>
      <c r="C266" s="104" t="s">
        <v>4455</v>
      </c>
      <c r="D266" s="103" t="s">
        <v>4680</v>
      </c>
      <c r="E266" s="103" t="s">
        <v>4671</v>
      </c>
      <c r="F266" s="103" t="s">
        <v>549</v>
      </c>
      <c r="G266" s="117">
        <v>43990</v>
      </c>
      <c r="H266" s="103"/>
      <c r="I266" s="106">
        <v>5.6700000000134816</v>
      </c>
      <c r="J266" s="104" t="s">
        <v>556</v>
      </c>
      <c r="K266" s="104" t="s">
        <v>139</v>
      </c>
      <c r="L266" s="105">
        <v>4.4999999999999998E-2</v>
      </c>
      <c r="M266" s="105">
        <v>8.7100000000150543E-2</v>
      </c>
      <c r="N266" s="106">
        <v>375533.57647300005</v>
      </c>
      <c r="O266" s="118">
        <v>88.1</v>
      </c>
      <c r="P266" s="106">
        <v>330.84510506200002</v>
      </c>
      <c r="Q266" s="107">
        <f t="shared" si="5"/>
        <v>1.2027106453861493E-4</v>
      </c>
      <c r="R266" s="107">
        <f>P266/'סכום נכסי הקרן'!$C$42</f>
        <v>2.870581515206552E-6</v>
      </c>
    </row>
    <row r="267" spans="2:18">
      <c r="B267" s="102" t="s">
        <v>5058</v>
      </c>
      <c r="C267" s="104" t="s">
        <v>4455</v>
      </c>
      <c r="D267" s="103" t="s">
        <v>4681</v>
      </c>
      <c r="E267" s="103" t="s">
        <v>4671</v>
      </c>
      <c r="F267" s="103" t="s">
        <v>549</v>
      </c>
      <c r="G267" s="117">
        <v>41893</v>
      </c>
      <c r="H267" s="103"/>
      <c r="I267" s="106">
        <v>5.6699999999965423</v>
      </c>
      <c r="J267" s="104" t="s">
        <v>556</v>
      </c>
      <c r="K267" s="104" t="s">
        <v>139</v>
      </c>
      <c r="L267" s="105">
        <v>4.4999999999999998E-2</v>
      </c>
      <c r="M267" s="105">
        <v>8.7099999999964248E-2</v>
      </c>
      <c r="N267" s="106">
        <v>384385.05665099999</v>
      </c>
      <c r="O267" s="118">
        <v>88.01</v>
      </c>
      <c r="P267" s="106">
        <v>338.29731015100003</v>
      </c>
      <c r="Q267" s="107">
        <f t="shared" si="5"/>
        <v>1.2298014085711194E-4</v>
      </c>
      <c r="R267" s="107">
        <f>P267/'סכום נכסי הקרן'!$C$42</f>
        <v>2.9352406618848829E-6</v>
      </c>
    </row>
    <row r="268" spans="2:18">
      <c r="B268" s="102" t="s">
        <v>5058</v>
      </c>
      <c r="C268" s="104" t="s">
        <v>4455</v>
      </c>
      <c r="D268" s="103" t="s">
        <v>4682</v>
      </c>
      <c r="E268" s="103" t="s">
        <v>4671</v>
      </c>
      <c r="F268" s="103" t="s">
        <v>549</v>
      </c>
      <c r="G268" s="117">
        <v>42151</v>
      </c>
      <c r="H268" s="103"/>
      <c r="I268" s="106">
        <v>5.6700000000004254</v>
      </c>
      <c r="J268" s="104" t="s">
        <v>556</v>
      </c>
      <c r="K268" s="104" t="s">
        <v>139</v>
      </c>
      <c r="L268" s="105">
        <v>4.4999999999999998E-2</v>
      </c>
      <c r="M268" s="105">
        <v>8.7099999999999136E-2</v>
      </c>
      <c r="N268" s="106">
        <v>1407683.5657210001</v>
      </c>
      <c r="O268" s="118">
        <v>88.89</v>
      </c>
      <c r="P268" s="106">
        <v>1251.290037641</v>
      </c>
      <c r="Q268" s="107">
        <f t="shared" si="5"/>
        <v>4.5487747157523824E-4</v>
      </c>
      <c r="R268" s="107">
        <f>P268/'סכום נכסי הקרן'!$C$42</f>
        <v>1.0856832993014183E-5</v>
      </c>
    </row>
    <row r="269" spans="2:18">
      <c r="B269" s="102" t="s">
        <v>5058</v>
      </c>
      <c r="C269" s="104" t="s">
        <v>4455</v>
      </c>
      <c r="D269" s="103" t="s">
        <v>4683</v>
      </c>
      <c r="E269" s="103" t="s">
        <v>4671</v>
      </c>
      <c r="F269" s="103" t="s">
        <v>549</v>
      </c>
      <c r="G269" s="117">
        <v>42166</v>
      </c>
      <c r="H269" s="103"/>
      <c r="I269" s="106">
        <v>5.6699999999901802</v>
      </c>
      <c r="J269" s="104" t="s">
        <v>556</v>
      </c>
      <c r="K269" s="104" t="s">
        <v>139</v>
      </c>
      <c r="L269" s="105">
        <v>4.4999999999999998E-2</v>
      </c>
      <c r="M269" s="105">
        <v>8.7099999999870226E-2</v>
      </c>
      <c r="N269" s="106">
        <v>1324475.5069990004</v>
      </c>
      <c r="O269" s="118">
        <v>88.89</v>
      </c>
      <c r="P269" s="106">
        <v>1177.3263876680001</v>
      </c>
      <c r="Q269" s="107">
        <f t="shared" si="5"/>
        <v>4.2798970209245518E-4</v>
      </c>
      <c r="R269" s="107">
        <f>P269/'סכום נכסי הקרן'!$C$42</f>
        <v>1.0215086498472838E-5</v>
      </c>
    </row>
    <row r="270" spans="2:18">
      <c r="B270" s="102" t="s">
        <v>5058</v>
      </c>
      <c r="C270" s="104" t="s">
        <v>4455</v>
      </c>
      <c r="D270" s="103" t="s">
        <v>4684</v>
      </c>
      <c r="E270" s="103" t="s">
        <v>4671</v>
      </c>
      <c r="F270" s="103" t="s">
        <v>549</v>
      </c>
      <c r="G270" s="117">
        <v>42257</v>
      </c>
      <c r="H270" s="103"/>
      <c r="I270" s="106">
        <v>5.6700000000045243</v>
      </c>
      <c r="J270" s="104" t="s">
        <v>556</v>
      </c>
      <c r="K270" s="104" t="s">
        <v>139</v>
      </c>
      <c r="L270" s="105">
        <v>4.4999999999999998E-2</v>
      </c>
      <c r="M270" s="105">
        <v>8.7100000000024658E-2</v>
      </c>
      <c r="N270" s="106">
        <v>703832.19627600012</v>
      </c>
      <c r="O270" s="118">
        <v>88.26</v>
      </c>
      <c r="P270" s="106">
        <v>621.20234035700014</v>
      </c>
      <c r="Q270" s="107">
        <f t="shared" si="5"/>
        <v>2.2582370307281508E-4</v>
      </c>
      <c r="R270" s="107">
        <f>P270/'סכום נכסי הקרן'!$C$42</f>
        <v>5.3898695436273168E-6</v>
      </c>
    </row>
    <row r="271" spans="2:18">
      <c r="B271" s="102" t="s">
        <v>5058</v>
      </c>
      <c r="C271" s="104" t="s">
        <v>4455</v>
      </c>
      <c r="D271" s="103" t="s">
        <v>4685</v>
      </c>
      <c r="E271" s="103" t="s">
        <v>4671</v>
      </c>
      <c r="F271" s="103" t="s">
        <v>549</v>
      </c>
      <c r="G271" s="117">
        <v>42348</v>
      </c>
      <c r="H271" s="103"/>
      <c r="I271" s="106">
        <v>5.6699999999932942</v>
      </c>
      <c r="J271" s="104" t="s">
        <v>556</v>
      </c>
      <c r="K271" s="104" t="s">
        <v>139</v>
      </c>
      <c r="L271" s="105">
        <v>4.4999999999999998E-2</v>
      </c>
      <c r="M271" s="105">
        <v>8.7099999999895955E-2</v>
      </c>
      <c r="N271" s="106">
        <v>1218817.4219070005</v>
      </c>
      <c r="O271" s="118">
        <v>88.71</v>
      </c>
      <c r="P271" s="106">
        <v>1081.2129332750001</v>
      </c>
      <c r="Q271" s="107">
        <f t="shared" si="5"/>
        <v>3.9304988494097138E-4</v>
      </c>
      <c r="R271" s="107">
        <f>P271/'סכום נכסי הקרן'!$C$42</f>
        <v>9.3811569606865988E-6</v>
      </c>
    </row>
    <row r="272" spans="2:18">
      <c r="B272" s="102" t="s">
        <v>5058</v>
      </c>
      <c r="C272" s="104" t="s">
        <v>4455</v>
      </c>
      <c r="D272" s="103" t="s">
        <v>4686</v>
      </c>
      <c r="E272" s="103" t="s">
        <v>4671</v>
      </c>
      <c r="F272" s="103" t="s">
        <v>549</v>
      </c>
      <c r="G272" s="117">
        <v>42439</v>
      </c>
      <c r="H272" s="103"/>
      <c r="I272" s="106">
        <v>5.6700000000126582</v>
      </c>
      <c r="J272" s="104" t="s">
        <v>556</v>
      </c>
      <c r="K272" s="104" t="s">
        <v>139</v>
      </c>
      <c r="L272" s="105">
        <v>4.4999999999999998E-2</v>
      </c>
      <c r="M272" s="105">
        <v>8.7100000000219377E-2</v>
      </c>
      <c r="N272" s="106">
        <v>1447571.5777960003</v>
      </c>
      <c r="O272" s="118">
        <v>89.61</v>
      </c>
      <c r="P272" s="106">
        <v>1297.1690310740005</v>
      </c>
      <c r="Q272" s="107">
        <f t="shared" si="5"/>
        <v>4.7155571555020358E-4</v>
      </c>
      <c r="R272" s="107">
        <f>P272/'סכום נכסי הקרן'!$C$42</f>
        <v>1.125490262883477E-5</v>
      </c>
    </row>
    <row r="273" spans="2:18">
      <c r="B273" s="102" t="s">
        <v>5058</v>
      </c>
      <c r="C273" s="104" t="s">
        <v>4455</v>
      </c>
      <c r="D273" s="103" t="s">
        <v>4687</v>
      </c>
      <c r="E273" s="103" t="s">
        <v>4671</v>
      </c>
      <c r="F273" s="103" t="s">
        <v>549</v>
      </c>
      <c r="G273" s="117">
        <v>42549</v>
      </c>
      <c r="H273" s="103"/>
      <c r="I273" s="106">
        <v>5.689999999977486</v>
      </c>
      <c r="J273" s="104" t="s">
        <v>556</v>
      </c>
      <c r="K273" s="104" t="s">
        <v>139</v>
      </c>
      <c r="L273" s="105">
        <v>4.4999999999999998E-2</v>
      </c>
      <c r="M273" s="105">
        <v>8.5899999999695179E-2</v>
      </c>
      <c r="N273" s="106">
        <v>1018204.9523640003</v>
      </c>
      <c r="O273" s="118">
        <v>89.99</v>
      </c>
      <c r="P273" s="106">
        <v>916.28272292700001</v>
      </c>
      <c r="Q273" s="107">
        <f t="shared" si="5"/>
        <v>3.3309333225322842E-4</v>
      </c>
      <c r="R273" s="107">
        <f>P273/'סכום נכסי הקרן'!$C$42</f>
        <v>7.9501380159288265E-6</v>
      </c>
    </row>
    <row r="274" spans="2:18">
      <c r="B274" s="102" t="s">
        <v>5058</v>
      </c>
      <c r="C274" s="104" t="s">
        <v>4455</v>
      </c>
      <c r="D274" s="103" t="s">
        <v>4688</v>
      </c>
      <c r="E274" s="103" t="s">
        <v>4671</v>
      </c>
      <c r="F274" s="103" t="s">
        <v>549</v>
      </c>
      <c r="G274" s="117">
        <v>42604</v>
      </c>
      <c r="H274" s="103"/>
      <c r="I274" s="106">
        <v>5.6699999999951718</v>
      </c>
      <c r="J274" s="104" t="s">
        <v>556</v>
      </c>
      <c r="K274" s="104" t="s">
        <v>139</v>
      </c>
      <c r="L274" s="105">
        <v>4.4999999999999998E-2</v>
      </c>
      <c r="M274" s="105">
        <v>8.7099999999896552E-2</v>
      </c>
      <c r="N274" s="106">
        <v>1331480.2011950004</v>
      </c>
      <c r="O274" s="118">
        <v>88.8</v>
      </c>
      <c r="P274" s="106">
        <v>1182.3545346130002</v>
      </c>
      <c r="Q274" s="107">
        <f t="shared" si="5"/>
        <v>4.2981756829473254E-4</v>
      </c>
      <c r="R274" s="107">
        <f>P274/'סכום נכסי הקרן'!$C$42</f>
        <v>1.0258713275642037E-5</v>
      </c>
    </row>
    <row r="275" spans="2:18">
      <c r="B275" s="108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6"/>
      <c r="O275" s="118"/>
      <c r="P275" s="103"/>
      <c r="Q275" s="107"/>
      <c r="R275" s="103"/>
    </row>
    <row r="276" spans="2:18">
      <c r="B276" s="95" t="s">
        <v>41</v>
      </c>
      <c r="C276" s="97"/>
      <c r="D276" s="96"/>
      <c r="E276" s="96"/>
      <c r="F276" s="96"/>
      <c r="G276" s="115"/>
      <c r="H276" s="96"/>
      <c r="I276" s="99">
        <v>3.5283201728527853</v>
      </c>
      <c r="J276" s="97"/>
      <c r="K276" s="97"/>
      <c r="L276" s="98"/>
      <c r="M276" s="98">
        <v>0.22671295175304521</v>
      </c>
      <c r="N276" s="99"/>
      <c r="O276" s="116"/>
      <c r="P276" s="99">
        <v>956733.0884857293</v>
      </c>
      <c r="Q276" s="100">
        <f t="shared" si="5"/>
        <v>0.34779812447257469</v>
      </c>
      <c r="R276" s="100">
        <f>P276/'סכום נכסי הקרן'!$C$42</f>
        <v>8.3011060970025249E-3</v>
      </c>
    </row>
    <row r="277" spans="2:18">
      <c r="B277" s="101" t="s">
        <v>39</v>
      </c>
      <c r="C277" s="97"/>
      <c r="D277" s="96"/>
      <c r="E277" s="96"/>
      <c r="F277" s="96"/>
      <c r="G277" s="115"/>
      <c r="H277" s="96"/>
      <c r="I277" s="99">
        <v>3.5283201728527875</v>
      </c>
      <c r="J277" s="97"/>
      <c r="K277" s="97"/>
      <c r="L277" s="98"/>
      <c r="M277" s="98">
        <v>0.22671295175304526</v>
      </c>
      <c r="N277" s="99"/>
      <c r="O277" s="116"/>
      <c r="P277" s="99">
        <v>956733.08848572907</v>
      </c>
      <c r="Q277" s="100">
        <f t="shared" si="5"/>
        <v>0.34779812447257463</v>
      </c>
      <c r="R277" s="100">
        <f>P277/'סכום נכסי הקרן'!$C$42</f>
        <v>8.3011060970025231E-3</v>
      </c>
    </row>
    <row r="278" spans="2:18">
      <c r="B278" s="102" t="s">
        <v>5059</v>
      </c>
      <c r="C278" s="104" t="s">
        <v>4455</v>
      </c>
      <c r="D278" s="103">
        <v>9645</v>
      </c>
      <c r="E278" s="103" t="s">
        <v>4689</v>
      </c>
      <c r="F278" s="103" t="s">
        <v>4498</v>
      </c>
      <c r="G278" s="117">
        <v>45114</v>
      </c>
      <c r="H278" s="103" t="s">
        <v>4440</v>
      </c>
      <c r="I278" s="106">
        <v>2.5599999999968395</v>
      </c>
      <c r="J278" s="104" t="s">
        <v>900</v>
      </c>
      <c r="K278" s="104" t="s">
        <v>4374</v>
      </c>
      <c r="L278" s="105">
        <v>7.5800000000000006E-2</v>
      </c>
      <c r="M278" s="105">
        <v>8.3199999999931759E-2</v>
      </c>
      <c r="N278" s="106">
        <v>2200576.968996</v>
      </c>
      <c r="O278" s="118">
        <v>100.65</v>
      </c>
      <c r="P278" s="106">
        <v>797.3570943420001</v>
      </c>
      <c r="Q278" s="107">
        <f t="shared" si="5"/>
        <v>2.8986067826500803E-4</v>
      </c>
      <c r="R278" s="107">
        <f>P278/'סכום נכסי הקרן'!$C$42</f>
        <v>6.918278375640525E-6</v>
      </c>
    </row>
    <row r="279" spans="2:18">
      <c r="B279" s="102" t="s">
        <v>5059</v>
      </c>
      <c r="C279" s="104" t="s">
        <v>4455</v>
      </c>
      <c r="D279" s="103">
        <v>9722</v>
      </c>
      <c r="E279" s="103" t="s">
        <v>4689</v>
      </c>
      <c r="F279" s="103" t="s">
        <v>4498</v>
      </c>
      <c r="G279" s="117">
        <v>45169</v>
      </c>
      <c r="H279" s="103" t="s">
        <v>4440</v>
      </c>
      <c r="I279" s="106">
        <v>2.5800000000141474</v>
      </c>
      <c r="J279" s="104" t="s">
        <v>900</v>
      </c>
      <c r="K279" s="104" t="s">
        <v>4374</v>
      </c>
      <c r="L279" s="105">
        <v>7.7300000000000008E-2</v>
      </c>
      <c r="M279" s="105">
        <v>8.1800000000474368E-2</v>
      </c>
      <c r="N279" s="106">
        <v>931090.34587000031</v>
      </c>
      <c r="O279" s="118">
        <v>100.37</v>
      </c>
      <c r="P279" s="106">
        <v>336.43273367800009</v>
      </c>
      <c r="Q279" s="107">
        <f t="shared" si="5"/>
        <v>1.2230231732612956E-4</v>
      </c>
      <c r="R279" s="107">
        <f>P279/'סכום נכסי הקרן'!$C$42</f>
        <v>2.9190626417927327E-6</v>
      </c>
    </row>
    <row r="280" spans="2:18">
      <c r="B280" s="102" t="s">
        <v>5059</v>
      </c>
      <c r="C280" s="104" t="s">
        <v>4455</v>
      </c>
      <c r="D280" s="103">
        <v>9788</v>
      </c>
      <c r="E280" s="103" t="s">
        <v>4689</v>
      </c>
      <c r="F280" s="103" t="s">
        <v>4498</v>
      </c>
      <c r="G280" s="117">
        <v>45198</v>
      </c>
      <c r="H280" s="103" t="s">
        <v>4440</v>
      </c>
      <c r="I280" s="106">
        <v>2.6000000000060277</v>
      </c>
      <c r="J280" s="104" t="s">
        <v>900</v>
      </c>
      <c r="K280" s="104" t="s">
        <v>4374</v>
      </c>
      <c r="L280" s="105">
        <v>7.7300000000000008E-2</v>
      </c>
      <c r="M280" s="105">
        <v>8.1700000000027126E-2</v>
      </c>
      <c r="N280" s="106">
        <v>646757.38064700004</v>
      </c>
      <c r="O280" s="118">
        <v>99.76</v>
      </c>
      <c r="P280" s="106">
        <v>232.27386916100005</v>
      </c>
      <c r="Q280" s="107">
        <f t="shared" si="5"/>
        <v>8.4437777924087145E-5</v>
      </c>
      <c r="R280" s="107">
        <f>P280/'סכום נכסי הקרן'!$C$42</f>
        <v>2.0153270067396693E-6</v>
      </c>
    </row>
    <row r="281" spans="2:18">
      <c r="B281" s="102" t="s">
        <v>5060</v>
      </c>
      <c r="C281" s="104" t="s">
        <v>4455</v>
      </c>
      <c r="D281" s="103">
        <v>8763</v>
      </c>
      <c r="E281" s="103" t="s">
        <v>4689</v>
      </c>
      <c r="F281" s="103" t="s">
        <v>4498</v>
      </c>
      <c r="G281" s="117">
        <v>44529</v>
      </c>
      <c r="H281" s="103" t="s">
        <v>4440</v>
      </c>
      <c r="I281" s="106">
        <v>2.5600000000005672</v>
      </c>
      <c r="J281" s="104" t="s">
        <v>900</v>
      </c>
      <c r="K281" s="104" t="s">
        <v>4374</v>
      </c>
      <c r="L281" s="105">
        <v>7.6299999999999993E-2</v>
      </c>
      <c r="M281" s="105">
        <v>8.0700000000011332E-2</v>
      </c>
      <c r="N281" s="106">
        <v>21275003.244865004</v>
      </c>
      <c r="O281" s="118">
        <v>101.27</v>
      </c>
      <c r="P281" s="106">
        <v>7756.2701425600017</v>
      </c>
      <c r="Q281" s="107">
        <f t="shared" si="5"/>
        <v>2.8196121164311919E-3</v>
      </c>
      <c r="R281" s="107">
        <f>P281/'סכום נכסי הקרן'!$C$42</f>
        <v>6.7297370756048492E-5</v>
      </c>
    </row>
    <row r="282" spans="2:18">
      <c r="B282" s="102" t="s">
        <v>5060</v>
      </c>
      <c r="C282" s="104" t="s">
        <v>4455</v>
      </c>
      <c r="D282" s="103">
        <v>9327</v>
      </c>
      <c r="E282" s="103" t="s">
        <v>4689</v>
      </c>
      <c r="F282" s="103" t="s">
        <v>4498</v>
      </c>
      <c r="G282" s="117">
        <v>44880</v>
      </c>
      <c r="H282" s="103" t="s">
        <v>4440</v>
      </c>
      <c r="I282" s="106">
        <v>2.5900000000077297</v>
      </c>
      <c r="J282" s="104" t="s">
        <v>900</v>
      </c>
      <c r="K282" s="104" t="s">
        <v>144</v>
      </c>
      <c r="L282" s="105">
        <v>6.9459999999999994E-2</v>
      </c>
      <c r="M282" s="105">
        <v>7.319999999996539E-2</v>
      </c>
      <c r="N282" s="106">
        <v>583182.93203500018</v>
      </c>
      <c r="O282" s="118">
        <v>101.26</v>
      </c>
      <c r="P282" s="106">
        <v>208.28028792100011</v>
      </c>
      <c r="Q282" s="107">
        <f t="shared" si="5"/>
        <v>7.5715467955838565E-5</v>
      </c>
      <c r="R282" s="107">
        <f>P282/'סכום נכסי הקרן'!$C$42</f>
        <v>1.8071464118409076E-6</v>
      </c>
    </row>
    <row r="283" spans="2:18">
      <c r="B283" s="102" t="s">
        <v>5060</v>
      </c>
      <c r="C283" s="104" t="s">
        <v>4455</v>
      </c>
      <c r="D283" s="103">
        <v>9474</v>
      </c>
      <c r="E283" s="103" t="s">
        <v>4689</v>
      </c>
      <c r="F283" s="103" t="s">
        <v>4498</v>
      </c>
      <c r="G283" s="117">
        <v>44977</v>
      </c>
      <c r="H283" s="103" t="s">
        <v>4440</v>
      </c>
      <c r="I283" s="106">
        <v>2.5899999999037595</v>
      </c>
      <c r="J283" s="104" t="s">
        <v>900</v>
      </c>
      <c r="K283" s="104" t="s">
        <v>144</v>
      </c>
      <c r="L283" s="105">
        <v>6.9459999999999994E-2</v>
      </c>
      <c r="M283" s="105">
        <v>7.3199999998204188E-2</v>
      </c>
      <c r="N283" s="106">
        <v>225764.38008200002</v>
      </c>
      <c r="O283" s="118">
        <v>101.26</v>
      </c>
      <c r="P283" s="106">
        <v>80.630395263999986</v>
      </c>
      <c r="Q283" s="107">
        <f t="shared" si="5"/>
        <v>2.9311310109162027E-5</v>
      </c>
      <c r="R283" s="107">
        <f>P283/'סכום נכסי הקרן'!$C$42</f>
        <v>6.9959058987818989E-7</v>
      </c>
    </row>
    <row r="284" spans="2:18">
      <c r="B284" s="102" t="s">
        <v>5060</v>
      </c>
      <c r="C284" s="104" t="s">
        <v>4455</v>
      </c>
      <c r="D284" s="103">
        <v>9571</v>
      </c>
      <c r="E284" s="103" t="s">
        <v>4689</v>
      </c>
      <c r="F284" s="103" t="s">
        <v>4498</v>
      </c>
      <c r="G284" s="117">
        <v>45069</v>
      </c>
      <c r="H284" s="103" t="s">
        <v>4440</v>
      </c>
      <c r="I284" s="106">
        <v>2.5900000000511723</v>
      </c>
      <c r="J284" s="104" t="s">
        <v>900</v>
      </c>
      <c r="K284" s="104" t="s">
        <v>144</v>
      </c>
      <c r="L284" s="105">
        <v>6.9459999999999994E-2</v>
      </c>
      <c r="M284" s="105">
        <v>7.3200000001433119E-2</v>
      </c>
      <c r="N284" s="106">
        <v>370433.79404200002</v>
      </c>
      <c r="O284" s="118">
        <v>101.26</v>
      </c>
      <c r="P284" s="106">
        <v>132.29820869700004</v>
      </c>
      <c r="Q284" s="107">
        <f t="shared" si="5"/>
        <v>4.8093945332992647E-5</v>
      </c>
      <c r="R284" s="107">
        <f>P284/'סכום נכסי הקרן'!$C$42</f>
        <v>1.1478869917370487E-6</v>
      </c>
    </row>
    <row r="285" spans="2:18">
      <c r="B285" s="102" t="s">
        <v>5061</v>
      </c>
      <c r="C285" s="104" t="s">
        <v>4455</v>
      </c>
      <c r="D285" s="103">
        <v>9382</v>
      </c>
      <c r="E285" s="103" t="s">
        <v>4690</v>
      </c>
      <c r="F285" s="103" t="s">
        <v>4498</v>
      </c>
      <c r="G285" s="117">
        <v>44341</v>
      </c>
      <c r="H285" s="103" t="s">
        <v>4440</v>
      </c>
      <c r="I285" s="106">
        <v>0.47999999999978943</v>
      </c>
      <c r="J285" s="104" t="s">
        <v>900</v>
      </c>
      <c r="K285" s="104" t="s">
        <v>138</v>
      </c>
      <c r="L285" s="105">
        <v>7.9393000000000005E-2</v>
      </c>
      <c r="M285" s="105">
        <v>8.9699999999998961E-2</v>
      </c>
      <c r="N285" s="106">
        <v>2186572.2012060001</v>
      </c>
      <c r="O285" s="118">
        <v>99.95</v>
      </c>
      <c r="P285" s="106">
        <v>8357.271401037</v>
      </c>
      <c r="Q285" s="107">
        <f t="shared" si="5"/>
        <v>3.038092184717317E-3</v>
      </c>
      <c r="R285" s="107">
        <f>P285/'סכום נכסי הקרן'!$C$42</f>
        <v>7.2511965370880834E-5</v>
      </c>
    </row>
    <row r="286" spans="2:18">
      <c r="B286" s="102" t="s">
        <v>5061</v>
      </c>
      <c r="C286" s="104" t="s">
        <v>4455</v>
      </c>
      <c r="D286" s="103">
        <v>9410</v>
      </c>
      <c r="E286" s="103" t="s">
        <v>4690</v>
      </c>
      <c r="F286" s="103" t="s">
        <v>4498</v>
      </c>
      <c r="G286" s="117">
        <v>44946</v>
      </c>
      <c r="H286" s="103" t="s">
        <v>4440</v>
      </c>
      <c r="I286" s="106">
        <v>0.47999999995023362</v>
      </c>
      <c r="J286" s="104" t="s">
        <v>900</v>
      </c>
      <c r="K286" s="104" t="s">
        <v>138</v>
      </c>
      <c r="L286" s="105">
        <v>7.9393000000000005E-2</v>
      </c>
      <c r="M286" s="105">
        <v>8.9699999994856061E-2</v>
      </c>
      <c r="N286" s="106">
        <v>6098.4678130000011</v>
      </c>
      <c r="O286" s="118">
        <v>99.95</v>
      </c>
      <c r="P286" s="106">
        <v>23.308882066999999</v>
      </c>
      <c r="Q286" s="107">
        <f t="shared" si="5"/>
        <v>8.4734034643727613E-6</v>
      </c>
      <c r="R286" s="107">
        <f>P286/'סכום נכסי הקרן'!$C$42</f>
        <v>2.0223979432647438E-7</v>
      </c>
    </row>
    <row r="287" spans="2:18">
      <c r="B287" s="102" t="s">
        <v>5061</v>
      </c>
      <c r="C287" s="104" t="s">
        <v>4455</v>
      </c>
      <c r="D287" s="103">
        <v>9460</v>
      </c>
      <c r="E287" s="103" t="s">
        <v>4690</v>
      </c>
      <c r="F287" s="103" t="s">
        <v>4498</v>
      </c>
      <c r="G287" s="117">
        <v>44978</v>
      </c>
      <c r="H287" s="103" t="s">
        <v>4440</v>
      </c>
      <c r="I287" s="106">
        <v>0.48000000002387538</v>
      </c>
      <c r="J287" s="104" t="s">
        <v>900</v>
      </c>
      <c r="K287" s="104" t="s">
        <v>138</v>
      </c>
      <c r="L287" s="105">
        <v>7.9393000000000005E-2</v>
      </c>
      <c r="M287" s="105">
        <v>8.9700000005698652E-2</v>
      </c>
      <c r="N287" s="106">
        <v>8328.4181440000011</v>
      </c>
      <c r="O287" s="118">
        <v>99.95</v>
      </c>
      <c r="P287" s="106">
        <v>31.831946238000008</v>
      </c>
      <c r="Q287" s="107">
        <f t="shared" si="5"/>
        <v>1.157176576532021E-5</v>
      </c>
      <c r="R287" s="107">
        <f>P287/'סכום נכסי הקרן'!$C$42</f>
        <v>2.7619026265093983E-7</v>
      </c>
    </row>
    <row r="288" spans="2:18">
      <c r="B288" s="102" t="s">
        <v>5061</v>
      </c>
      <c r="C288" s="104" t="s">
        <v>4455</v>
      </c>
      <c r="D288" s="103">
        <v>9511</v>
      </c>
      <c r="E288" s="103" t="s">
        <v>4690</v>
      </c>
      <c r="F288" s="103" t="s">
        <v>4498</v>
      </c>
      <c r="G288" s="117">
        <v>45005</v>
      </c>
      <c r="H288" s="103" t="s">
        <v>4440</v>
      </c>
      <c r="I288" s="106">
        <v>0.47999999998548021</v>
      </c>
      <c r="J288" s="104" t="s">
        <v>900</v>
      </c>
      <c r="K288" s="104" t="s">
        <v>138</v>
      </c>
      <c r="L288" s="105">
        <v>7.9328999999999997E-2</v>
      </c>
      <c r="M288" s="105">
        <v>8.9600000006364519E-2</v>
      </c>
      <c r="N288" s="106">
        <v>4324.6336730000012</v>
      </c>
      <c r="O288" s="118">
        <v>99.95</v>
      </c>
      <c r="P288" s="106">
        <v>16.529131113000002</v>
      </c>
      <c r="Q288" s="107">
        <f t="shared" si="5"/>
        <v>6.0087822501901807E-6</v>
      </c>
      <c r="R288" s="107">
        <f>P288/'סכום נכסי הקרן'!$C$42</f>
        <v>1.434152040016175E-7</v>
      </c>
    </row>
    <row r="289" spans="2:18">
      <c r="B289" s="102" t="s">
        <v>5061</v>
      </c>
      <c r="C289" s="104" t="s">
        <v>4455</v>
      </c>
      <c r="D289" s="103">
        <v>9540</v>
      </c>
      <c r="E289" s="103" t="s">
        <v>4690</v>
      </c>
      <c r="F289" s="103" t="s">
        <v>4498</v>
      </c>
      <c r="G289" s="117">
        <v>45036</v>
      </c>
      <c r="H289" s="103" t="s">
        <v>4440</v>
      </c>
      <c r="I289" s="106">
        <v>0.48000000001457077</v>
      </c>
      <c r="J289" s="104" t="s">
        <v>900</v>
      </c>
      <c r="K289" s="104" t="s">
        <v>138</v>
      </c>
      <c r="L289" s="105">
        <v>7.9393000000000005E-2</v>
      </c>
      <c r="M289" s="105">
        <v>8.970000000017718E-2</v>
      </c>
      <c r="N289" s="106">
        <v>15801.672350000001</v>
      </c>
      <c r="O289" s="118">
        <v>99.95</v>
      </c>
      <c r="P289" s="106">
        <v>60.395381368999999</v>
      </c>
      <c r="Q289" s="107">
        <f t="shared" si="5"/>
        <v>2.195534012541618E-5</v>
      </c>
      <c r="R289" s="107">
        <f>P289/'סכום נכסי הקרן'!$C$42</f>
        <v>5.2402124954882513E-7</v>
      </c>
    </row>
    <row r="290" spans="2:18">
      <c r="B290" s="102" t="s">
        <v>5061</v>
      </c>
      <c r="C290" s="104" t="s">
        <v>4455</v>
      </c>
      <c r="D290" s="103">
        <v>9562</v>
      </c>
      <c r="E290" s="103" t="s">
        <v>4690</v>
      </c>
      <c r="F290" s="103" t="s">
        <v>4498</v>
      </c>
      <c r="G290" s="117">
        <v>45068</v>
      </c>
      <c r="H290" s="103" t="s">
        <v>4440</v>
      </c>
      <c r="I290" s="106">
        <v>0.48000000002573628</v>
      </c>
      <c r="J290" s="104" t="s">
        <v>900</v>
      </c>
      <c r="K290" s="104" t="s">
        <v>138</v>
      </c>
      <c r="L290" s="105">
        <v>7.9393000000000005E-2</v>
      </c>
      <c r="M290" s="105">
        <v>8.9700000002377572E-2</v>
      </c>
      <c r="N290" s="106">
        <v>8539.529792000003</v>
      </c>
      <c r="O290" s="118">
        <v>99.95</v>
      </c>
      <c r="P290" s="106">
        <v>32.638834992</v>
      </c>
      <c r="Q290" s="107">
        <f t="shared" si="5"/>
        <v>1.1865091457382751E-5</v>
      </c>
      <c r="R290" s="107">
        <f>P290/'סכום נכסי הקרן'!$C$42</f>
        <v>2.8319124258572343E-7</v>
      </c>
    </row>
    <row r="291" spans="2:18">
      <c r="B291" s="102" t="s">
        <v>5061</v>
      </c>
      <c r="C291" s="104" t="s">
        <v>4455</v>
      </c>
      <c r="D291" s="103">
        <v>9603</v>
      </c>
      <c r="E291" s="103" t="s">
        <v>4690</v>
      </c>
      <c r="F291" s="103" t="s">
        <v>4498</v>
      </c>
      <c r="G291" s="117">
        <v>45097</v>
      </c>
      <c r="H291" s="103" t="s">
        <v>4440</v>
      </c>
      <c r="I291" s="106">
        <v>0.4800000000894532</v>
      </c>
      <c r="J291" s="104" t="s">
        <v>900</v>
      </c>
      <c r="K291" s="104" t="s">
        <v>138</v>
      </c>
      <c r="L291" s="105">
        <v>7.9393000000000005E-2</v>
      </c>
      <c r="M291" s="105">
        <v>8.9700000004774766E-2</v>
      </c>
      <c r="N291" s="106">
        <v>6668.6582730000027</v>
      </c>
      <c r="O291" s="118">
        <v>99.95</v>
      </c>
      <c r="P291" s="106">
        <v>25.488197139</v>
      </c>
      <c r="Q291" s="107">
        <f t="shared" si="5"/>
        <v>9.2656429131787798E-6</v>
      </c>
      <c r="R291" s="107">
        <f>P291/'סכום נכסי הקרן'!$C$42</f>
        <v>2.2114864764114526E-7</v>
      </c>
    </row>
    <row r="292" spans="2:18">
      <c r="B292" s="102" t="s">
        <v>5061</v>
      </c>
      <c r="C292" s="104" t="s">
        <v>4455</v>
      </c>
      <c r="D292" s="103">
        <v>9659</v>
      </c>
      <c r="E292" s="103" t="s">
        <v>4690</v>
      </c>
      <c r="F292" s="103" t="s">
        <v>4498</v>
      </c>
      <c r="G292" s="117">
        <v>45159</v>
      </c>
      <c r="H292" s="103" t="s">
        <v>4440</v>
      </c>
      <c r="I292" s="106">
        <v>0.47999999998145509</v>
      </c>
      <c r="J292" s="104" t="s">
        <v>900</v>
      </c>
      <c r="K292" s="104" t="s">
        <v>138</v>
      </c>
      <c r="L292" s="105">
        <v>7.9393000000000005E-2</v>
      </c>
      <c r="M292" s="105">
        <v>8.9700000003438821E-2</v>
      </c>
      <c r="N292" s="106">
        <v>16365.581910000006</v>
      </c>
      <c r="O292" s="118">
        <v>99.95</v>
      </c>
      <c r="P292" s="106">
        <v>62.550694517000004</v>
      </c>
      <c r="Q292" s="107">
        <f t="shared" si="5"/>
        <v>2.2738854231437049E-5</v>
      </c>
      <c r="R292" s="107">
        <f>P292/'סכום נכסי הקרן'!$C$42</f>
        <v>5.4272184988254032E-7</v>
      </c>
    </row>
    <row r="293" spans="2:18">
      <c r="B293" s="102" t="s">
        <v>5061</v>
      </c>
      <c r="C293" s="104" t="s">
        <v>4455</v>
      </c>
      <c r="D293" s="103">
        <v>9749</v>
      </c>
      <c r="E293" s="103" t="s">
        <v>4690</v>
      </c>
      <c r="F293" s="103" t="s">
        <v>4498</v>
      </c>
      <c r="G293" s="117">
        <v>45189</v>
      </c>
      <c r="H293" s="103" t="s">
        <v>4440</v>
      </c>
      <c r="I293" s="106">
        <v>0.47999999995817011</v>
      </c>
      <c r="J293" s="104" t="s">
        <v>900</v>
      </c>
      <c r="K293" s="104" t="s">
        <v>138</v>
      </c>
      <c r="L293" s="105">
        <v>7.9393000000000005E-2</v>
      </c>
      <c r="M293" s="105">
        <v>8.9899999996463476E-2</v>
      </c>
      <c r="N293" s="106">
        <v>8257.1513909999994</v>
      </c>
      <c r="O293" s="118">
        <v>99.94</v>
      </c>
      <c r="P293" s="106">
        <v>31.556400684000007</v>
      </c>
      <c r="Q293" s="107">
        <f t="shared" si="5"/>
        <v>1.1471597569988281E-5</v>
      </c>
      <c r="R293" s="107">
        <f>P293/'סכום נכסי הקרן'!$C$42</f>
        <v>2.7379948835261217E-7</v>
      </c>
    </row>
    <row r="294" spans="2:18">
      <c r="B294" s="102" t="s">
        <v>5062</v>
      </c>
      <c r="C294" s="104" t="s">
        <v>4441</v>
      </c>
      <c r="D294" s="103">
        <v>6211</v>
      </c>
      <c r="E294" s="103" t="s">
        <v>1008</v>
      </c>
      <c r="F294" s="103" t="s">
        <v>429</v>
      </c>
      <c r="G294" s="117">
        <v>43186</v>
      </c>
      <c r="H294" s="103" t="s">
        <v>338</v>
      </c>
      <c r="I294" s="106">
        <v>3.5699999999999146</v>
      </c>
      <c r="J294" s="104" t="s">
        <v>556</v>
      </c>
      <c r="K294" s="104" t="s">
        <v>138</v>
      </c>
      <c r="L294" s="105">
        <v>4.8000000000000001E-2</v>
      </c>
      <c r="M294" s="105">
        <v>6.3699999999998272E-2</v>
      </c>
      <c r="N294" s="106">
        <v>5516530.8769070003</v>
      </c>
      <c r="O294" s="118">
        <v>95.14</v>
      </c>
      <c r="P294" s="106">
        <v>20069.986871895999</v>
      </c>
      <c r="Q294" s="107">
        <f t="shared" si="5"/>
        <v>7.2959782370260766E-3</v>
      </c>
      <c r="R294" s="107">
        <f>P294/'סכום נכסי הקרן'!$C$42</f>
        <v>1.7413748138757047E-4</v>
      </c>
    </row>
    <row r="295" spans="2:18">
      <c r="B295" s="102" t="s">
        <v>5062</v>
      </c>
      <c r="C295" s="104" t="s">
        <v>4441</v>
      </c>
      <c r="D295" s="103">
        <v>6831</v>
      </c>
      <c r="E295" s="103" t="s">
        <v>1008</v>
      </c>
      <c r="F295" s="103" t="s">
        <v>429</v>
      </c>
      <c r="G295" s="117">
        <v>43552</v>
      </c>
      <c r="H295" s="103" t="s">
        <v>338</v>
      </c>
      <c r="I295" s="106">
        <v>3.5599999999998326</v>
      </c>
      <c r="J295" s="104" t="s">
        <v>556</v>
      </c>
      <c r="K295" s="104" t="s">
        <v>138</v>
      </c>
      <c r="L295" s="105">
        <v>4.5999999999999999E-2</v>
      </c>
      <c r="M295" s="105">
        <v>6.819999999999786E-2</v>
      </c>
      <c r="N295" s="106">
        <v>2751244.0665310002</v>
      </c>
      <c r="O295" s="118">
        <v>93.06</v>
      </c>
      <c r="P295" s="106">
        <v>9790.6171557940015</v>
      </c>
      <c r="Q295" s="107">
        <f t="shared" si="5"/>
        <v>3.5591517897679138E-3</v>
      </c>
      <c r="R295" s="107">
        <f>P295/'סכום נכסי הקרן'!$C$42</f>
        <v>8.4948406973165306E-5</v>
      </c>
    </row>
    <row r="296" spans="2:18">
      <c r="B296" s="102" t="s">
        <v>5062</v>
      </c>
      <c r="C296" s="104" t="s">
        <v>4441</v>
      </c>
      <c r="D296" s="103">
        <v>7598</v>
      </c>
      <c r="E296" s="103" t="s">
        <v>1008</v>
      </c>
      <c r="F296" s="103" t="s">
        <v>429</v>
      </c>
      <c r="G296" s="117">
        <v>43942</v>
      </c>
      <c r="H296" s="103" t="s">
        <v>338</v>
      </c>
      <c r="I296" s="106">
        <v>3.4900000000001561</v>
      </c>
      <c r="J296" s="104" t="s">
        <v>556</v>
      </c>
      <c r="K296" s="104" t="s">
        <v>138</v>
      </c>
      <c r="L296" s="105">
        <v>5.4400000000000004E-2</v>
      </c>
      <c r="M296" s="105">
        <v>7.9600000000009261E-2</v>
      </c>
      <c r="N296" s="106">
        <v>2795735.9778270004</v>
      </c>
      <c r="O296" s="118">
        <v>92.39</v>
      </c>
      <c r="P296" s="106">
        <v>9877.3168623540023</v>
      </c>
      <c r="Q296" s="107">
        <f t="shared" si="5"/>
        <v>3.5906694572310693E-3</v>
      </c>
      <c r="R296" s="107">
        <f>P296/'סכום נכסי הקרן'!$C$42</f>
        <v>8.5700658015169773E-5</v>
      </c>
    </row>
    <row r="297" spans="2:18">
      <c r="B297" s="102" t="s">
        <v>5063</v>
      </c>
      <c r="C297" s="104" t="s">
        <v>4455</v>
      </c>
      <c r="D297" s="103">
        <v>9459</v>
      </c>
      <c r="E297" s="103" t="s">
        <v>4691</v>
      </c>
      <c r="F297" s="103" t="s">
        <v>322</v>
      </c>
      <c r="G297" s="117">
        <v>44195</v>
      </c>
      <c r="H297" s="103" t="s">
        <v>4440</v>
      </c>
      <c r="I297" s="106">
        <v>2.8099999999999996</v>
      </c>
      <c r="J297" s="104" t="s">
        <v>900</v>
      </c>
      <c r="K297" s="104" t="s">
        <v>141</v>
      </c>
      <c r="L297" s="105">
        <v>7.5261999999999996E-2</v>
      </c>
      <c r="M297" s="105">
        <v>7.5499999999999998E-2</v>
      </c>
      <c r="N297" s="106">
        <v>6708824.290000001</v>
      </c>
      <c r="O297" s="118">
        <v>100.65</v>
      </c>
      <c r="P297" s="106">
        <v>31587.199750000011</v>
      </c>
      <c r="Q297" s="107">
        <f t="shared" ref="Q297:Q360" si="6">IFERROR(P297/$P$10,0)</f>
        <v>1.1482793856099032E-2</v>
      </c>
      <c r="R297" s="107">
        <f>P297/'סכום נכסי הקרן'!$C$42</f>
        <v>2.7406671681751165E-4</v>
      </c>
    </row>
    <row r="298" spans="2:18">
      <c r="B298" s="102" t="s">
        <v>5063</v>
      </c>
      <c r="C298" s="104" t="s">
        <v>4455</v>
      </c>
      <c r="D298" s="103">
        <v>9448</v>
      </c>
      <c r="E298" s="103" t="s">
        <v>4691</v>
      </c>
      <c r="F298" s="103" t="s">
        <v>322</v>
      </c>
      <c r="G298" s="117">
        <v>43788</v>
      </c>
      <c r="H298" s="103" t="s">
        <v>4440</v>
      </c>
      <c r="I298" s="106">
        <v>2.89</v>
      </c>
      <c r="J298" s="104" t="s">
        <v>900</v>
      </c>
      <c r="K298" s="104" t="s">
        <v>140</v>
      </c>
      <c r="L298" s="105">
        <v>5.8159999999999996E-2</v>
      </c>
      <c r="M298" s="105">
        <v>5.8999999999999983E-2</v>
      </c>
      <c r="N298" s="106">
        <v>25478640.84</v>
      </c>
      <c r="O298" s="118">
        <v>100.39</v>
      </c>
      <c r="P298" s="106">
        <v>103670.22339000001</v>
      </c>
      <c r="Q298" s="107">
        <f t="shared" si="6"/>
        <v>3.768690525354676E-2</v>
      </c>
      <c r="R298" s="107">
        <f>P298/'סכום נכסי הקרן'!$C$42</f>
        <v>8.9949593446425396E-4</v>
      </c>
    </row>
    <row r="299" spans="2:18">
      <c r="B299" s="102" t="s">
        <v>5063</v>
      </c>
      <c r="C299" s="104" t="s">
        <v>4455</v>
      </c>
      <c r="D299" s="103">
        <v>9617</v>
      </c>
      <c r="E299" s="103" t="s">
        <v>4691</v>
      </c>
      <c r="F299" s="103" t="s">
        <v>322</v>
      </c>
      <c r="G299" s="117">
        <v>45099</v>
      </c>
      <c r="H299" s="103" t="s">
        <v>4440</v>
      </c>
      <c r="I299" s="106">
        <v>2.8899999999999988</v>
      </c>
      <c r="J299" s="104" t="s">
        <v>900</v>
      </c>
      <c r="K299" s="104" t="s">
        <v>140</v>
      </c>
      <c r="L299" s="105">
        <v>5.8159999999999996E-2</v>
      </c>
      <c r="M299" s="105">
        <v>5.8999999999999997E-2</v>
      </c>
      <c r="N299" s="106">
        <v>440070.12000000005</v>
      </c>
      <c r="O299" s="118">
        <v>100.41</v>
      </c>
      <c r="P299" s="106">
        <v>1790.9612200000006</v>
      </c>
      <c r="Q299" s="107">
        <f t="shared" si="6"/>
        <v>6.5106241313865208E-4</v>
      </c>
      <c r="R299" s="107">
        <f>P299/'סכום נכסי הקרן'!$C$42</f>
        <v>1.5539296468117127E-5</v>
      </c>
    </row>
    <row r="300" spans="2:18">
      <c r="B300" s="102" t="s">
        <v>5064</v>
      </c>
      <c r="C300" s="104" t="s">
        <v>4455</v>
      </c>
      <c r="D300" s="103">
        <v>9047</v>
      </c>
      <c r="E300" s="103" t="s">
        <v>4692</v>
      </c>
      <c r="F300" s="103" t="s">
        <v>322</v>
      </c>
      <c r="G300" s="117">
        <v>44677</v>
      </c>
      <c r="H300" s="103" t="s">
        <v>4440</v>
      </c>
      <c r="I300" s="106">
        <v>2.8099999999995466</v>
      </c>
      <c r="J300" s="104" t="s">
        <v>900</v>
      </c>
      <c r="K300" s="104" t="s">
        <v>4374</v>
      </c>
      <c r="L300" s="105">
        <v>0.1149</v>
      </c>
      <c r="M300" s="105">
        <v>0.12179999999998424</v>
      </c>
      <c r="N300" s="106">
        <v>6487127.8418029984</v>
      </c>
      <c r="O300" s="118">
        <v>100</v>
      </c>
      <c r="P300" s="106">
        <v>2335.3661011260001</v>
      </c>
      <c r="Q300" s="107">
        <f t="shared" si="6"/>
        <v>8.4896818109847093E-4</v>
      </c>
      <c r="R300" s="107">
        <f>P300/'סכום נכסי הקרן'!$C$42</f>
        <v>2.0262831937247479E-5</v>
      </c>
    </row>
    <row r="301" spans="2:18">
      <c r="B301" s="102" t="s">
        <v>5064</v>
      </c>
      <c r="C301" s="104" t="s">
        <v>4455</v>
      </c>
      <c r="D301" s="103">
        <v>9048</v>
      </c>
      <c r="E301" s="103" t="s">
        <v>4693</v>
      </c>
      <c r="F301" s="103" t="s">
        <v>322</v>
      </c>
      <c r="G301" s="117">
        <v>44677</v>
      </c>
      <c r="H301" s="103" t="s">
        <v>4440</v>
      </c>
      <c r="I301" s="106">
        <v>2.9800000000002242</v>
      </c>
      <c r="J301" s="104" t="s">
        <v>900</v>
      </c>
      <c r="K301" s="104" t="s">
        <v>4374</v>
      </c>
      <c r="L301" s="105">
        <v>7.5700000000000003E-2</v>
      </c>
      <c r="M301" s="105">
        <v>7.9100000000006082E-2</v>
      </c>
      <c r="N301" s="106">
        <v>20825835.154262997</v>
      </c>
      <c r="O301" s="118">
        <v>100</v>
      </c>
      <c r="P301" s="106">
        <v>7497.3003215839999</v>
      </c>
      <c r="Q301" s="107">
        <f t="shared" si="6"/>
        <v>2.7254696443933441E-3</v>
      </c>
      <c r="R301" s="107">
        <f>P301/'סכום נכסי הקרן'!$C$42</f>
        <v>6.5050416003761165E-5</v>
      </c>
    </row>
    <row r="302" spans="2:18">
      <c r="B302" s="102" t="s">
        <v>5064</v>
      </c>
      <c r="C302" s="104" t="s">
        <v>4455</v>
      </c>
      <c r="D302" s="103">
        <v>9074</v>
      </c>
      <c r="E302" s="103" t="s">
        <v>4693</v>
      </c>
      <c r="F302" s="103" t="s">
        <v>322</v>
      </c>
      <c r="G302" s="117">
        <v>44684</v>
      </c>
      <c r="H302" s="103" t="s">
        <v>4440</v>
      </c>
      <c r="I302" s="106">
        <v>2.9099999999899016</v>
      </c>
      <c r="J302" s="104" t="s">
        <v>900</v>
      </c>
      <c r="K302" s="104" t="s">
        <v>4374</v>
      </c>
      <c r="L302" s="105">
        <v>7.7699999999999991E-2</v>
      </c>
      <c r="M302" s="105">
        <v>8.8699999999754517E-2</v>
      </c>
      <c r="N302" s="106">
        <v>1053515.146553</v>
      </c>
      <c r="O302" s="118">
        <v>100</v>
      </c>
      <c r="P302" s="106">
        <v>379.26545251300007</v>
      </c>
      <c r="Q302" s="107">
        <f t="shared" si="6"/>
        <v>1.3787315882430809E-4</v>
      </c>
      <c r="R302" s="107">
        <f>P302/'סכום נכסי הקרן'!$C$42</f>
        <v>3.2907012395913879E-6</v>
      </c>
    </row>
    <row r="303" spans="2:18">
      <c r="B303" s="102" t="s">
        <v>5064</v>
      </c>
      <c r="C303" s="104" t="s">
        <v>4455</v>
      </c>
      <c r="D303" s="103">
        <v>9220</v>
      </c>
      <c r="E303" s="103" t="s">
        <v>4693</v>
      </c>
      <c r="F303" s="103" t="s">
        <v>322</v>
      </c>
      <c r="G303" s="117">
        <v>44811</v>
      </c>
      <c r="H303" s="103" t="s">
        <v>4440</v>
      </c>
      <c r="I303" s="106">
        <v>2.9500000000078144</v>
      </c>
      <c r="J303" s="104" t="s">
        <v>900</v>
      </c>
      <c r="K303" s="104" t="s">
        <v>4374</v>
      </c>
      <c r="L303" s="105">
        <v>7.9600000000000004E-2</v>
      </c>
      <c r="M303" s="105">
        <v>7.9800000000245536E-2</v>
      </c>
      <c r="N303" s="106">
        <v>1558994.7980020002</v>
      </c>
      <c r="O303" s="118">
        <v>101.46</v>
      </c>
      <c r="P303" s="106">
        <v>569.43218544900014</v>
      </c>
      <c r="Q303" s="107">
        <f t="shared" si="6"/>
        <v>2.0700386397938999E-4</v>
      </c>
      <c r="R303" s="107">
        <f>P303/'סכום נכסי הקרן'!$C$42</f>
        <v>4.9406851747353091E-6</v>
      </c>
    </row>
    <row r="304" spans="2:18">
      <c r="B304" s="102" t="s">
        <v>5064</v>
      </c>
      <c r="C304" s="104" t="s">
        <v>4455</v>
      </c>
      <c r="D304" s="103">
        <v>9599</v>
      </c>
      <c r="E304" s="103" t="s">
        <v>4693</v>
      </c>
      <c r="F304" s="103" t="s">
        <v>322</v>
      </c>
      <c r="G304" s="117">
        <v>45089</v>
      </c>
      <c r="H304" s="103" t="s">
        <v>4440</v>
      </c>
      <c r="I304" s="106">
        <v>2.9499999999984197</v>
      </c>
      <c r="J304" s="104" t="s">
        <v>900</v>
      </c>
      <c r="K304" s="104" t="s">
        <v>4374</v>
      </c>
      <c r="L304" s="105">
        <v>0.08</v>
      </c>
      <c r="M304" s="105">
        <v>8.3000000000020488E-2</v>
      </c>
      <c r="N304" s="106">
        <v>1485533.1187610002</v>
      </c>
      <c r="O304" s="118">
        <v>100.49</v>
      </c>
      <c r="P304" s="106">
        <v>537.41241520299991</v>
      </c>
      <c r="Q304" s="107">
        <f t="shared" si="6"/>
        <v>1.9536381915222947E-4</v>
      </c>
      <c r="R304" s="107">
        <f>P304/'סכום נכסי הקרן'!$C$42</f>
        <v>4.6628652548301798E-6</v>
      </c>
    </row>
    <row r="305" spans="2:18">
      <c r="B305" s="102" t="s">
        <v>5064</v>
      </c>
      <c r="C305" s="104" t="s">
        <v>4455</v>
      </c>
      <c r="D305" s="103">
        <v>9748</v>
      </c>
      <c r="E305" s="103" t="s">
        <v>4693</v>
      </c>
      <c r="F305" s="103" t="s">
        <v>322</v>
      </c>
      <c r="G305" s="117">
        <v>45180</v>
      </c>
      <c r="H305" s="103" t="s">
        <v>4440</v>
      </c>
      <c r="I305" s="106">
        <v>2.9499999999890631</v>
      </c>
      <c r="J305" s="104" t="s">
        <v>900</v>
      </c>
      <c r="K305" s="104" t="s">
        <v>4374</v>
      </c>
      <c r="L305" s="105">
        <v>0.08</v>
      </c>
      <c r="M305" s="105">
        <v>8.3599999999737482E-2</v>
      </c>
      <c r="N305" s="106">
        <v>2151126.5471860003</v>
      </c>
      <c r="O305" s="118">
        <v>100.35</v>
      </c>
      <c r="P305" s="106">
        <v>777.11601058999997</v>
      </c>
      <c r="Q305" s="107">
        <f t="shared" si="6"/>
        <v>2.8250250172553011E-4</v>
      </c>
      <c r="R305" s="107">
        <f>P305/'סכום נכסי הקרן'!$C$42</f>
        <v>6.7426563701242256E-6</v>
      </c>
    </row>
    <row r="306" spans="2:18">
      <c r="B306" s="102" t="s">
        <v>5065</v>
      </c>
      <c r="C306" s="104" t="s">
        <v>4455</v>
      </c>
      <c r="D306" s="103">
        <v>6496</v>
      </c>
      <c r="E306" s="103" t="s">
        <v>4694</v>
      </c>
      <c r="F306" s="103" t="s">
        <v>769</v>
      </c>
      <c r="G306" s="117">
        <v>43343</v>
      </c>
      <c r="H306" s="103" t="s">
        <v>323</v>
      </c>
      <c r="I306" s="106">
        <v>7.870000000000001</v>
      </c>
      <c r="J306" s="104" t="s">
        <v>782</v>
      </c>
      <c r="K306" s="104" t="s">
        <v>138</v>
      </c>
      <c r="L306" s="105">
        <v>4.4999999999999998E-2</v>
      </c>
      <c r="M306" s="105">
        <v>7.6000000000000012E-2</v>
      </c>
      <c r="N306" s="106">
        <v>1497012.9700000002</v>
      </c>
      <c r="O306" s="118">
        <v>79.52</v>
      </c>
      <c r="P306" s="106">
        <v>4552.1841400000003</v>
      </c>
      <c r="Q306" s="107">
        <f t="shared" si="6"/>
        <v>1.6548409636920551E-3</v>
      </c>
      <c r="R306" s="107">
        <f>P306/'סכום נכסי הקרן'!$C$42</f>
        <v>3.9497080193015448E-5</v>
      </c>
    </row>
    <row r="307" spans="2:18">
      <c r="B307" s="102" t="s">
        <v>5065</v>
      </c>
      <c r="C307" s="104" t="s">
        <v>4455</v>
      </c>
      <c r="D307" s="103" t="s">
        <v>4695</v>
      </c>
      <c r="E307" s="103" t="s">
        <v>4694</v>
      </c>
      <c r="F307" s="103" t="s">
        <v>769</v>
      </c>
      <c r="G307" s="117">
        <v>43434</v>
      </c>
      <c r="H307" s="103" t="s">
        <v>323</v>
      </c>
      <c r="I307" s="106">
        <v>7.8699999999999992</v>
      </c>
      <c r="J307" s="104" t="s">
        <v>782</v>
      </c>
      <c r="K307" s="104" t="s">
        <v>138</v>
      </c>
      <c r="L307" s="105">
        <v>4.4999999999999998E-2</v>
      </c>
      <c r="M307" s="105">
        <v>7.5999999999999998E-2</v>
      </c>
      <c r="N307" s="106">
        <v>1368509.6100000003</v>
      </c>
      <c r="O307" s="118">
        <v>79.52</v>
      </c>
      <c r="P307" s="106">
        <v>4161.4253200000012</v>
      </c>
      <c r="Q307" s="107">
        <f t="shared" si="6"/>
        <v>1.5127896576875557E-3</v>
      </c>
      <c r="R307" s="107">
        <f>P307/'סכום נכסי הקרן'!$C$42</f>
        <v>3.6106656612815541E-5</v>
      </c>
    </row>
    <row r="308" spans="2:18">
      <c r="B308" s="102" t="s">
        <v>5065</v>
      </c>
      <c r="C308" s="104" t="s">
        <v>4455</v>
      </c>
      <c r="D308" s="103">
        <v>6785</v>
      </c>
      <c r="E308" s="103" t="s">
        <v>4694</v>
      </c>
      <c r="F308" s="103" t="s">
        <v>769</v>
      </c>
      <c r="G308" s="117">
        <v>43524</v>
      </c>
      <c r="H308" s="103" t="s">
        <v>323</v>
      </c>
      <c r="I308" s="106">
        <v>7.8699999999999992</v>
      </c>
      <c r="J308" s="104" t="s">
        <v>782</v>
      </c>
      <c r="K308" s="104" t="s">
        <v>138</v>
      </c>
      <c r="L308" s="105">
        <v>4.4999999999999998E-2</v>
      </c>
      <c r="M308" s="105">
        <v>7.5999999999999998E-2</v>
      </c>
      <c r="N308" s="106">
        <v>1297933.4300000002</v>
      </c>
      <c r="O308" s="118">
        <v>79.52</v>
      </c>
      <c r="P308" s="106">
        <v>3946.8141100000007</v>
      </c>
      <c r="Q308" s="107">
        <f t="shared" si="6"/>
        <v>1.4347727298451951E-3</v>
      </c>
      <c r="R308" s="107">
        <f>P308/'סכום נכסי הקרן'!$C$42</f>
        <v>3.4244579879757438E-5</v>
      </c>
    </row>
    <row r="309" spans="2:18">
      <c r="B309" s="102" t="s">
        <v>5065</v>
      </c>
      <c r="C309" s="104" t="s">
        <v>4455</v>
      </c>
      <c r="D309" s="103">
        <v>6484</v>
      </c>
      <c r="E309" s="103" t="s">
        <v>4694</v>
      </c>
      <c r="F309" s="103" t="s">
        <v>769</v>
      </c>
      <c r="G309" s="117">
        <v>43251</v>
      </c>
      <c r="H309" s="103" t="s">
        <v>323</v>
      </c>
      <c r="I309" s="106">
        <v>7.87</v>
      </c>
      <c r="J309" s="104" t="s">
        <v>782</v>
      </c>
      <c r="K309" s="104" t="s">
        <v>138</v>
      </c>
      <c r="L309" s="105">
        <v>4.4999999999999998E-2</v>
      </c>
      <c r="M309" s="105">
        <v>7.5999999999999998E-2</v>
      </c>
      <c r="N309" s="106">
        <v>7746160.8500000015</v>
      </c>
      <c r="O309" s="118">
        <v>79.52</v>
      </c>
      <c r="P309" s="106">
        <v>23554.872910000006</v>
      </c>
      <c r="Q309" s="107">
        <f t="shared" si="6"/>
        <v>8.5628277299934288E-3</v>
      </c>
      <c r="R309" s="107">
        <f>P309/'סכום נכסי הקרן'!$C$42</f>
        <v>2.0437413682095851E-4</v>
      </c>
    </row>
    <row r="310" spans="2:18">
      <c r="B310" s="102" t="s">
        <v>5066</v>
      </c>
      <c r="C310" s="104" t="s">
        <v>4455</v>
      </c>
      <c r="D310" s="103">
        <v>6828</v>
      </c>
      <c r="E310" s="103" t="s">
        <v>4696</v>
      </c>
      <c r="F310" s="103" t="s">
        <v>830</v>
      </c>
      <c r="G310" s="117">
        <v>43551</v>
      </c>
      <c r="H310" s="103" t="s">
        <v>801</v>
      </c>
      <c r="I310" s="106">
        <v>4.5999999999999996</v>
      </c>
      <c r="J310" s="104" t="s">
        <v>782</v>
      </c>
      <c r="K310" s="104" t="s">
        <v>138</v>
      </c>
      <c r="L310" s="105">
        <v>4.8499999999999995E-2</v>
      </c>
      <c r="M310" s="105">
        <v>7.9899999999999999E-2</v>
      </c>
      <c r="N310" s="106">
        <v>18555662.420000006</v>
      </c>
      <c r="O310" s="118">
        <v>87.38</v>
      </c>
      <c r="P310" s="106">
        <v>62002.099780000011</v>
      </c>
      <c r="Q310" s="107">
        <f t="shared" si="6"/>
        <v>2.253942533855104E-2</v>
      </c>
      <c r="R310" s="107">
        <f>P310/'סכום נכסי הקרן'!$C$42</f>
        <v>5.3796196107875499E-4</v>
      </c>
    </row>
    <row r="311" spans="2:18">
      <c r="B311" s="102" t="s">
        <v>5067</v>
      </c>
      <c r="C311" s="104" t="s">
        <v>4455</v>
      </c>
      <c r="D311" s="103">
        <v>7088</v>
      </c>
      <c r="E311" s="103" t="s">
        <v>4697</v>
      </c>
      <c r="F311" s="103" t="s">
        <v>769</v>
      </c>
      <c r="G311" s="117">
        <v>43684</v>
      </c>
      <c r="H311" s="103" t="s">
        <v>766</v>
      </c>
      <c r="I311" s="106">
        <v>7.21</v>
      </c>
      <c r="J311" s="104" t="s">
        <v>782</v>
      </c>
      <c r="K311" s="104" t="s">
        <v>138</v>
      </c>
      <c r="L311" s="105">
        <v>4.36E-2</v>
      </c>
      <c r="M311" s="105">
        <v>3.7900000000000003E-2</v>
      </c>
      <c r="N311" s="106">
        <v>15243504.640000002</v>
      </c>
      <c r="O311" s="118">
        <v>105.4</v>
      </c>
      <c r="P311" s="106">
        <v>61438.884570000009</v>
      </c>
      <c r="Q311" s="107">
        <f t="shared" si="6"/>
        <v>2.233468151180364E-2</v>
      </c>
      <c r="R311" s="107">
        <f>P311/'סכום נכסי הקרן'!$C$42</f>
        <v>5.3307521756593742E-4</v>
      </c>
    </row>
    <row r="312" spans="2:18">
      <c r="B312" s="102" t="s">
        <v>5067</v>
      </c>
      <c r="C312" s="104" t="s">
        <v>4455</v>
      </c>
      <c r="D312" s="103" t="s">
        <v>4698</v>
      </c>
      <c r="E312" s="103" t="s">
        <v>4697</v>
      </c>
      <c r="F312" s="103" t="s">
        <v>769</v>
      </c>
      <c r="G312" s="117">
        <v>43482</v>
      </c>
      <c r="H312" s="103" t="s">
        <v>766</v>
      </c>
      <c r="I312" s="106">
        <v>6.2800000000000011</v>
      </c>
      <c r="J312" s="104" t="s">
        <v>782</v>
      </c>
      <c r="K312" s="104" t="s">
        <v>138</v>
      </c>
      <c r="L312" s="105">
        <v>5.3899999999999997E-2</v>
      </c>
      <c r="M312" s="105">
        <v>6.5600000000000019E-2</v>
      </c>
      <c r="N312" s="106">
        <v>21170765.900000002</v>
      </c>
      <c r="O312" s="118">
        <v>96.08</v>
      </c>
      <c r="P312" s="106">
        <v>77783.494069999986</v>
      </c>
      <c r="Q312" s="107">
        <f t="shared" si="6"/>
        <v>2.8276385209262213E-2</v>
      </c>
      <c r="R312" s="107">
        <f>P312/'סכום נכסי הקרן'!$C$42</f>
        <v>6.7488941758312327E-4</v>
      </c>
    </row>
    <row r="313" spans="2:18">
      <c r="B313" s="102" t="s">
        <v>5065</v>
      </c>
      <c r="C313" s="104" t="s">
        <v>4455</v>
      </c>
      <c r="D313" s="103">
        <v>7310</v>
      </c>
      <c r="E313" s="103" t="s">
        <v>4694</v>
      </c>
      <c r="F313" s="103" t="s">
        <v>893</v>
      </c>
      <c r="G313" s="117">
        <v>43811</v>
      </c>
      <c r="H313" s="103" t="s">
        <v>801</v>
      </c>
      <c r="I313" s="106">
        <v>7.0700000000000012</v>
      </c>
      <c r="J313" s="104" t="s">
        <v>782</v>
      </c>
      <c r="K313" s="104" t="s">
        <v>138</v>
      </c>
      <c r="L313" s="105">
        <v>4.4800000000000006E-2</v>
      </c>
      <c r="M313" s="105">
        <v>7.0500000000000007E-2</v>
      </c>
      <c r="N313" s="106">
        <v>4828776.3500000006</v>
      </c>
      <c r="O313" s="118">
        <v>84.28</v>
      </c>
      <c r="P313" s="106">
        <v>15562.459700000003</v>
      </c>
      <c r="Q313" s="107">
        <f t="shared" si="6"/>
        <v>5.6573712783434928E-3</v>
      </c>
      <c r="R313" s="107">
        <f>P313/'סכום נכסי הקרן'!$C$42</f>
        <v>1.3502786791297754E-4</v>
      </c>
    </row>
    <row r="314" spans="2:18">
      <c r="B314" s="102" t="s">
        <v>5068</v>
      </c>
      <c r="C314" s="104" t="s">
        <v>4455</v>
      </c>
      <c r="D314" s="103">
        <v>4623</v>
      </c>
      <c r="E314" s="103" t="s">
        <v>4699</v>
      </c>
      <c r="F314" s="103" t="s">
        <v>776</v>
      </c>
      <c r="G314" s="117">
        <v>42354</v>
      </c>
      <c r="H314" s="103" t="s">
        <v>323</v>
      </c>
      <c r="I314" s="106">
        <v>2.2399999999999998</v>
      </c>
      <c r="J314" s="104" t="s">
        <v>782</v>
      </c>
      <c r="K314" s="104" t="s">
        <v>138</v>
      </c>
      <c r="L314" s="105">
        <v>5.0199999999999995E-2</v>
      </c>
      <c r="M314" s="105">
        <v>7.3099999999999998E-2</v>
      </c>
      <c r="N314" s="106">
        <v>4570816.6400000015</v>
      </c>
      <c r="O314" s="118">
        <v>96.55</v>
      </c>
      <c r="P314" s="106">
        <v>16875.784180000002</v>
      </c>
      <c r="Q314" s="107">
        <f t="shared" si="6"/>
        <v>6.1347999326517447E-3</v>
      </c>
      <c r="R314" s="107">
        <f>P314/'סכום נכסי הקרן'!$C$42</f>
        <v>1.4642294348784439E-4</v>
      </c>
    </row>
    <row r="315" spans="2:18">
      <c r="B315" s="102" t="s">
        <v>5069</v>
      </c>
      <c r="C315" s="104" t="s">
        <v>4455</v>
      </c>
      <c r="D315" s="103" t="s">
        <v>4700</v>
      </c>
      <c r="E315" s="103" t="s">
        <v>4701</v>
      </c>
      <c r="F315" s="103" t="s">
        <v>776</v>
      </c>
      <c r="G315" s="117">
        <v>43185</v>
      </c>
      <c r="H315" s="103" t="s">
        <v>323</v>
      </c>
      <c r="I315" s="106">
        <v>3.8000000000002943</v>
      </c>
      <c r="J315" s="104" t="s">
        <v>782</v>
      </c>
      <c r="K315" s="104" t="s">
        <v>146</v>
      </c>
      <c r="L315" s="105">
        <v>4.2199999999999994E-2</v>
      </c>
      <c r="M315" s="105">
        <v>7.9599999999997062E-2</v>
      </c>
      <c r="N315" s="106">
        <v>1357916.1720260002</v>
      </c>
      <c r="O315" s="118">
        <v>88.19</v>
      </c>
      <c r="P315" s="106">
        <v>3404.0253899000004</v>
      </c>
      <c r="Q315" s="107">
        <f t="shared" si="6"/>
        <v>1.2374544797421881E-3</v>
      </c>
      <c r="R315" s="107">
        <f>P315/'סכום נכסי הקרן'!$C$42</f>
        <v>2.9535067051119114E-5</v>
      </c>
    </row>
    <row r="316" spans="2:18">
      <c r="B316" s="102" t="s">
        <v>5070</v>
      </c>
      <c r="C316" s="104" t="s">
        <v>4455</v>
      </c>
      <c r="D316" s="103">
        <v>6812</v>
      </c>
      <c r="E316" s="103" t="s">
        <v>4702</v>
      </c>
      <c r="F316" s="103" t="s">
        <v>549</v>
      </c>
      <c r="G316" s="117">
        <v>43536</v>
      </c>
      <c r="H316" s="103"/>
      <c r="I316" s="106">
        <v>2.4800000000002922</v>
      </c>
      <c r="J316" s="104" t="s">
        <v>782</v>
      </c>
      <c r="K316" s="104" t="s">
        <v>138</v>
      </c>
      <c r="L316" s="105">
        <v>7.6661000000000007E-2</v>
      </c>
      <c r="M316" s="105">
        <v>7.5300000000010567E-2</v>
      </c>
      <c r="N316" s="106">
        <v>1161419.5976380003</v>
      </c>
      <c r="O316" s="118">
        <v>101.68</v>
      </c>
      <c r="P316" s="106">
        <v>4515.8818233910006</v>
      </c>
      <c r="Q316" s="107">
        <f t="shared" si="6"/>
        <v>1.6416440984612275E-3</v>
      </c>
      <c r="R316" s="107">
        <f>P316/'סכום נכסי הקרן'!$C$42</f>
        <v>3.9182102708317761E-5</v>
      </c>
    </row>
    <row r="317" spans="2:18">
      <c r="B317" s="102" t="s">
        <v>5070</v>
      </c>
      <c r="C317" s="104" t="s">
        <v>4455</v>
      </c>
      <c r="D317" s="103">
        <v>6872</v>
      </c>
      <c r="E317" s="103" t="s">
        <v>4702</v>
      </c>
      <c r="F317" s="103" t="s">
        <v>549</v>
      </c>
      <c r="G317" s="117">
        <v>43570</v>
      </c>
      <c r="H317" s="103"/>
      <c r="I317" s="106">
        <v>2.4799999999989137</v>
      </c>
      <c r="J317" s="104" t="s">
        <v>782</v>
      </c>
      <c r="K317" s="104" t="s">
        <v>138</v>
      </c>
      <c r="L317" s="105">
        <v>7.6661000000000007E-2</v>
      </c>
      <c r="M317" s="105">
        <v>7.5199999999972456E-2</v>
      </c>
      <c r="N317" s="106">
        <v>937114.16490500013</v>
      </c>
      <c r="O317" s="118">
        <v>101.69</v>
      </c>
      <c r="P317" s="106">
        <v>3644.0861060020002</v>
      </c>
      <c r="Q317" s="107">
        <f t="shared" si="6"/>
        <v>1.3247229852686008E-3</v>
      </c>
      <c r="R317" s="107">
        <f>P317/'סכום נכסי הקרן'!$C$42</f>
        <v>3.1617956728572578E-5</v>
      </c>
    </row>
    <row r="318" spans="2:18">
      <c r="B318" s="102" t="s">
        <v>5070</v>
      </c>
      <c r="C318" s="104" t="s">
        <v>4455</v>
      </c>
      <c r="D318" s="103">
        <v>7258</v>
      </c>
      <c r="E318" s="103" t="s">
        <v>4702</v>
      </c>
      <c r="F318" s="103" t="s">
        <v>549</v>
      </c>
      <c r="G318" s="117">
        <v>43774</v>
      </c>
      <c r="H318" s="103"/>
      <c r="I318" s="106">
        <v>2.4800000000009375</v>
      </c>
      <c r="J318" s="104" t="s">
        <v>782</v>
      </c>
      <c r="K318" s="104" t="s">
        <v>138</v>
      </c>
      <c r="L318" s="105">
        <v>7.6661000000000007E-2</v>
      </c>
      <c r="M318" s="105">
        <v>7.3500000000020729E-2</v>
      </c>
      <c r="N318" s="106">
        <v>855828.27259200008</v>
      </c>
      <c r="O318" s="118">
        <v>101.69</v>
      </c>
      <c r="P318" s="106">
        <v>3327.9957088060009</v>
      </c>
      <c r="Q318" s="107">
        <f t="shared" si="6"/>
        <v>1.2098156525635509E-3</v>
      </c>
      <c r="R318" s="107">
        <f>P318/'סכום נכסי הקרן'!$C$42</f>
        <v>2.8875394612820275E-5</v>
      </c>
    </row>
    <row r="319" spans="2:18">
      <c r="B319" s="102" t="s">
        <v>5071</v>
      </c>
      <c r="C319" s="104" t="s">
        <v>4455</v>
      </c>
      <c r="D319" s="103">
        <v>6861</v>
      </c>
      <c r="E319" s="103" t="s">
        <v>4703</v>
      </c>
      <c r="F319" s="103" t="s">
        <v>549</v>
      </c>
      <c r="G319" s="117">
        <v>43563</v>
      </c>
      <c r="H319" s="103"/>
      <c r="I319" s="106">
        <v>0.51000000000006473</v>
      </c>
      <c r="J319" s="104" t="s">
        <v>822</v>
      </c>
      <c r="K319" s="104" t="s">
        <v>138</v>
      </c>
      <c r="L319" s="105">
        <v>8.0297000000000007E-2</v>
      </c>
      <c r="M319" s="105">
        <v>8.9899999999997149E-2</v>
      </c>
      <c r="N319" s="106">
        <v>6483955.5494290022</v>
      </c>
      <c r="O319" s="118">
        <v>100.39</v>
      </c>
      <c r="P319" s="106">
        <v>24891.345139789002</v>
      </c>
      <c r="Q319" s="107">
        <f t="shared" si="6"/>
        <v>9.0486712118635834E-3</v>
      </c>
      <c r="R319" s="107">
        <f>P319/'סכום נכסי הקרן'!$C$42</f>
        <v>2.1597005412401254E-4</v>
      </c>
    </row>
    <row r="320" spans="2:18">
      <c r="B320" s="102" t="s">
        <v>5072</v>
      </c>
      <c r="C320" s="104" t="s">
        <v>4455</v>
      </c>
      <c r="D320" s="103">
        <v>6932</v>
      </c>
      <c r="E320" s="103" t="s">
        <v>4704</v>
      </c>
      <c r="F320" s="103" t="s">
        <v>549</v>
      </c>
      <c r="G320" s="117">
        <v>43098</v>
      </c>
      <c r="H320" s="103"/>
      <c r="I320" s="106">
        <v>1.5799999999997465</v>
      </c>
      <c r="J320" s="104" t="s">
        <v>782</v>
      </c>
      <c r="K320" s="104" t="s">
        <v>138</v>
      </c>
      <c r="L320" s="105">
        <v>8.1652000000000002E-2</v>
      </c>
      <c r="M320" s="105">
        <v>7.0699999999988994E-2</v>
      </c>
      <c r="N320" s="106">
        <v>1500688.134474</v>
      </c>
      <c r="O320" s="118">
        <v>101.72</v>
      </c>
      <c r="P320" s="106">
        <v>5837.335997606001</v>
      </c>
      <c r="Q320" s="107">
        <f t="shared" si="6"/>
        <v>2.1220281145464905E-3</v>
      </c>
      <c r="R320" s="107">
        <f>P320/'סכום נכסי הקרן'!$C$42</f>
        <v>5.064771567237613E-5</v>
      </c>
    </row>
    <row r="321" spans="2:18">
      <c r="B321" s="102" t="s">
        <v>5072</v>
      </c>
      <c r="C321" s="104" t="s">
        <v>4455</v>
      </c>
      <c r="D321" s="103">
        <v>9335</v>
      </c>
      <c r="E321" s="103" t="s">
        <v>4705</v>
      </c>
      <c r="F321" s="103" t="s">
        <v>549</v>
      </c>
      <c r="G321" s="117">
        <v>44064</v>
      </c>
      <c r="H321" s="103"/>
      <c r="I321" s="106">
        <v>2.4399999999998268</v>
      </c>
      <c r="J321" s="104" t="s">
        <v>782</v>
      </c>
      <c r="K321" s="104" t="s">
        <v>138</v>
      </c>
      <c r="L321" s="105">
        <v>8.9152000000000009E-2</v>
      </c>
      <c r="M321" s="105">
        <v>0.10159999999999257</v>
      </c>
      <c r="N321" s="106">
        <v>5532015.6603100011</v>
      </c>
      <c r="O321" s="118">
        <v>98.17</v>
      </c>
      <c r="P321" s="106">
        <v>20767.301563590001</v>
      </c>
      <c r="Q321" s="107">
        <f t="shared" si="6"/>
        <v>7.5494708201269732E-3</v>
      </c>
      <c r="R321" s="107">
        <f>P321/'סכום נכסי הקרן'!$C$42</f>
        <v>1.8018774065884985E-4</v>
      </c>
    </row>
    <row r="322" spans="2:18">
      <c r="B322" s="102" t="s">
        <v>5072</v>
      </c>
      <c r="C322" s="104" t="s">
        <v>4455</v>
      </c>
      <c r="D322" s="103" t="s">
        <v>4706</v>
      </c>
      <c r="E322" s="103" t="s">
        <v>4704</v>
      </c>
      <c r="F322" s="103" t="s">
        <v>549</v>
      </c>
      <c r="G322" s="117">
        <v>42817</v>
      </c>
      <c r="H322" s="103"/>
      <c r="I322" s="106">
        <v>1.6400000000006028</v>
      </c>
      <c r="J322" s="104" t="s">
        <v>782</v>
      </c>
      <c r="K322" s="104" t="s">
        <v>138</v>
      </c>
      <c r="L322" s="105">
        <v>5.7820000000000003E-2</v>
      </c>
      <c r="M322" s="105">
        <v>8.6300000000030672E-2</v>
      </c>
      <c r="N322" s="106">
        <v>579041.34811599995</v>
      </c>
      <c r="O322" s="118">
        <v>95.95</v>
      </c>
      <c r="P322" s="106">
        <v>2124.5768742229998</v>
      </c>
      <c r="Q322" s="107">
        <f t="shared" si="6"/>
        <v>7.7234064656642881E-4</v>
      </c>
      <c r="R322" s="107">
        <f>P322/'סכום נכסי הקרן'!$C$42</f>
        <v>1.8433916686290268E-5</v>
      </c>
    </row>
    <row r="323" spans="2:18">
      <c r="B323" s="102" t="s">
        <v>5072</v>
      </c>
      <c r="C323" s="104" t="s">
        <v>4455</v>
      </c>
      <c r="D323" s="103">
        <v>7291</v>
      </c>
      <c r="E323" s="103" t="s">
        <v>4704</v>
      </c>
      <c r="F323" s="103" t="s">
        <v>549</v>
      </c>
      <c r="G323" s="117">
        <v>43798</v>
      </c>
      <c r="H323" s="103"/>
      <c r="I323" s="106">
        <v>1.5900000000036965</v>
      </c>
      <c r="J323" s="104" t="s">
        <v>782</v>
      </c>
      <c r="K323" s="104" t="s">
        <v>138</v>
      </c>
      <c r="L323" s="105">
        <v>8.1652000000000002E-2</v>
      </c>
      <c r="M323" s="105">
        <v>7.9400000000298038E-2</v>
      </c>
      <c r="N323" s="106">
        <v>88275.77471100002</v>
      </c>
      <c r="O323" s="118">
        <v>100.99</v>
      </c>
      <c r="P323" s="106">
        <v>340.90847998600003</v>
      </c>
      <c r="Q323" s="107">
        <f t="shared" si="6"/>
        <v>1.2392937108884747E-4</v>
      </c>
      <c r="R323" s="107">
        <f>P323/'סכום נכסי הקרן'!$C$42</f>
        <v>2.9578965082212261E-6</v>
      </c>
    </row>
    <row r="324" spans="2:18">
      <c r="B324" s="102" t="s">
        <v>5073</v>
      </c>
      <c r="C324" s="104" t="s">
        <v>4455</v>
      </c>
      <c r="D324" s="103" t="s">
        <v>4707</v>
      </c>
      <c r="E324" s="103" t="s">
        <v>4708</v>
      </c>
      <c r="F324" s="103" t="s">
        <v>549</v>
      </c>
      <c r="G324" s="117">
        <v>43083</v>
      </c>
      <c r="H324" s="103"/>
      <c r="I324" s="106">
        <v>0.52000000000034874</v>
      </c>
      <c r="J324" s="104" t="s">
        <v>782</v>
      </c>
      <c r="K324" s="104" t="s">
        <v>146</v>
      </c>
      <c r="L324" s="105">
        <v>7.0540000000000005E-2</v>
      </c>
      <c r="M324" s="105">
        <v>7.8000000000030531E-2</v>
      </c>
      <c r="N324" s="106">
        <v>158841.31319100002</v>
      </c>
      <c r="O324" s="118">
        <v>101.61</v>
      </c>
      <c r="P324" s="106">
        <v>458.77568941700008</v>
      </c>
      <c r="Q324" s="107">
        <f t="shared" si="6"/>
        <v>1.6677726134191825E-4</v>
      </c>
      <c r="R324" s="107">
        <f>P324/'סכום נכסי הקרן'!$C$42</f>
        <v>3.9805727620476267E-6</v>
      </c>
    </row>
    <row r="325" spans="2:18">
      <c r="B325" s="102" t="s">
        <v>5073</v>
      </c>
      <c r="C325" s="104" t="s">
        <v>4455</v>
      </c>
      <c r="D325" s="103" t="s">
        <v>4709</v>
      </c>
      <c r="E325" s="103" t="s">
        <v>4708</v>
      </c>
      <c r="F325" s="103" t="s">
        <v>549</v>
      </c>
      <c r="G325" s="117">
        <v>43083</v>
      </c>
      <c r="H325" s="103"/>
      <c r="I325" s="106">
        <v>4.9600000000030038</v>
      </c>
      <c r="J325" s="104" t="s">
        <v>782</v>
      </c>
      <c r="K325" s="104" t="s">
        <v>146</v>
      </c>
      <c r="L325" s="105">
        <v>7.195E-2</v>
      </c>
      <c r="M325" s="105">
        <v>7.4700000000045078E-2</v>
      </c>
      <c r="N325" s="106">
        <v>344348.75223699992</v>
      </c>
      <c r="O325" s="118">
        <v>102.01</v>
      </c>
      <c r="P325" s="106">
        <v>998.48540164999997</v>
      </c>
      <c r="Q325" s="107">
        <f t="shared" si="6"/>
        <v>3.6297620954738762E-4</v>
      </c>
      <c r="R325" s="107">
        <f>P325/'סכום נכסי הקרן'!$C$42</f>
        <v>8.6633705420636359E-6</v>
      </c>
    </row>
    <row r="326" spans="2:18">
      <c r="B326" s="102" t="s">
        <v>5073</v>
      </c>
      <c r="C326" s="104" t="s">
        <v>4455</v>
      </c>
      <c r="D326" s="103" t="s">
        <v>4710</v>
      </c>
      <c r="E326" s="103" t="s">
        <v>4708</v>
      </c>
      <c r="F326" s="103" t="s">
        <v>549</v>
      </c>
      <c r="G326" s="117">
        <v>43083</v>
      </c>
      <c r="H326" s="103"/>
      <c r="I326" s="106">
        <v>5.2100000000000204</v>
      </c>
      <c r="J326" s="104" t="s">
        <v>782</v>
      </c>
      <c r="K326" s="104" t="s">
        <v>146</v>
      </c>
      <c r="L326" s="105">
        <v>4.4999999999999998E-2</v>
      </c>
      <c r="M326" s="105">
        <v>7.5100000000003414E-2</v>
      </c>
      <c r="N326" s="106">
        <v>1377395.0074050003</v>
      </c>
      <c r="O326" s="118">
        <v>87.24</v>
      </c>
      <c r="P326" s="106">
        <v>3415.6598244330007</v>
      </c>
      <c r="Q326" s="107">
        <f t="shared" si="6"/>
        <v>1.2416839085751356E-3</v>
      </c>
      <c r="R326" s="107">
        <f>P326/'סכום נכסי הקרן'!$C$42</f>
        <v>2.963601336164123E-5</v>
      </c>
    </row>
    <row r="327" spans="2:18">
      <c r="B327" s="102" t="s">
        <v>5074</v>
      </c>
      <c r="C327" s="104" t="s">
        <v>4455</v>
      </c>
      <c r="D327" s="103">
        <v>9186</v>
      </c>
      <c r="E327" s="103" t="s">
        <v>4711</v>
      </c>
      <c r="F327" s="103" t="s">
        <v>549</v>
      </c>
      <c r="G327" s="117">
        <v>44778</v>
      </c>
      <c r="H327" s="103"/>
      <c r="I327" s="106">
        <v>3.3800000000008557</v>
      </c>
      <c r="J327" s="104" t="s">
        <v>812</v>
      </c>
      <c r="K327" s="104" t="s">
        <v>140</v>
      </c>
      <c r="L327" s="105">
        <v>7.1870000000000003E-2</v>
      </c>
      <c r="M327" s="105">
        <v>7.3100000000017692E-2</v>
      </c>
      <c r="N327" s="106">
        <v>2314794.4395400002</v>
      </c>
      <c r="O327" s="118">
        <v>104.4</v>
      </c>
      <c r="P327" s="106">
        <v>9794.9057629990002</v>
      </c>
      <c r="Q327" s="107">
        <f t="shared" si="6"/>
        <v>3.5607108134501188E-3</v>
      </c>
      <c r="R327" s="107">
        <f>P327/'סכום נכסי הקרן'!$C$42</f>
        <v>8.4985617124926031E-5</v>
      </c>
    </row>
    <row r="328" spans="2:18">
      <c r="B328" s="102" t="s">
        <v>5074</v>
      </c>
      <c r="C328" s="104" t="s">
        <v>4455</v>
      </c>
      <c r="D328" s="103">
        <v>9187</v>
      </c>
      <c r="E328" s="103" t="s">
        <v>4711</v>
      </c>
      <c r="F328" s="103" t="s">
        <v>549</v>
      </c>
      <c r="G328" s="117">
        <v>44778</v>
      </c>
      <c r="H328" s="103"/>
      <c r="I328" s="106">
        <v>3.2999999999998466</v>
      </c>
      <c r="J328" s="104" t="s">
        <v>812</v>
      </c>
      <c r="K328" s="104" t="s">
        <v>138</v>
      </c>
      <c r="L328" s="105">
        <v>8.2722999999999991E-2</v>
      </c>
      <c r="M328" s="105">
        <v>8.9099999999996557E-2</v>
      </c>
      <c r="N328" s="106">
        <v>6374202.3696010001</v>
      </c>
      <c r="O328" s="118">
        <v>103.96</v>
      </c>
      <c r="P328" s="106">
        <v>25340.198607203001</v>
      </c>
      <c r="Q328" s="107">
        <f t="shared" si="6"/>
        <v>9.2118414795258879E-3</v>
      </c>
      <c r="R328" s="107">
        <f>P328/'סכום נכסי הקרן'!$C$42</f>
        <v>2.1986453660805455E-4</v>
      </c>
    </row>
    <row r="329" spans="2:18">
      <c r="B329" s="102" t="s">
        <v>5075</v>
      </c>
      <c r="C329" s="104" t="s">
        <v>4455</v>
      </c>
      <c r="D329" s="103" t="s">
        <v>4712</v>
      </c>
      <c r="E329" s="103" t="s">
        <v>4713</v>
      </c>
      <c r="F329" s="103" t="s">
        <v>549</v>
      </c>
      <c r="G329" s="117">
        <v>45116</v>
      </c>
      <c r="H329" s="103"/>
      <c r="I329" s="106">
        <v>0.72999999999918275</v>
      </c>
      <c r="J329" s="104" t="s">
        <v>782</v>
      </c>
      <c r="K329" s="104" t="s">
        <v>138</v>
      </c>
      <c r="L329" s="105">
        <v>8.1645999999999996E-2</v>
      </c>
      <c r="M329" s="105">
        <v>8.6000000000078347E-2</v>
      </c>
      <c r="N329" s="106">
        <v>315587.2867370001</v>
      </c>
      <c r="O329" s="118">
        <v>99.39</v>
      </c>
      <c r="P329" s="106">
        <v>1199.4442352260003</v>
      </c>
      <c r="Q329" s="107">
        <f t="shared" si="6"/>
        <v>4.3603013258516259E-4</v>
      </c>
      <c r="R329" s="107">
        <f>P329/'סכום נכסי הקרן'!$C$42</f>
        <v>1.0406992267621981E-5</v>
      </c>
    </row>
    <row r="330" spans="2:18">
      <c r="B330" s="102" t="s">
        <v>5076</v>
      </c>
      <c r="C330" s="104" t="s">
        <v>4455</v>
      </c>
      <c r="D330" s="103">
        <v>8706</v>
      </c>
      <c r="E330" s="103" t="s">
        <v>4714</v>
      </c>
      <c r="F330" s="103" t="s">
        <v>549</v>
      </c>
      <c r="G330" s="117">
        <v>44498</v>
      </c>
      <c r="H330" s="103"/>
      <c r="I330" s="106">
        <v>3.09</v>
      </c>
      <c r="J330" s="104" t="s">
        <v>782</v>
      </c>
      <c r="K330" s="104" t="s">
        <v>138</v>
      </c>
      <c r="L330" s="105">
        <v>8.6401000000000006E-2</v>
      </c>
      <c r="M330" s="105">
        <v>8.900000000000001E-2</v>
      </c>
      <c r="N330" s="106">
        <v>24021031.950000003</v>
      </c>
      <c r="O330" s="118">
        <v>100.47</v>
      </c>
      <c r="P330" s="106">
        <v>92288.151750000019</v>
      </c>
      <c r="Q330" s="107">
        <f t="shared" si="6"/>
        <v>3.3549217097208338E-2</v>
      </c>
      <c r="R330" s="107">
        <f>P330/'סכום נכסי הקרן'!$C$42</f>
        <v>8.0073925360473874E-4</v>
      </c>
    </row>
    <row r="331" spans="2:18">
      <c r="B331" s="102" t="s">
        <v>5077</v>
      </c>
      <c r="C331" s="104" t="s">
        <v>4455</v>
      </c>
      <c r="D331" s="103">
        <v>8702</v>
      </c>
      <c r="E331" s="103" t="s">
        <v>4715</v>
      </c>
      <c r="F331" s="103" t="s">
        <v>549</v>
      </c>
      <c r="G331" s="117">
        <v>44497</v>
      </c>
      <c r="H331" s="103"/>
      <c r="I331" s="106">
        <v>0.11000000000508035</v>
      </c>
      <c r="J331" s="104" t="s">
        <v>822</v>
      </c>
      <c r="K331" s="104" t="s">
        <v>138</v>
      </c>
      <c r="L331" s="105">
        <v>7.2742000000000001E-2</v>
      </c>
      <c r="M331" s="105">
        <v>7.9500000001270096E-2</v>
      </c>
      <c r="N331" s="106">
        <v>5133.6049780000003</v>
      </c>
      <c r="O331" s="118">
        <v>100.27</v>
      </c>
      <c r="P331" s="106">
        <v>19.683908089999996</v>
      </c>
      <c r="Q331" s="107">
        <f t="shared" si="6"/>
        <v>7.1556282503285187E-6</v>
      </c>
      <c r="R331" s="107">
        <f>P331/'סכום נכסי הקרן'!$C$42</f>
        <v>1.7078766421401296E-7</v>
      </c>
    </row>
    <row r="332" spans="2:18">
      <c r="B332" s="102" t="s">
        <v>5077</v>
      </c>
      <c r="C332" s="104" t="s">
        <v>4455</v>
      </c>
      <c r="D332" s="103">
        <v>9118</v>
      </c>
      <c r="E332" s="103" t="s">
        <v>4715</v>
      </c>
      <c r="F332" s="103" t="s">
        <v>549</v>
      </c>
      <c r="G332" s="117">
        <v>44733</v>
      </c>
      <c r="H332" s="103"/>
      <c r="I332" s="106">
        <v>0.10999999999936211</v>
      </c>
      <c r="J332" s="104" t="s">
        <v>822</v>
      </c>
      <c r="K332" s="104" t="s">
        <v>138</v>
      </c>
      <c r="L332" s="105">
        <v>7.2742000000000001E-2</v>
      </c>
      <c r="M332" s="105">
        <v>7.9499999999968096E-2</v>
      </c>
      <c r="N332" s="106">
        <v>20442.796086000002</v>
      </c>
      <c r="O332" s="118">
        <v>100.27</v>
      </c>
      <c r="P332" s="106">
        <v>78.384316355000024</v>
      </c>
      <c r="Q332" s="107">
        <f t="shared" si="6"/>
        <v>2.8494800215891782E-5</v>
      </c>
      <c r="R332" s="107">
        <f>P332/'סכום נכסי הקרן'!$C$42</f>
        <v>6.8010245933243998E-7</v>
      </c>
    </row>
    <row r="333" spans="2:18">
      <c r="B333" s="102" t="s">
        <v>5077</v>
      </c>
      <c r="C333" s="104" t="s">
        <v>4455</v>
      </c>
      <c r="D333" s="103">
        <v>9233</v>
      </c>
      <c r="E333" s="103" t="s">
        <v>4715</v>
      </c>
      <c r="F333" s="103" t="s">
        <v>549</v>
      </c>
      <c r="G333" s="117">
        <v>44819</v>
      </c>
      <c r="H333" s="103"/>
      <c r="I333" s="106">
        <v>0.1100000000428968</v>
      </c>
      <c r="J333" s="104" t="s">
        <v>822</v>
      </c>
      <c r="K333" s="104" t="s">
        <v>138</v>
      </c>
      <c r="L333" s="105">
        <v>7.2742000000000001E-2</v>
      </c>
      <c r="M333" s="105">
        <v>7.9499999992655571E-2</v>
      </c>
      <c r="N333" s="106">
        <v>4012.640347</v>
      </c>
      <c r="O333" s="118">
        <v>100.27</v>
      </c>
      <c r="P333" s="106">
        <v>15.385763194000001</v>
      </c>
      <c r="Q333" s="107">
        <f t="shared" si="6"/>
        <v>5.5931373617712906E-6</v>
      </c>
      <c r="R333" s="107">
        <f>P333/'סכום נכסי הקרן'!$C$42</f>
        <v>1.3349475856311988E-7</v>
      </c>
    </row>
    <row r="334" spans="2:18">
      <c r="B334" s="102" t="s">
        <v>5077</v>
      </c>
      <c r="C334" s="104" t="s">
        <v>4455</v>
      </c>
      <c r="D334" s="103">
        <v>9276</v>
      </c>
      <c r="E334" s="103" t="s">
        <v>4715</v>
      </c>
      <c r="F334" s="103" t="s">
        <v>549</v>
      </c>
      <c r="G334" s="117">
        <v>44854</v>
      </c>
      <c r="H334" s="103"/>
      <c r="I334" s="106">
        <v>0.11000000014086313</v>
      </c>
      <c r="J334" s="104" t="s">
        <v>822</v>
      </c>
      <c r="K334" s="104" t="s">
        <v>138</v>
      </c>
      <c r="L334" s="105">
        <v>7.2742000000000001E-2</v>
      </c>
      <c r="M334" s="105">
        <v>7.9500000022754827E-2</v>
      </c>
      <c r="N334" s="106">
        <v>962.75786400000015</v>
      </c>
      <c r="O334" s="118">
        <v>100.27</v>
      </c>
      <c r="P334" s="106">
        <v>3.6915267680000001</v>
      </c>
      <c r="Q334" s="107">
        <f t="shared" si="6"/>
        <v>1.3419689376300444E-6</v>
      </c>
      <c r="R334" s="107">
        <f>P334/'סכום נכסי הקרן'!$C$42</f>
        <v>3.20295762003949E-8</v>
      </c>
    </row>
    <row r="335" spans="2:18">
      <c r="B335" s="102" t="s">
        <v>5077</v>
      </c>
      <c r="C335" s="104" t="s">
        <v>4455</v>
      </c>
      <c r="D335" s="103">
        <v>9430</v>
      </c>
      <c r="E335" s="103" t="s">
        <v>4715</v>
      </c>
      <c r="F335" s="103" t="s">
        <v>549</v>
      </c>
      <c r="G335" s="117">
        <v>44950</v>
      </c>
      <c r="H335" s="103"/>
      <c r="I335" s="106">
        <v>0.11000000002676821</v>
      </c>
      <c r="J335" s="104" t="s">
        <v>822</v>
      </c>
      <c r="K335" s="104" t="s">
        <v>138</v>
      </c>
      <c r="L335" s="105">
        <v>7.2742000000000001E-2</v>
      </c>
      <c r="M335" s="105">
        <v>7.9499999998661586E-2</v>
      </c>
      <c r="N335" s="106">
        <v>5261.2073370000007</v>
      </c>
      <c r="O335" s="118">
        <v>100.27</v>
      </c>
      <c r="P335" s="106">
        <v>20.173174286000005</v>
      </c>
      <c r="Q335" s="107">
        <f t="shared" si="6"/>
        <v>7.3334896281616658E-6</v>
      </c>
      <c r="R335" s="107">
        <f>P335/'סכום נכסי הקרן'!$C$42</f>
        <v>1.7503278822148424E-7</v>
      </c>
    </row>
    <row r="336" spans="2:18">
      <c r="B336" s="102" t="s">
        <v>5077</v>
      </c>
      <c r="C336" s="104" t="s">
        <v>4455</v>
      </c>
      <c r="D336" s="103">
        <v>9539</v>
      </c>
      <c r="E336" s="103" t="s">
        <v>4715</v>
      </c>
      <c r="F336" s="103" t="s">
        <v>549</v>
      </c>
      <c r="G336" s="117">
        <v>45029</v>
      </c>
      <c r="H336" s="103"/>
      <c r="I336" s="106">
        <v>0.10999999992713097</v>
      </c>
      <c r="J336" s="104" t="s">
        <v>822</v>
      </c>
      <c r="K336" s="104" t="s">
        <v>138</v>
      </c>
      <c r="L336" s="105">
        <v>7.2742000000000001E-2</v>
      </c>
      <c r="M336" s="105">
        <v>7.950000000289989E-2</v>
      </c>
      <c r="N336" s="106">
        <v>1753.7360350000004</v>
      </c>
      <c r="O336" s="118">
        <v>100.27</v>
      </c>
      <c r="P336" s="106">
        <v>6.7243924590000006</v>
      </c>
      <c r="Q336" s="107">
        <f t="shared" si="6"/>
        <v>2.4444969172743415E-6</v>
      </c>
      <c r="R336" s="107">
        <f>P336/'סכום נכסי הקרן'!$C$42</f>
        <v>5.8344271680194237E-8</v>
      </c>
    </row>
    <row r="337" spans="2:18">
      <c r="B337" s="102" t="s">
        <v>5077</v>
      </c>
      <c r="C337" s="104" t="s">
        <v>4455</v>
      </c>
      <c r="D337" s="103">
        <v>8060</v>
      </c>
      <c r="E337" s="103" t="s">
        <v>4715</v>
      </c>
      <c r="F337" s="103" t="s">
        <v>549</v>
      </c>
      <c r="G337" s="117">
        <v>44150</v>
      </c>
      <c r="H337" s="103"/>
      <c r="I337" s="106">
        <v>0.10999999999999509</v>
      </c>
      <c r="J337" s="104" t="s">
        <v>822</v>
      </c>
      <c r="K337" s="104" t="s">
        <v>138</v>
      </c>
      <c r="L337" s="105">
        <v>7.2742000000000001E-2</v>
      </c>
      <c r="M337" s="105">
        <v>7.9499999999999696E-2</v>
      </c>
      <c r="N337" s="106">
        <v>6887299.8851340003</v>
      </c>
      <c r="O337" s="118">
        <v>100.27</v>
      </c>
      <c r="P337" s="106">
        <v>26408.143934383002</v>
      </c>
      <c r="Q337" s="107">
        <f t="shared" si="6"/>
        <v>9.6000682339912689E-3</v>
      </c>
      <c r="R337" s="107">
        <f>P337/'סכום נכסי הקרן'!$C$42</f>
        <v>2.2913057702560774E-4</v>
      </c>
    </row>
    <row r="338" spans="2:18">
      <c r="B338" s="102" t="s">
        <v>5077</v>
      </c>
      <c r="C338" s="104" t="s">
        <v>4455</v>
      </c>
      <c r="D338" s="103">
        <v>8119</v>
      </c>
      <c r="E338" s="103" t="s">
        <v>4715</v>
      </c>
      <c r="F338" s="103" t="s">
        <v>549</v>
      </c>
      <c r="G338" s="117">
        <v>44169</v>
      </c>
      <c r="H338" s="103"/>
      <c r="I338" s="106">
        <v>0.11000000000287492</v>
      </c>
      <c r="J338" s="104" t="s">
        <v>822</v>
      </c>
      <c r="K338" s="104" t="s">
        <v>138</v>
      </c>
      <c r="L338" s="105">
        <v>7.2742000000000001E-2</v>
      </c>
      <c r="M338" s="105">
        <v>7.9499999998897966E-2</v>
      </c>
      <c r="N338" s="106">
        <v>16329.032101999999</v>
      </c>
      <c r="O338" s="118">
        <v>100.27</v>
      </c>
      <c r="P338" s="106">
        <v>62.610810261999994</v>
      </c>
      <c r="Q338" s="107">
        <f t="shared" si="6"/>
        <v>2.2760707916246218E-5</v>
      </c>
      <c r="R338" s="107">
        <f>P338/'סכום נכסי הקרן'!$C$42</f>
        <v>5.4324344486378534E-7</v>
      </c>
    </row>
    <row r="339" spans="2:18">
      <c r="B339" s="102" t="s">
        <v>5077</v>
      </c>
      <c r="C339" s="104" t="s">
        <v>4455</v>
      </c>
      <c r="D339" s="103">
        <v>8418</v>
      </c>
      <c r="E339" s="103" t="s">
        <v>4715</v>
      </c>
      <c r="F339" s="103" t="s">
        <v>549</v>
      </c>
      <c r="G339" s="117">
        <v>44326</v>
      </c>
      <c r="H339" s="103"/>
      <c r="I339" s="106">
        <v>0.10999999998867745</v>
      </c>
      <c r="J339" s="104" t="s">
        <v>822</v>
      </c>
      <c r="K339" s="104" t="s">
        <v>138</v>
      </c>
      <c r="L339" s="105">
        <v>7.2742000000000001E-2</v>
      </c>
      <c r="M339" s="105">
        <v>7.9499999995659695E-2</v>
      </c>
      <c r="N339" s="106">
        <v>3455.0766200000007</v>
      </c>
      <c r="O339" s="118">
        <v>100.27</v>
      </c>
      <c r="P339" s="106">
        <v>13.247887364999999</v>
      </c>
      <c r="Q339" s="107">
        <f t="shared" si="6"/>
        <v>4.8159621886430096E-6</v>
      </c>
      <c r="R339" s="107">
        <f>P339/'סכום נכסי הקרן'!$C$42</f>
        <v>1.1494545333648147E-7</v>
      </c>
    </row>
    <row r="340" spans="2:18">
      <c r="B340" s="102" t="s">
        <v>5078</v>
      </c>
      <c r="C340" s="104" t="s">
        <v>4455</v>
      </c>
      <c r="D340" s="103">
        <v>8718</v>
      </c>
      <c r="E340" s="103" t="s">
        <v>4716</v>
      </c>
      <c r="F340" s="103" t="s">
        <v>549</v>
      </c>
      <c r="G340" s="117">
        <v>44508</v>
      </c>
      <c r="H340" s="103"/>
      <c r="I340" s="106">
        <v>3.0100000000000611</v>
      </c>
      <c r="J340" s="104" t="s">
        <v>782</v>
      </c>
      <c r="K340" s="104" t="s">
        <v>138</v>
      </c>
      <c r="L340" s="105">
        <v>8.7911000000000003E-2</v>
      </c>
      <c r="M340" s="105">
        <v>9.0100000000001526E-2</v>
      </c>
      <c r="N340" s="106">
        <v>5713061.9865780016</v>
      </c>
      <c r="O340" s="118">
        <v>100.63</v>
      </c>
      <c r="P340" s="106">
        <v>21984.383361364002</v>
      </c>
      <c r="Q340" s="107">
        <f t="shared" si="6"/>
        <v>7.9919126795022812E-3</v>
      </c>
      <c r="R340" s="107">
        <f>P340/'סכום נכסי הקרן'!$C$42</f>
        <v>1.9074776544909022E-4</v>
      </c>
    </row>
    <row r="341" spans="2:18">
      <c r="B341" s="102" t="s">
        <v>5079</v>
      </c>
      <c r="C341" s="104" t="s">
        <v>4455</v>
      </c>
      <c r="D341" s="103">
        <v>8806</v>
      </c>
      <c r="E341" s="103" t="s">
        <v>4717</v>
      </c>
      <c r="F341" s="103" t="s">
        <v>549</v>
      </c>
      <c r="G341" s="117">
        <v>44137</v>
      </c>
      <c r="H341" s="103"/>
      <c r="I341" s="106">
        <v>0.93000000000002159</v>
      </c>
      <c r="J341" s="104" t="s">
        <v>822</v>
      </c>
      <c r="K341" s="104" t="s">
        <v>138</v>
      </c>
      <c r="L341" s="105">
        <v>7.4443999999999996E-2</v>
      </c>
      <c r="M341" s="105">
        <v>8.830000000000339E-2</v>
      </c>
      <c r="N341" s="106">
        <v>7905045.7331770007</v>
      </c>
      <c r="O341" s="118">
        <v>99.72</v>
      </c>
      <c r="P341" s="106">
        <v>30144.252466895003</v>
      </c>
      <c r="Q341" s="107">
        <f t="shared" si="6"/>
        <v>1.0958243838109135E-2</v>
      </c>
      <c r="R341" s="107">
        <f>P341/'סכום נכסי הקרן'!$C$42</f>
        <v>2.6154696743955873E-4</v>
      </c>
    </row>
    <row r="342" spans="2:18">
      <c r="B342" s="102" t="s">
        <v>5079</v>
      </c>
      <c r="C342" s="104" t="s">
        <v>4455</v>
      </c>
      <c r="D342" s="103">
        <v>9044</v>
      </c>
      <c r="E342" s="103" t="s">
        <v>4717</v>
      </c>
      <c r="F342" s="103" t="s">
        <v>549</v>
      </c>
      <c r="G342" s="117">
        <v>44679</v>
      </c>
      <c r="H342" s="103"/>
      <c r="I342" s="106">
        <v>0.92999999999930671</v>
      </c>
      <c r="J342" s="104" t="s">
        <v>822</v>
      </c>
      <c r="K342" s="104" t="s">
        <v>138</v>
      </c>
      <c r="L342" s="105">
        <v>7.4450000000000002E-2</v>
      </c>
      <c r="M342" s="105">
        <v>8.8300000000208823E-2</v>
      </c>
      <c r="N342" s="106">
        <v>68072.309093999997</v>
      </c>
      <c r="O342" s="118">
        <v>99.72</v>
      </c>
      <c r="P342" s="106">
        <v>259.57963482600002</v>
      </c>
      <c r="Q342" s="107">
        <f t="shared" si="6"/>
        <v>9.4364155719388278E-5</v>
      </c>
      <c r="R342" s="107">
        <f>P342/'סכום נכסי הקרן'!$C$42</f>
        <v>2.2522458094580041E-6</v>
      </c>
    </row>
    <row r="343" spans="2:18">
      <c r="B343" s="102" t="s">
        <v>5079</v>
      </c>
      <c r="C343" s="104" t="s">
        <v>4455</v>
      </c>
      <c r="D343" s="103">
        <v>9224</v>
      </c>
      <c r="E343" s="103" t="s">
        <v>4717</v>
      </c>
      <c r="F343" s="103" t="s">
        <v>549</v>
      </c>
      <c r="G343" s="117">
        <v>44810</v>
      </c>
      <c r="H343" s="103"/>
      <c r="I343" s="106">
        <v>0.92999999999897798</v>
      </c>
      <c r="J343" s="104" t="s">
        <v>822</v>
      </c>
      <c r="K343" s="104" t="s">
        <v>138</v>
      </c>
      <c r="L343" s="105">
        <v>7.4450000000000002E-2</v>
      </c>
      <c r="M343" s="105">
        <v>8.8299999999874826E-2</v>
      </c>
      <c r="N343" s="106">
        <v>123182.05989800002</v>
      </c>
      <c r="O343" s="118">
        <v>99.72</v>
      </c>
      <c r="P343" s="106">
        <v>469.72924433600008</v>
      </c>
      <c r="Q343" s="107">
        <f t="shared" si="6"/>
        <v>1.7075917218307586E-4</v>
      </c>
      <c r="R343" s="107">
        <f>P343/'סכום נכסי הקרן'!$C$42</f>
        <v>4.0756114124468487E-6</v>
      </c>
    </row>
    <row r="344" spans="2:18">
      <c r="B344" s="102" t="s">
        <v>5080</v>
      </c>
      <c r="C344" s="104" t="s">
        <v>4455</v>
      </c>
      <c r="D344" s="103" t="s">
        <v>4718</v>
      </c>
      <c r="E344" s="103" t="s">
        <v>4719</v>
      </c>
      <c r="F344" s="103" t="s">
        <v>549</v>
      </c>
      <c r="G344" s="117">
        <v>42921</v>
      </c>
      <c r="H344" s="103"/>
      <c r="I344" s="106">
        <v>5.3900000000058421</v>
      </c>
      <c r="J344" s="104" t="s">
        <v>782</v>
      </c>
      <c r="K344" s="104" t="s">
        <v>138</v>
      </c>
      <c r="L344" s="105">
        <v>7.8939999999999996E-2</v>
      </c>
      <c r="M344" s="105">
        <v>0</v>
      </c>
      <c r="N344" s="106">
        <v>882517.87857399997</v>
      </c>
      <c r="O344" s="118">
        <v>14.656955999999999</v>
      </c>
      <c r="P344" s="106">
        <v>494.63536484900004</v>
      </c>
      <c r="Q344" s="107">
        <f t="shared" si="6"/>
        <v>1.7981321463917988E-4</v>
      </c>
      <c r="R344" s="107">
        <f>P344/'סכום נכסי הקרן'!$C$42</f>
        <v>4.2917096652734279E-6</v>
      </c>
    </row>
    <row r="345" spans="2:18">
      <c r="B345" s="102" t="s">
        <v>5080</v>
      </c>
      <c r="C345" s="104" t="s">
        <v>4455</v>
      </c>
      <c r="D345" s="103">
        <v>6497</v>
      </c>
      <c r="E345" s="103" t="s">
        <v>4719</v>
      </c>
      <c r="F345" s="103" t="s">
        <v>549</v>
      </c>
      <c r="G345" s="117">
        <v>43342</v>
      </c>
      <c r="H345" s="103"/>
      <c r="I345" s="106">
        <v>1.0500000000154446</v>
      </c>
      <c r="J345" s="104" t="s">
        <v>782</v>
      </c>
      <c r="K345" s="104" t="s">
        <v>138</v>
      </c>
      <c r="L345" s="105">
        <v>7.8939999999999996E-2</v>
      </c>
      <c r="M345" s="105">
        <v>0</v>
      </c>
      <c r="N345" s="106">
        <v>167504.26091300006</v>
      </c>
      <c r="O345" s="118">
        <v>14.656955999999999</v>
      </c>
      <c r="P345" s="106">
        <v>93.88312027100001</v>
      </c>
      <c r="Q345" s="107">
        <f t="shared" si="6"/>
        <v>3.4129030910353017E-5</v>
      </c>
      <c r="R345" s="107">
        <f>P345/'סכום נכסי הקרן'!$C$42</f>
        <v>8.145780170734046E-7</v>
      </c>
    </row>
    <row r="346" spans="2:18">
      <c r="B346" s="102" t="s">
        <v>5081</v>
      </c>
      <c r="C346" s="104" t="s">
        <v>4455</v>
      </c>
      <c r="D346" s="103">
        <v>9405</v>
      </c>
      <c r="E346" s="103" t="s">
        <v>4720</v>
      </c>
      <c r="F346" s="103" t="s">
        <v>549</v>
      </c>
      <c r="G346" s="117">
        <v>43866</v>
      </c>
      <c r="H346" s="103"/>
      <c r="I346" s="106">
        <v>1.0599999999999692</v>
      </c>
      <c r="J346" s="104" t="s">
        <v>822</v>
      </c>
      <c r="K346" s="104" t="s">
        <v>138</v>
      </c>
      <c r="L346" s="105">
        <v>7.6938000000000006E-2</v>
      </c>
      <c r="M346" s="105">
        <v>9.5999999999992619E-2</v>
      </c>
      <c r="N346" s="106">
        <v>6733808.6379630025</v>
      </c>
      <c r="O346" s="118">
        <v>98.98</v>
      </c>
      <c r="P346" s="106">
        <v>25487.432671913004</v>
      </c>
      <c r="Q346" s="107">
        <f t="shared" si="6"/>
        <v>9.2653650088998559E-3</v>
      </c>
      <c r="R346" s="107">
        <f>P346/'סכום נכסי הקרן'!$C$42</f>
        <v>2.2114201473331214E-4</v>
      </c>
    </row>
    <row r="347" spans="2:18">
      <c r="B347" s="102" t="s">
        <v>5081</v>
      </c>
      <c r="C347" s="104" t="s">
        <v>4455</v>
      </c>
      <c r="D347" s="103">
        <v>9439</v>
      </c>
      <c r="E347" s="103" t="s">
        <v>4720</v>
      </c>
      <c r="F347" s="103" t="s">
        <v>549</v>
      </c>
      <c r="G347" s="117">
        <v>44953</v>
      </c>
      <c r="H347" s="103"/>
      <c r="I347" s="106">
        <v>1.059999999987431</v>
      </c>
      <c r="J347" s="104" t="s">
        <v>822</v>
      </c>
      <c r="K347" s="104" t="s">
        <v>138</v>
      </c>
      <c r="L347" s="105">
        <v>7.6938000000000006E-2</v>
      </c>
      <c r="M347" s="105">
        <v>9.59999999977868E-2</v>
      </c>
      <c r="N347" s="106">
        <v>19338.955699000006</v>
      </c>
      <c r="O347" s="118">
        <v>98.98</v>
      </c>
      <c r="P347" s="106">
        <v>73.197851332000013</v>
      </c>
      <c r="Q347" s="107">
        <f t="shared" si="6"/>
        <v>2.6609381148284279E-5</v>
      </c>
      <c r="R347" s="107">
        <f>P347/'סכום נכסי הקרן'!$C$42</f>
        <v>6.3510203346396858E-7</v>
      </c>
    </row>
    <row r="348" spans="2:18">
      <c r="B348" s="102" t="s">
        <v>5081</v>
      </c>
      <c r="C348" s="104" t="s">
        <v>4455</v>
      </c>
      <c r="D348" s="103">
        <v>9447</v>
      </c>
      <c r="E348" s="103" t="s">
        <v>4720</v>
      </c>
      <c r="F348" s="103" t="s">
        <v>549</v>
      </c>
      <c r="G348" s="117">
        <v>44959</v>
      </c>
      <c r="H348" s="103"/>
      <c r="I348" s="106">
        <v>1.0599999999377845</v>
      </c>
      <c r="J348" s="104" t="s">
        <v>822</v>
      </c>
      <c r="K348" s="104" t="s">
        <v>138</v>
      </c>
      <c r="L348" s="105">
        <v>7.6938000000000006E-2</v>
      </c>
      <c r="M348" s="105">
        <v>9.5999999995722687E-2</v>
      </c>
      <c r="N348" s="106">
        <v>10871.168848000003</v>
      </c>
      <c r="O348" s="118">
        <v>98.98</v>
      </c>
      <c r="P348" s="106">
        <v>41.147320526000001</v>
      </c>
      <c r="Q348" s="107">
        <f t="shared" si="6"/>
        <v>1.4958154032976293E-5</v>
      </c>
      <c r="R348" s="107">
        <f>P348/'סכום נכסי הקרן'!$C$42</f>
        <v>3.5701521919171148E-7</v>
      </c>
    </row>
    <row r="349" spans="2:18">
      <c r="B349" s="102" t="s">
        <v>5081</v>
      </c>
      <c r="C349" s="104" t="s">
        <v>4455</v>
      </c>
      <c r="D349" s="103">
        <v>9467</v>
      </c>
      <c r="E349" s="103" t="s">
        <v>4720</v>
      </c>
      <c r="F349" s="103" t="s">
        <v>549</v>
      </c>
      <c r="G349" s="117">
        <v>44966</v>
      </c>
      <c r="H349" s="103"/>
      <c r="I349" s="106">
        <v>1.0600000000139584</v>
      </c>
      <c r="J349" s="104" t="s">
        <v>822</v>
      </c>
      <c r="K349" s="104" t="s">
        <v>138</v>
      </c>
      <c r="L349" s="105">
        <v>7.6938000000000006E-2</v>
      </c>
      <c r="M349" s="105">
        <v>9.6700000001910424E-2</v>
      </c>
      <c r="N349" s="106">
        <v>16288.743131000001</v>
      </c>
      <c r="O349" s="118">
        <v>98.91</v>
      </c>
      <c r="P349" s="106">
        <v>61.609209769000024</v>
      </c>
      <c r="Q349" s="107">
        <f t="shared" si="6"/>
        <v>2.2396599287487955E-5</v>
      </c>
      <c r="R349" s="107">
        <f>P349/'סכום נכסי הקרן'!$C$42</f>
        <v>5.3455304619432743E-7</v>
      </c>
    </row>
    <row r="350" spans="2:18">
      <c r="B350" s="102" t="s">
        <v>5081</v>
      </c>
      <c r="C350" s="104" t="s">
        <v>4455</v>
      </c>
      <c r="D350" s="103">
        <v>9491</v>
      </c>
      <c r="E350" s="103" t="s">
        <v>4720</v>
      </c>
      <c r="F350" s="103" t="s">
        <v>549</v>
      </c>
      <c r="G350" s="117">
        <v>44986</v>
      </c>
      <c r="H350" s="103"/>
      <c r="I350" s="106">
        <v>1.0600000000065093</v>
      </c>
      <c r="J350" s="104" t="s">
        <v>822</v>
      </c>
      <c r="K350" s="104" t="s">
        <v>138</v>
      </c>
      <c r="L350" s="105">
        <v>7.6938000000000006E-2</v>
      </c>
      <c r="M350" s="105">
        <v>9.6700000000121841E-2</v>
      </c>
      <c r="N350" s="106">
        <v>63363.234147000017</v>
      </c>
      <c r="O350" s="118">
        <v>98.91</v>
      </c>
      <c r="P350" s="106">
        <v>239.65992052400006</v>
      </c>
      <c r="Q350" s="107">
        <f t="shared" si="6"/>
        <v>8.712280558982343E-5</v>
      </c>
      <c r="R350" s="107">
        <f>P350/'סכום נכסי הקרן'!$C$42</f>
        <v>2.0794121698223173E-6</v>
      </c>
    </row>
    <row r="351" spans="2:18">
      <c r="B351" s="102" t="s">
        <v>5081</v>
      </c>
      <c r="C351" s="104" t="s">
        <v>4455</v>
      </c>
      <c r="D351" s="103">
        <v>9510</v>
      </c>
      <c r="E351" s="103" t="s">
        <v>4720</v>
      </c>
      <c r="F351" s="103" t="s">
        <v>549</v>
      </c>
      <c r="G351" s="117">
        <v>44994</v>
      </c>
      <c r="H351" s="103"/>
      <c r="I351" s="106">
        <v>1.0600000000466028</v>
      </c>
      <c r="J351" s="104" t="s">
        <v>822</v>
      </c>
      <c r="K351" s="104" t="s">
        <v>138</v>
      </c>
      <c r="L351" s="105">
        <v>7.6938000000000006E-2</v>
      </c>
      <c r="M351" s="105">
        <v>9.6700000005346481E-2</v>
      </c>
      <c r="N351" s="106">
        <v>12367.636936000001</v>
      </c>
      <c r="O351" s="118">
        <v>98.91</v>
      </c>
      <c r="P351" s="106">
        <v>46.778338697000017</v>
      </c>
      <c r="Q351" s="107">
        <f t="shared" si="6"/>
        <v>1.7005180086861965E-5</v>
      </c>
      <c r="R351" s="107">
        <f>P351/'סכום נכסי הקרן'!$C$42</f>
        <v>4.0587281577134252E-7</v>
      </c>
    </row>
    <row r="352" spans="2:18">
      <c r="B352" s="102" t="s">
        <v>5081</v>
      </c>
      <c r="C352" s="104" t="s">
        <v>4455</v>
      </c>
      <c r="D352" s="103">
        <v>9560</v>
      </c>
      <c r="E352" s="103" t="s">
        <v>4720</v>
      </c>
      <c r="F352" s="103" t="s">
        <v>549</v>
      </c>
      <c r="G352" s="117">
        <v>45058</v>
      </c>
      <c r="H352" s="103"/>
      <c r="I352" s="106">
        <v>1.0600000000052192</v>
      </c>
      <c r="J352" s="104" t="s">
        <v>822</v>
      </c>
      <c r="K352" s="104" t="s">
        <v>138</v>
      </c>
      <c r="L352" s="105">
        <v>7.6938000000000006E-2</v>
      </c>
      <c r="M352" s="105">
        <v>9.6700000000404879E-2</v>
      </c>
      <c r="N352" s="106">
        <v>66868.009879000005</v>
      </c>
      <c r="O352" s="118">
        <v>98.91</v>
      </c>
      <c r="P352" s="106">
        <v>252.91609712800002</v>
      </c>
      <c r="Q352" s="107">
        <f t="shared" si="6"/>
        <v>9.1941781139049649E-5</v>
      </c>
      <c r="R352" s="107">
        <f>P352/'סכום נכסי הקרן'!$C$42</f>
        <v>2.1944295448402272E-6</v>
      </c>
    </row>
    <row r="353" spans="2:18">
      <c r="B353" s="102" t="s">
        <v>5082</v>
      </c>
      <c r="C353" s="104" t="s">
        <v>4455</v>
      </c>
      <c r="D353" s="103">
        <v>9606</v>
      </c>
      <c r="E353" s="103" t="s">
        <v>4721</v>
      </c>
      <c r="F353" s="103" t="s">
        <v>549</v>
      </c>
      <c r="G353" s="117">
        <v>44136</v>
      </c>
      <c r="H353" s="103"/>
      <c r="I353" s="106">
        <v>9.0000000000005909E-2</v>
      </c>
      <c r="J353" s="104" t="s">
        <v>822</v>
      </c>
      <c r="K353" s="104" t="s">
        <v>138</v>
      </c>
      <c r="L353" s="105">
        <v>7.0095999999999992E-2</v>
      </c>
      <c r="M353" s="105">
        <v>0</v>
      </c>
      <c r="N353" s="106">
        <v>4595414.1489630006</v>
      </c>
      <c r="O353" s="118">
        <v>86.502415999999997</v>
      </c>
      <c r="P353" s="106">
        <v>15200.951360799003</v>
      </c>
      <c r="Q353" s="107">
        <f t="shared" si="6"/>
        <v>5.5259533062167994E-3</v>
      </c>
      <c r="R353" s="107">
        <f>P353/'סכום נכסי הקרן'!$C$42</f>
        <v>1.3189123647963975E-4</v>
      </c>
    </row>
    <row r="354" spans="2:18">
      <c r="B354" s="102" t="s">
        <v>5083</v>
      </c>
      <c r="C354" s="104" t="s">
        <v>4455</v>
      </c>
      <c r="D354" s="103">
        <v>6588</v>
      </c>
      <c r="E354" s="103" t="s">
        <v>4722</v>
      </c>
      <c r="F354" s="103" t="s">
        <v>549</v>
      </c>
      <c r="G354" s="117">
        <v>43397</v>
      </c>
      <c r="H354" s="103"/>
      <c r="I354" s="106">
        <v>0.7500000000000312</v>
      </c>
      <c r="J354" s="104" t="s">
        <v>822</v>
      </c>
      <c r="K354" s="104" t="s">
        <v>138</v>
      </c>
      <c r="L354" s="105">
        <v>7.6938000000000006E-2</v>
      </c>
      <c r="M354" s="105">
        <v>8.8299999999996034E-2</v>
      </c>
      <c r="N354" s="106">
        <v>4175762.6123990011</v>
      </c>
      <c r="O354" s="118">
        <v>99.93</v>
      </c>
      <c r="P354" s="106">
        <v>15956.938113610004</v>
      </c>
      <c r="Q354" s="107">
        <f t="shared" si="6"/>
        <v>5.8007747563350682E-3</v>
      </c>
      <c r="R354" s="107">
        <f>P354/'סכום נכסי הקרן'!$C$42</f>
        <v>1.3845056459166851E-4</v>
      </c>
    </row>
    <row r="355" spans="2:18">
      <c r="B355" s="102" t="s">
        <v>5084</v>
      </c>
      <c r="C355" s="104" t="s">
        <v>4455</v>
      </c>
      <c r="D355" s="103">
        <v>6524</v>
      </c>
      <c r="E355" s="103" t="s">
        <v>4723</v>
      </c>
      <c r="F355" s="103" t="s">
        <v>549</v>
      </c>
      <c r="G355" s="117">
        <v>43357</v>
      </c>
      <c r="H355" s="103"/>
      <c r="I355" s="106">
        <v>4.51</v>
      </c>
      <c r="J355" s="104" t="s">
        <v>782</v>
      </c>
      <c r="K355" s="104" t="s">
        <v>141</v>
      </c>
      <c r="L355" s="105">
        <v>8.9610000000000009E-2</v>
      </c>
      <c r="M355" s="105">
        <v>9.1899999999999996E-2</v>
      </c>
      <c r="N355" s="106">
        <v>2271936.9500000007</v>
      </c>
      <c r="O355" s="118">
        <v>96.81</v>
      </c>
      <c r="P355" s="106">
        <v>10288.864170000003</v>
      </c>
      <c r="Q355" s="107">
        <f t="shared" si="6"/>
        <v>3.7402779357645802E-3</v>
      </c>
      <c r="R355" s="107">
        <f>P355/'סכום נכסי הקרן'!$C$42</f>
        <v>8.9271453157326231E-5</v>
      </c>
    </row>
    <row r="356" spans="2:18">
      <c r="B356" s="102" t="s">
        <v>5084</v>
      </c>
      <c r="C356" s="104" t="s">
        <v>4455</v>
      </c>
      <c r="D356" s="103" t="s">
        <v>4724</v>
      </c>
      <c r="E356" s="103" t="s">
        <v>4723</v>
      </c>
      <c r="F356" s="103" t="s">
        <v>549</v>
      </c>
      <c r="G356" s="117">
        <v>42891</v>
      </c>
      <c r="H356" s="103"/>
      <c r="I356" s="106">
        <v>4.4800000000000004</v>
      </c>
      <c r="J356" s="104" t="s">
        <v>782</v>
      </c>
      <c r="K356" s="104" t="s">
        <v>141</v>
      </c>
      <c r="L356" s="105">
        <v>8.9610000000000009E-2</v>
      </c>
      <c r="M356" s="105">
        <v>9.9700000000000011E-2</v>
      </c>
      <c r="N356" s="106">
        <v>6546304.8899999997</v>
      </c>
      <c r="O356" s="118">
        <v>96.81</v>
      </c>
      <c r="P356" s="106">
        <v>29646.087680000004</v>
      </c>
      <c r="Q356" s="107">
        <f t="shared" si="6"/>
        <v>1.0777147583944257E-2</v>
      </c>
      <c r="R356" s="107">
        <f>P356/'סכום נכסי הקרן'!$C$42</f>
        <v>2.5722463470164618E-4</v>
      </c>
    </row>
    <row r="357" spans="2:18">
      <c r="B357" s="102" t="s">
        <v>5085</v>
      </c>
      <c r="C357" s="104" t="s">
        <v>4455</v>
      </c>
      <c r="D357" s="103" t="s">
        <v>4725</v>
      </c>
      <c r="E357" s="103" t="s">
        <v>4726</v>
      </c>
      <c r="F357" s="103" t="s">
        <v>549</v>
      </c>
      <c r="G357" s="117">
        <v>44144</v>
      </c>
      <c r="H357" s="103"/>
      <c r="I357" s="106">
        <v>0.25000000000004918</v>
      </c>
      <c r="J357" s="104" t="s">
        <v>822</v>
      </c>
      <c r="K357" s="104" t="s">
        <v>138</v>
      </c>
      <c r="L357" s="105">
        <v>7.8763E-2</v>
      </c>
      <c r="M357" s="105">
        <v>0</v>
      </c>
      <c r="N357" s="106">
        <v>5199027.1722740009</v>
      </c>
      <c r="O357" s="118">
        <v>76.690121000000005</v>
      </c>
      <c r="P357" s="106">
        <v>15246.824057233003</v>
      </c>
      <c r="Q357" s="107">
        <f t="shared" si="6"/>
        <v>5.5426292610638271E-3</v>
      </c>
      <c r="R357" s="107">
        <f>P357/'סכום נכסי הקרן'!$C$42</f>
        <v>1.3228925147947313E-4</v>
      </c>
    </row>
    <row r="358" spans="2:18">
      <c r="B358" s="102" t="s">
        <v>5086</v>
      </c>
      <c r="C358" s="104" t="s">
        <v>4455</v>
      </c>
      <c r="D358" s="103">
        <v>6826</v>
      </c>
      <c r="E358" s="103" t="s">
        <v>4727</v>
      </c>
      <c r="F358" s="103" t="s">
        <v>549</v>
      </c>
      <c r="G358" s="117">
        <v>43550</v>
      </c>
      <c r="H358" s="103"/>
      <c r="I358" s="106">
        <v>1.9600000000000584</v>
      </c>
      <c r="J358" s="104" t="s">
        <v>782</v>
      </c>
      <c r="K358" s="104" t="s">
        <v>138</v>
      </c>
      <c r="L358" s="105">
        <v>8.4161E-2</v>
      </c>
      <c r="M358" s="105">
        <v>8.5499999999997092E-2</v>
      </c>
      <c r="N358" s="106">
        <v>2117169.8844680008</v>
      </c>
      <c r="O358" s="118">
        <v>100.62</v>
      </c>
      <c r="P358" s="106">
        <v>8146.2528691370035</v>
      </c>
      <c r="Q358" s="107">
        <f t="shared" si="6"/>
        <v>2.9613812916719682E-3</v>
      </c>
      <c r="R358" s="107">
        <f>P358/'סכום נכסי הקרן'!$C$42</f>
        <v>7.0681060552371761E-5</v>
      </c>
    </row>
    <row r="359" spans="2:18">
      <c r="B359" s="102" t="s">
        <v>5087</v>
      </c>
      <c r="C359" s="104" t="s">
        <v>4455</v>
      </c>
      <c r="D359" s="103">
        <v>6528</v>
      </c>
      <c r="E359" s="103" t="s">
        <v>4728</v>
      </c>
      <c r="F359" s="103" t="s">
        <v>549</v>
      </c>
      <c r="G359" s="117">
        <v>43373</v>
      </c>
      <c r="H359" s="103"/>
      <c r="I359" s="106">
        <v>4.2999999999993301</v>
      </c>
      <c r="J359" s="104" t="s">
        <v>782</v>
      </c>
      <c r="K359" s="104" t="s">
        <v>141</v>
      </c>
      <c r="L359" s="105">
        <v>3.032E-2</v>
      </c>
      <c r="M359" s="105">
        <v>7.5499999999991185E-2</v>
      </c>
      <c r="N359" s="106">
        <v>3622365.9520540009</v>
      </c>
      <c r="O359" s="118">
        <v>82.78</v>
      </c>
      <c r="P359" s="106">
        <v>14027.126004068001</v>
      </c>
      <c r="Q359" s="107">
        <f t="shared" si="6"/>
        <v>5.0992363227208501E-3</v>
      </c>
      <c r="R359" s="107">
        <f>P359/'סכום נכסי הקרן'!$C$42</f>
        <v>1.2170652671800885E-4</v>
      </c>
    </row>
    <row r="360" spans="2:18">
      <c r="B360" s="102" t="s">
        <v>5088</v>
      </c>
      <c r="C360" s="104" t="s">
        <v>4455</v>
      </c>
      <c r="D360" s="103">
        <v>8860</v>
      </c>
      <c r="E360" s="103" t="s">
        <v>4729</v>
      </c>
      <c r="F360" s="103" t="s">
        <v>549</v>
      </c>
      <c r="G360" s="117">
        <v>44585</v>
      </c>
      <c r="H360" s="103"/>
      <c r="I360" s="106">
        <v>2.3400000000009982</v>
      </c>
      <c r="J360" s="104" t="s">
        <v>900</v>
      </c>
      <c r="K360" s="104" t="s">
        <v>140</v>
      </c>
      <c r="L360" s="105">
        <v>6.1120000000000001E-2</v>
      </c>
      <c r="M360" s="105">
        <v>7.0200000000040785E-2</v>
      </c>
      <c r="N360" s="106">
        <v>222540.01615500008</v>
      </c>
      <c r="O360" s="118">
        <v>102.24</v>
      </c>
      <c r="P360" s="106">
        <v>922.18126111200013</v>
      </c>
      <c r="Q360" s="107">
        <f t="shared" si="6"/>
        <v>3.3523760900351824E-4</v>
      </c>
      <c r="R360" s="107">
        <f>P360/'סכום נכסי הקרן'!$C$42</f>
        <v>8.0013167531128884E-6</v>
      </c>
    </row>
    <row r="361" spans="2:18">
      <c r="B361" s="102" t="s">
        <v>5088</v>
      </c>
      <c r="C361" s="104" t="s">
        <v>4455</v>
      </c>
      <c r="D361" s="103">
        <v>8977</v>
      </c>
      <c r="E361" s="103" t="s">
        <v>4729</v>
      </c>
      <c r="F361" s="103" t="s">
        <v>549</v>
      </c>
      <c r="G361" s="117">
        <v>44553</v>
      </c>
      <c r="H361" s="103"/>
      <c r="I361" s="106">
        <v>2.339999999989844</v>
      </c>
      <c r="J361" s="104" t="s">
        <v>900</v>
      </c>
      <c r="K361" s="104" t="s">
        <v>140</v>
      </c>
      <c r="L361" s="105">
        <v>6.1120000000000001E-2</v>
      </c>
      <c r="M361" s="105">
        <v>7.0299999999579782E-2</v>
      </c>
      <c r="N361" s="106">
        <v>32795.370461000006</v>
      </c>
      <c r="O361" s="118">
        <v>102.22</v>
      </c>
      <c r="P361" s="106">
        <v>135.87381055699998</v>
      </c>
      <c r="Q361" s="107">
        <f t="shared" ref="Q361:Q376" si="7">IFERROR(P361/$P$10,0)</f>
        <v>4.9393772459006366E-5</v>
      </c>
      <c r="R361" s="107">
        <f>P361/'סכום נכסי הקרן'!$C$42</f>
        <v>1.1789107440852376E-6</v>
      </c>
    </row>
    <row r="362" spans="2:18">
      <c r="B362" s="102" t="s">
        <v>5088</v>
      </c>
      <c r="C362" s="104" t="s">
        <v>4455</v>
      </c>
      <c r="D362" s="103">
        <v>8978</v>
      </c>
      <c r="E362" s="103" t="s">
        <v>4729</v>
      </c>
      <c r="F362" s="103" t="s">
        <v>549</v>
      </c>
      <c r="G362" s="117">
        <v>44553</v>
      </c>
      <c r="H362" s="103"/>
      <c r="I362" s="106">
        <v>2.340000000008033</v>
      </c>
      <c r="J362" s="104" t="s">
        <v>900</v>
      </c>
      <c r="K362" s="104" t="s">
        <v>140</v>
      </c>
      <c r="L362" s="105">
        <v>6.1120000000000001E-2</v>
      </c>
      <c r="M362" s="105">
        <v>7.1300000000017211E-2</v>
      </c>
      <c r="N362" s="106">
        <v>42165.477077999996</v>
      </c>
      <c r="O362" s="118">
        <v>101.98</v>
      </c>
      <c r="P362" s="106">
        <v>174.28473929000003</v>
      </c>
      <c r="Q362" s="107">
        <f t="shared" si="7"/>
        <v>6.3357174721733077E-5</v>
      </c>
      <c r="R362" s="107">
        <f>P362/'סכום נכסי הקרן'!$C$42</f>
        <v>1.5121836271227642E-6</v>
      </c>
    </row>
    <row r="363" spans="2:18">
      <c r="B363" s="102" t="s">
        <v>5088</v>
      </c>
      <c r="C363" s="104" t="s">
        <v>4455</v>
      </c>
      <c r="D363" s="103">
        <v>8979</v>
      </c>
      <c r="E363" s="103" t="s">
        <v>4729</v>
      </c>
      <c r="F363" s="103" t="s">
        <v>549</v>
      </c>
      <c r="G363" s="117">
        <v>44553</v>
      </c>
      <c r="H363" s="103"/>
      <c r="I363" s="106">
        <v>2.3400000000011776</v>
      </c>
      <c r="J363" s="104" t="s">
        <v>900</v>
      </c>
      <c r="K363" s="104" t="s">
        <v>140</v>
      </c>
      <c r="L363" s="105">
        <v>6.1120000000000001E-2</v>
      </c>
      <c r="M363" s="105">
        <v>7.0300000000022317E-2</v>
      </c>
      <c r="N363" s="106">
        <v>196772.22121299998</v>
      </c>
      <c r="O363" s="118">
        <v>102.22</v>
      </c>
      <c r="P363" s="106">
        <v>815.24285560600015</v>
      </c>
      <c r="Q363" s="107">
        <f t="shared" si="7"/>
        <v>2.9636263194179489E-4</v>
      </c>
      <c r="R363" s="107">
        <f>P363/'סכום נכסי הקרן'!$C$42</f>
        <v>7.0734643973899312E-6</v>
      </c>
    </row>
    <row r="364" spans="2:18">
      <c r="B364" s="102" t="s">
        <v>5088</v>
      </c>
      <c r="C364" s="104" t="s">
        <v>4455</v>
      </c>
      <c r="D364" s="103">
        <v>8918</v>
      </c>
      <c r="E364" s="103" t="s">
        <v>4729</v>
      </c>
      <c r="F364" s="103" t="s">
        <v>549</v>
      </c>
      <c r="G364" s="117">
        <v>44553</v>
      </c>
      <c r="H364" s="103"/>
      <c r="I364" s="106">
        <v>2.3399999999811056</v>
      </c>
      <c r="J364" s="104" t="s">
        <v>900</v>
      </c>
      <c r="K364" s="104" t="s">
        <v>140</v>
      </c>
      <c r="L364" s="105">
        <v>6.1120000000000001E-2</v>
      </c>
      <c r="M364" s="105">
        <v>7.0399999999896934E-2</v>
      </c>
      <c r="N364" s="106">
        <v>28110.317536999999</v>
      </c>
      <c r="O364" s="118">
        <v>102.2</v>
      </c>
      <c r="P364" s="106">
        <v>116.44048058000001</v>
      </c>
      <c r="Q364" s="107">
        <f t="shared" si="7"/>
        <v>4.2329236069912859E-5</v>
      </c>
      <c r="R364" s="107">
        <f>P364/'סכום נכסי הקרן'!$C$42</f>
        <v>1.0102972238687863E-6</v>
      </c>
    </row>
    <row r="365" spans="2:18">
      <c r="B365" s="102" t="s">
        <v>5088</v>
      </c>
      <c r="C365" s="104" t="s">
        <v>4455</v>
      </c>
      <c r="D365" s="103">
        <v>9037</v>
      </c>
      <c r="E365" s="103" t="s">
        <v>4729</v>
      </c>
      <c r="F365" s="103" t="s">
        <v>549</v>
      </c>
      <c r="G365" s="117">
        <v>44671</v>
      </c>
      <c r="H365" s="103"/>
      <c r="I365" s="106">
        <v>2.3399999999758259</v>
      </c>
      <c r="J365" s="104" t="s">
        <v>900</v>
      </c>
      <c r="K365" s="104" t="s">
        <v>140</v>
      </c>
      <c r="L365" s="105">
        <v>6.1120000000000001E-2</v>
      </c>
      <c r="M365" s="105">
        <v>7.0199999999000048E-2</v>
      </c>
      <c r="N365" s="106">
        <v>17568.948849</v>
      </c>
      <c r="O365" s="118">
        <v>102.24</v>
      </c>
      <c r="P365" s="106">
        <v>72.803785014000013</v>
      </c>
      <c r="Q365" s="107">
        <f t="shared" si="7"/>
        <v>2.646612747809384E-5</v>
      </c>
      <c r="R365" s="107">
        <f>P365/'סכום נכסי הקרן'!$C$42</f>
        <v>6.3168291233777173E-7</v>
      </c>
    </row>
    <row r="366" spans="2:18">
      <c r="B366" s="102" t="s">
        <v>5088</v>
      </c>
      <c r="C366" s="104" t="s">
        <v>4455</v>
      </c>
      <c r="D366" s="103">
        <v>9130</v>
      </c>
      <c r="E366" s="103" t="s">
        <v>4729</v>
      </c>
      <c r="F366" s="103" t="s">
        <v>549</v>
      </c>
      <c r="G366" s="117">
        <v>44742</v>
      </c>
      <c r="H366" s="103"/>
      <c r="I366" s="106">
        <v>2.3399999999992214</v>
      </c>
      <c r="J366" s="104" t="s">
        <v>900</v>
      </c>
      <c r="K366" s="104" t="s">
        <v>140</v>
      </c>
      <c r="L366" s="105">
        <v>6.1120000000000001E-2</v>
      </c>
      <c r="M366" s="105">
        <v>7.0200000000022439E-2</v>
      </c>
      <c r="N366" s="106">
        <v>105413.69153700002</v>
      </c>
      <c r="O366" s="118">
        <v>102.24</v>
      </c>
      <c r="P366" s="106">
        <v>436.82270080100005</v>
      </c>
      <c r="Q366" s="107">
        <f t="shared" si="7"/>
        <v>1.587967614939437E-4</v>
      </c>
      <c r="R366" s="107">
        <f>P366/'סכום נכסי הקרן'!$C$42</f>
        <v>3.7900973934825696E-6</v>
      </c>
    </row>
    <row r="367" spans="2:18">
      <c r="B367" s="102" t="s">
        <v>5088</v>
      </c>
      <c r="C367" s="104" t="s">
        <v>4455</v>
      </c>
      <c r="D367" s="103">
        <v>9313</v>
      </c>
      <c r="E367" s="103" t="s">
        <v>4729</v>
      </c>
      <c r="F367" s="103" t="s">
        <v>549</v>
      </c>
      <c r="G367" s="117">
        <v>44886</v>
      </c>
      <c r="H367" s="103"/>
      <c r="I367" s="106">
        <v>2.3399999999943719</v>
      </c>
      <c r="J367" s="104" t="s">
        <v>900</v>
      </c>
      <c r="K367" s="104" t="s">
        <v>140</v>
      </c>
      <c r="L367" s="105">
        <v>6.1120000000000001E-2</v>
      </c>
      <c r="M367" s="105">
        <v>7.0199999999730645E-2</v>
      </c>
      <c r="N367" s="106">
        <v>48021.792845000004</v>
      </c>
      <c r="O367" s="118">
        <v>102.24</v>
      </c>
      <c r="P367" s="106">
        <v>198.99701231800003</v>
      </c>
      <c r="Q367" s="107">
        <f t="shared" si="7"/>
        <v>7.2340748420638128E-5</v>
      </c>
      <c r="R367" s="107">
        <f>P367/'סכום נכסי הקרן'!$C$42</f>
        <v>1.7265999599248482E-6</v>
      </c>
    </row>
    <row r="368" spans="2:18">
      <c r="B368" s="102" t="s">
        <v>5088</v>
      </c>
      <c r="C368" s="104" t="s">
        <v>4455</v>
      </c>
      <c r="D368" s="103">
        <v>9496</v>
      </c>
      <c r="E368" s="103" t="s">
        <v>4729</v>
      </c>
      <c r="F368" s="103" t="s">
        <v>549</v>
      </c>
      <c r="G368" s="117">
        <v>44985</v>
      </c>
      <c r="H368" s="103"/>
      <c r="I368" s="106">
        <v>2.3399999999982617</v>
      </c>
      <c r="J368" s="104" t="s">
        <v>900</v>
      </c>
      <c r="K368" s="104" t="s">
        <v>140</v>
      </c>
      <c r="L368" s="105">
        <v>6.1120000000000001E-2</v>
      </c>
      <c r="M368" s="105">
        <v>7.0200000000044407E-2</v>
      </c>
      <c r="N368" s="106">
        <v>74960.847536999994</v>
      </c>
      <c r="O368" s="118">
        <v>102.24</v>
      </c>
      <c r="P368" s="106">
        <v>310.62947968100008</v>
      </c>
      <c r="Q368" s="107">
        <f t="shared" si="7"/>
        <v>1.1292214279944919E-4</v>
      </c>
      <c r="R368" s="107">
        <f>P368/'סכום נכסי הקרן'!$C$42</f>
        <v>2.6951803995510434E-6</v>
      </c>
    </row>
    <row r="369" spans="2:18">
      <c r="B369" s="102" t="s">
        <v>5088</v>
      </c>
      <c r="C369" s="104" t="s">
        <v>4455</v>
      </c>
      <c r="D369" s="103">
        <v>9547</v>
      </c>
      <c r="E369" s="103" t="s">
        <v>4729</v>
      </c>
      <c r="F369" s="103" t="s">
        <v>549</v>
      </c>
      <c r="G369" s="117">
        <v>45036</v>
      </c>
      <c r="H369" s="103"/>
      <c r="I369" s="106">
        <v>2.3399999999832461</v>
      </c>
      <c r="J369" s="104" t="s">
        <v>900</v>
      </c>
      <c r="K369" s="104" t="s">
        <v>140</v>
      </c>
      <c r="L369" s="105">
        <v>6.1120000000000001E-2</v>
      </c>
      <c r="M369" s="105">
        <v>7.0099999999817364E-2</v>
      </c>
      <c r="N369" s="106">
        <v>17568.948849</v>
      </c>
      <c r="O369" s="118">
        <v>102.26</v>
      </c>
      <c r="P369" s="106">
        <v>72.818028933000008</v>
      </c>
      <c r="Q369" s="107">
        <f t="shared" si="7"/>
        <v>2.6471305524482075E-5</v>
      </c>
      <c r="R369" s="107">
        <f>P369/'סכום נכסי הקרן'!$C$42</f>
        <v>6.3180649987151453E-7</v>
      </c>
    </row>
    <row r="370" spans="2:18">
      <c r="B370" s="102" t="s">
        <v>5088</v>
      </c>
      <c r="C370" s="104" t="s">
        <v>4455</v>
      </c>
      <c r="D370" s="103">
        <v>9718</v>
      </c>
      <c r="E370" s="103" t="s">
        <v>4729</v>
      </c>
      <c r="F370" s="103" t="s">
        <v>549</v>
      </c>
      <c r="G370" s="117">
        <v>45163</v>
      </c>
      <c r="H370" s="103"/>
      <c r="I370" s="106">
        <v>2.3799999999957562</v>
      </c>
      <c r="J370" s="104" t="s">
        <v>900</v>
      </c>
      <c r="K370" s="104" t="s">
        <v>140</v>
      </c>
      <c r="L370" s="105">
        <v>6.4320000000000002E-2</v>
      </c>
      <c r="M370" s="105">
        <v>7.2399999999825368E-2</v>
      </c>
      <c r="N370" s="106">
        <v>162196.53395200006</v>
      </c>
      <c r="O370" s="118">
        <v>99.65</v>
      </c>
      <c r="P370" s="106">
        <v>655.09785348100013</v>
      </c>
      <c r="Q370" s="107">
        <f t="shared" si="7"/>
        <v>2.3814563071850931E-4</v>
      </c>
      <c r="R370" s="107">
        <f>P370/'סכום נכסי הקרן'!$C$42</f>
        <v>5.683964369071271E-6</v>
      </c>
    </row>
    <row r="371" spans="2:18">
      <c r="B371" s="102" t="s">
        <v>5088</v>
      </c>
      <c r="C371" s="104" t="s">
        <v>4455</v>
      </c>
      <c r="D371" s="103">
        <v>8829</v>
      </c>
      <c r="E371" s="103" t="s">
        <v>4729</v>
      </c>
      <c r="F371" s="103" t="s">
        <v>549</v>
      </c>
      <c r="G371" s="117">
        <v>44553</v>
      </c>
      <c r="H371" s="103"/>
      <c r="I371" s="106">
        <v>2.3400000000003547</v>
      </c>
      <c r="J371" s="104" t="s">
        <v>900</v>
      </c>
      <c r="K371" s="104" t="s">
        <v>140</v>
      </c>
      <c r="L371" s="105">
        <v>6.1180000000000005E-2</v>
      </c>
      <c r="M371" s="105">
        <v>6.9900000000007761E-2</v>
      </c>
      <c r="N371" s="106">
        <v>2125842.7896390003</v>
      </c>
      <c r="O371" s="118">
        <v>102.24</v>
      </c>
      <c r="P371" s="106">
        <v>8809.257773981999</v>
      </c>
      <c r="Q371" s="107">
        <f t="shared" si="7"/>
        <v>3.2024013475228396E-3</v>
      </c>
      <c r="R371" s="107">
        <f>P371/'סכום נכסי הקרן'!$C$42</f>
        <v>7.6433630547272143E-5</v>
      </c>
    </row>
    <row r="372" spans="2:18">
      <c r="B372" s="102" t="s">
        <v>5089</v>
      </c>
      <c r="C372" s="104" t="s">
        <v>4455</v>
      </c>
      <c r="D372" s="103">
        <v>7382</v>
      </c>
      <c r="E372" s="103" t="s">
        <v>4730</v>
      </c>
      <c r="F372" s="103" t="s">
        <v>549</v>
      </c>
      <c r="G372" s="117">
        <v>43860</v>
      </c>
      <c r="H372" s="103"/>
      <c r="I372" s="106">
        <v>2.6399999999997892</v>
      </c>
      <c r="J372" s="104" t="s">
        <v>782</v>
      </c>
      <c r="K372" s="104" t="s">
        <v>138</v>
      </c>
      <c r="L372" s="105">
        <v>8.1652000000000002E-2</v>
      </c>
      <c r="M372" s="105">
        <v>8.3599999999993943E-2</v>
      </c>
      <c r="N372" s="106">
        <v>3500643.3899070001</v>
      </c>
      <c r="O372" s="118">
        <v>100.74</v>
      </c>
      <c r="P372" s="106">
        <v>13485.520389481002</v>
      </c>
      <c r="Q372" s="107">
        <f t="shared" si="7"/>
        <v>4.9023481631869136E-3</v>
      </c>
      <c r="R372" s="107">
        <f>P372/'סכום נכסי הקרן'!$C$42</f>
        <v>1.1700727911851915E-4</v>
      </c>
    </row>
    <row r="373" spans="2:18">
      <c r="B373" s="102" t="s">
        <v>5090</v>
      </c>
      <c r="C373" s="104" t="s">
        <v>4455</v>
      </c>
      <c r="D373" s="103">
        <v>9158</v>
      </c>
      <c r="E373" s="103" t="s">
        <v>4731</v>
      </c>
      <c r="F373" s="103" t="s">
        <v>549</v>
      </c>
      <c r="G373" s="117">
        <v>44179</v>
      </c>
      <c r="H373" s="103"/>
      <c r="I373" s="106">
        <v>2.469999999999775</v>
      </c>
      <c r="J373" s="104" t="s">
        <v>782</v>
      </c>
      <c r="K373" s="104" t="s">
        <v>138</v>
      </c>
      <c r="L373" s="105">
        <v>8.0410999999999996E-2</v>
      </c>
      <c r="M373" s="105">
        <v>9.6600000000003128E-2</v>
      </c>
      <c r="N373" s="106">
        <v>1564613.2876200003</v>
      </c>
      <c r="O373" s="118">
        <v>97.38</v>
      </c>
      <c r="P373" s="106">
        <v>5826.3246452730009</v>
      </c>
      <c r="Q373" s="107">
        <f t="shared" si="7"/>
        <v>2.1180251927959892E-3</v>
      </c>
      <c r="R373" s="107">
        <f>P373/'סכום נכסי הקרן'!$C$42</f>
        <v>5.0552175542022338E-5</v>
      </c>
    </row>
    <row r="374" spans="2:18">
      <c r="B374" s="102" t="s">
        <v>5091</v>
      </c>
      <c r="C374" s="104" t="s">
        <v>4455</v>
      </c>
      <c r="D374" s="103">
        <v>7823</v>
      </c>
      <c r="E374" s="103" t="s">
        <v>4732</v>
      </c>
      <c r="F374" s="103" t="s">
        <v>549</v>
      </c>
      <c r="G374" s="117">
        <v>44027</v>
      </c>
      <c r="H374" s="103"/>
      <c r="I374" s="106">
        <v>3.3599999999994541</v>
      </c>
      <c r="J374" s="104" t="s">
        <v>900</v>
      </c>
      <c r="K374" s="104" t="s">
        <v>140</v>
      </c>
      <c r="L374" s="105">
        <v>2.35E-2</v>
      </c>
      <c r="M374" s="105">
        <v>2.1300000000000499E-2</v>
      </c>
      <c r="N374" s="106">
        <v>2481438.3301370004</v>
      </c>
      <c r="O374" s="118">
        <v>101.47</v>
      </c>
      <c r="P374" s="106">
        <v>10205.363540496002</v>
      </c>
      <c r="Q374" s="107">
        <f t="shared" si="7"/>
        <v>3.7099232185678161E-3</v>
      </c>
      <c r="R374" s="107">
        <f>P374/'סכום נכסי הקרן'!$C$42</f>
        <v>8.8546958945700003E-5</v>
      </c>
    </row>
    <row r="375" spans="2:18">
      <c r="B375" s="102" t="s">
        <v>5091</v>
      </c>
      <c r="C375" s="104" t="s">
        <v>4455</v>
      </c>
      <c r="D375" s="103">
        <v>7993</v>
      </c>
      <c r="E375" s="103" t="s">
        <v>4732</v>
      </c>
      <c r="F375" s="103" t="s">
        <v>549</v>
      </c>
      <c r="G375" s="117">
        <v>44119</v>
      </c>
      <c r="H375" s="103"/>
      <c r="I375" s="106">
        <v>3.3599999999999217</v>
      </c>
      <c r="J375" s="104" t="s">
        <v>900</v>
      </c>
      <c r="K375" s="104" t="s">
        <v>140</v>
      </c>
      <c r="L375" s="105">
        <v>2.35E-2</v>
      </c>
      <c r="M375" s="105">
        <v>2.1299999999998622E-2</v>
      </c>
      <c r="N375" s="106">
        <v>2481438.3316830005</v>
      </c>
      <c r="O375" s="118">
        <v>101.47</v>
      </c>
      <c r="P375" s="106">
        <v>10205.363546680004</v>
      </c>
      <c r="Q375" s="107">
        <f t="shared" si="7"/>
        <v>3.7099232208158668E-3</v>
      </c>
      <c r="R375" s="107">
        <f>P375/'סכום נכסי הקרן'!$C$42</f>
        <v>8.8546958999355569E-5</v>
      </c>
    </row>
    <row r="376" spans="2:18">
      <c r="B376" s="102" t="s">
        <v>5091</v>
      </c>
      <c r="C376" s="104" t="s">
        <v>4455</v>
      </c>
      <c r="D376" s="103">
        <v>8187</v>
      </c>
      <c r="E376" s="103" t="s">
        <v>4732</v>
      </c>
      <c r="F376" s="103" t="s">
        <v>549</v>
      </c>
      <c r="G376" s="117">
        <v>44211</v>
      </c>
      <c r="H376" s="103"/>
      <c r="I376" s="106">
        <v>3.3599999999994541</v>
      </c>
      <c r="J376" s="104" t="s">
        <v>900</v>
      </c>
      <c r="K376" s="104" t="s">
        <v>140</v>
      </c>
      <c r="L376" s="105">
        <v>2.35E-2</v>
      </c>
      <c r="M376" s="105">
        <v>2.1300000000000499E-2</v>
      </c>
      <c r="N376" s="106">
        <v>2481438.3301370004</v>
      </c>
      <c r="O376" s="118">
        <v>101.47</v>
      </c>
      <c r="P376" s="106">
        <v>10205.363540496002</v>
      </c>
      <c r="Q376" s="107">
        <f t="shared" si="7"/>
        <v>3.7099232185678161E-3</v>
      </c>
      <c r="R376" s="107">
        <f>P376/'סכום נכסי הקרן'!$C$42</f>
        <v>8.8546958945700003E-5</v>
      </c>
    </row>
    <row r="377" spans="2:18">
      <c r="B377" s="110"/>
      <c r="C377" s="110"/>
      <c r="D377" s="110"/>
      <c r="E377" s="110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</row>
    <row r="378" spans="2:18">
      <c r="B378" s="110"/>
      <c r="C378" s="110"/>
      <c r="D378" s="110"/>
      <c r="E378" s="110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</row>
    <row r="379" spans="2:18">
      <c r="B379" s="110"/>
      <c r="C379" s="110"/>
      <c r="D379" s="110"/>
      <c r="E379" s="110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</row>
    <row r="380" spans="2:18">
      <c r="B380" s="124" t="s">
        <v>231</v>
      </c>
      <c r="C380" s="110"/>
      <c r="D380" s="110"/>
      <c r="E380" s="110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</row>
    <row r="381" spans="2:18">
      <c r="B381" s="124" t="s">
        <v>118</v>
      </c>
      <c r="C381" s="110"/>
      <c r="D381" s="110"/>
      <c r="E381" s="110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</row>
    <row r="382" spans="2:18">
      <c r="B382" s="124" t="s">
        <v>214</v>
      </c>
      <c r="C382" s="110"/>
      <c r="D382" s="110"/>
      <c r="E382" s="110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</row>
    <row r="383" spans="2:18">
      <c r="B383" s="124" t="s">
        <v>222</v>
      </c>
      <c r="C383" s="110"/>
      <c r="D383" s="110"/>
      <c r="E383" s="110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</row>
    <row r="384" spans="2:18">
      <c r="B384" s="110"/>
      <c r="C384" s="110"/>
      <c r="D384" s="110"/>
      <c r="E384" s="110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</row>
    <row r="385" spans="2:18">
      <c r="B385" s="110"/>
      <c r="C385" s="110"/>
      <c r="D385" s="110"/>
      <c r="E385" s="110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</row>
    <row r="386" spans="2:18">
      <c r="B386" s="110"/>
      <c r="C386" s="110"/>
      <c r="D386" s="110"/>
      <c r="E386" s="110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</row>
    <row r="387" spans="2:18">
      <c r="B387" s="110"/>
      <c r="C387" s="110"/>
      <c r="D387" s="110"/>
      <c r="E387" s="110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</row>
    <row r="388" spans="2:18">
      <c r="B388" s="110"/>
      <c r="C388" s="110"/>
      <c r="D388" s="110"/>
      <c r="E388" s="110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</row>
    <row r="389" spans="2:18">
      <c r="B389" s="110"/>
      <c r="C389" s="110"/>
      <c r="D389" s="110"/>
      <c r="E389" s="110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</row>
    <row r="390" spans="2:18">
      <c r="B390" s="110"/>
      <c r="C390" s="110"/>
      <c r="D390" s="110"/>
      <c r="E390" s="110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</row>
    <row r="391" spans="2:18">
      <c r="B391" s="110"/>
      <c r="C391" s="110"/>
      <c r="D391" s="110"/>
      <c r="E391" s="110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</row>
    <row r="392" spans="2:18">
      <c r="B392" s="110"/>
      <c r="C392" s="110"/>
      <c r="D392" s="110"/>
      <c r="E392" s="110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</row>
    <row r="393" spans="2:18">
      <c r="B393" s="110"/>
      <c r="C393" s="110"/>
      <c r="D393" s="110"/>
      <c r="E393" s="110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</row>
    <row r="394" spans="2:18">
      <c r="B394" s="110"/>
      <c r="C394" s="110"/>
      <c r="D394" s="110"/>
      <c r="E394" s="110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</row>
    <row r="395" spans="2:18">
      <c r="B395" s="110"/>
      <c r="C395" s="110"/>
      <c r="D395" s="110"/>
      <c r="E395" s="110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</row>
    <row r="396" spans="2:18">
      <c r="B396" s="110"/>
      <c r="C396" s="110"/>
      <c r="D396" s="110"/>
      <c r="E396" s="110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</row>
    <row r="397" spans="2:18">
      <c r="B397" s="110"/>
      <c r="C397" s="110"/>
      <c r="D397" s="110"/>
      <c r="E397" s="110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</row>
    <row r="398" spans="2:18">
      <c r="B398" s="110"/>
      <c r="C398" s="110"/>
      <c r="D398" s="110"/>
      <c r="E398" s="110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</row>
    <row r="399" spans="2:18">
      <c r="B399" s="110"/>
      <c r="C399" s="110"/>
      <c r="D399" s="110"/>
      <c r="E399" s="110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</row>
    <row r="400" spans="2:18">
      <c r="B400" s="110"/>
      <c r="C400" s="110"/>
      <c r="D400" s="110"/>
      <c r="E400" s="110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</row>
    <row r="401" spans="2:18">
      <c r="B401" s="110"/>
      <c r="C401" s="110"/>
      <c r="D401" s="110"/>
      <c r="E401" s="110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</row>
    <row r="402" spans="2:18">
      <c r="B402" s="110"/>
      <c r="C402" s="110"/>
      <c r="D402" s="110"/>
      <c r="E402" s="110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</row>
    <row r="403" spans="2:18">
      <c r="B403" s="110"/>
      <c r="C403" s="110"/>
      <c r="D403" s="110"/>
      <c r="E403" s="110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</row>
    <row r="404" spans="2:18">
      <c r="B404" s="110"/>
      <c r="C404" s="110"/>
      <c r="D404" s="110"/>
      <c r="E404" s="110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</row>
    <row r="405" spans="2:18">
      <c r="B405" s="110"/>
      <c r="C405" s="110"/>
      <c r="D405" s="110"/>
      <c r="E405" s="110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</row>
    <row r="406" spans="2:18">
      <c r="B406" s="110"/>
      <c r="C406" s="110"/>
      <c r="D406" s="110"/>
      <c r="E406" s="110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</row>
    <row r="407" spans="2:18">
      <c r="B407" s="110"/>
      <c r="C407" s="110"/>
      <c r="D407" s="110"/>
      <c r="E407" s="110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</row>
    <row r="408" spans="2:18">
      <c r="B408" s="110"/>
      <c r="C408" s="110"/>
      <c r="D408" s="110"/>
      <c r="E408" s="110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</row>
    <row r="409" spans="2:18">
      <c r="B409" s="110"/>
      <c r="C409" s="110"/>
      <c r="D409" s="110"/>
      <c r="E409" s="110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</row>
    <row r="410" spans="2:18">
      <c r="B410" s="110"/>
      <c r="C410" s="110"/>
      <c r="D410" s="110"/>
      <c r="E410" s="110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</row>
    <row r="411" spans="2:18">
      <c r="B411" s="110"/>
      <c r="C411" s="110"/>
      <c r="D411" s="110"/>
      <c r="E411" s="110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</row>
    <row r="412" spans="2:18">
      <c r="B412" s="110"/>
      <c r="C412" s="110"/>
      <c r="D412" s="110"/>
      <c r="E412" s="110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</row>
    <row r="413" spans="2:18">
      <c r="B413" s="110"/>
      <c r="C413" s="110"/>
      <c r="D413" s="110"/>
      <c r="E413" s="110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</row>
    <row r="414" spans="2:18">
      <c r="B414" s="110"/>
      <c r="C414" s="110"/>
      <c r="D414" s="110"/>
      <c r="E414" s="110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</row>
    <row r="415" spans="2:18">
      <c r="B415" s="110"/>
      <c r="C415" s="110"/>
      <c r="D415" s="110"/>
      <c r="E415" s="110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</row>
    <row r="416" spans="2:18">
      <c r="B416" s="110"/>
      <c r="C416" s="110"/>
      <c r="D416" s="110"/>
      <c r="E416" s="110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</row>
    <row r="417" spans="2:18">
      <c r="B417" s="110"/>
      <c r="C417" s="110"/>
      <c r="D417" s="110"/>
      <c r="E417" s="110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</row>
    <row r="418" spans="2:18">
      <c r="B418" s="110"/>
      <c r="C418" s="110"/>
      <c r="D418" s="110"/>
      <c r="E418" s="110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</row>
    <row r="419" spans="2:18">
      <c r="B419" s="110"/>
      <c r="C419" s="110"/>
      <c r="D419" s="110"/>
      <c r="E419" s="110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</row>
    <row r="420" spans="2:18">
      <c r="B420" s="110"/>
      <c r="C420" s="110"/>
      <c r="D420" s="110"/>
      <c r="E420" s="110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</row>
    <row r="421" spans="2:18">
      <c r="B421" s="110"/>
      <c r="C421" s="110"/>
      <c r="D421" s="110"/>
      <c r="E421" s="110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</row>
    <row r="422" spans="2:18">
      <c r="B422" s="110"/>
      <c r="C422" s="110"/>
      <c r="D422" s="110"/>
      <c r="E422" s="110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</row>
    <row r="423" spans="2:18">
      <c r="B423" s="110"/>
      <c r="C423" s="110"/>
      <c r="D423" s="110"/>
      <c r="E423" s="110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</row>
    <row r="424" spans="2:18">
      <c r="B424" s="110"/>
      <c r="C424" s="110"/>
      <c r="D424" s="110"/>
      <c r="E424" s="110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</row>
    <row r="425" spans="2:18">
      <c r="B425" s="110"/>
      <c r="C425" s="110"/>
      <c r="D425" s="110"/>
      <c r="E425" s="110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</row>
    <row r="426" spans="2:18">
      <c r="B426" s="110"/>
      <c r="C426" s="110"/>
      <c r="D426" s="110"/>
      <c r="E426" s="110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</row>
    <row r="427" spans="2:18">
      <c r="B427" s="110"/>
      <c r="C427" s="110"/>
      <c r="D427" s="110"/>
      <c r="E427" s="110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</row>
    <row r="428" spans="2:18">
      <c r="B428" s="110"/>
      <c r="C428" s="110"/>
      <c r="D428" s="110"/>
      <c r="E428" s="110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</row>
    <row r="429" spans="2:18">
      <c r="B429" s="110"/>
      <c r="C429" s="110"/>
      <c r="D429" s="110"/>
      <c r="E429" s="110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</row>
    <row r="430" spans="2:18">
      <c r="B430" s="110"/>
      <c r="C430" s="110"/>
      <c r="D430" s="110"/>
      <c r="E430" s="110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</row>
    <row r="431" spans="2:18">
      <c r="B431" s="110"/>
      <c r="C431" s="110"/>
      <c r="D431" s="110"/>
      <c r="E431" s="110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</row>
    <row r="432" spans="2:18">
      <c r="B432" s="110"/>
      <c r="C432" s="110"/>
      <c r="D432" s="110"/>
      <c r="E432" s="110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</row>
    <row r="433" spans="2:18">
      <c r="B433" s="110"/>
      <c r="C433" s="110"/>
      <c r="D433" s="110"/>
      <c r="E433" s="110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</row>
    <row r="434" spans="2:18">
      <c r="B434" s="110"/>
      <c r="C434" s="110"/>
      <c r="D434" s="110"/>
      <c r="E434" s="110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</row>
    <row r="435" spans="2:18">
      <c r="B435" s="110"/>
      <c r="C435" s="110"/>
      <c r="D435" s="110"/>
      <c r="E435" s="110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</row>
    <row r="436" spans="2:18">
      <c r="B436" s="110"/>
      <c r="C436" s="110"/>
      <c r="D436" s="110"/>
      <c r="E436" s="110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</row>
    <row r="437" spans="2:18">
      <c r="B437" s="110"/>
      <c r="C437" s="110"/>
      <c r="D437" s="110"/>
      <c r="E437" s="110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</row>
    <row r="438" spans="2:18">
      <c r="B438" s="110"/>
      <c r="C438" s="110"/>
      <c r="D438" s="110"/>
      <c r="E438" s="110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</row>
    <row r="439" spans="2:18">
      <c r="B439" s="110"/>
      <c r="C439" s="110"/>
      <c r="D439" s="110"/>
      <c r="E439" s="110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</row>
    <row r="440" spans="2:18">
      <c r="B440" s="110"/>
      <c r="C440" s="110"/>
      <c r="D440" s="110"/>
      <c r="E440" s="110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</row>
    <row r="441" spans="2:18">
      <c r="B441" s="110"/>
      <c r="C441" s="110"/>
      <c r="D441" s="110"/>
      <c r="E441" s="110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</row>
    <row r="442" spans="2:18">
      <c r="B442" s="110"/>
      <c r="C442" s="110"/>
      <c r="D442" s="110"/>
      <c r="E442" s="110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</row>
    <row r="443" spans="2:18">
      <c r="B443" s="110"/>
      <c r="C443" s="110"/>
      <c r="D443" s="110"/>
      <c r="E443" s="110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</row>
    <row r="444" spans="2:18">
      <c r="B444" s="110"/>
      <c r="C444" s="110"/>
      <c r="D444" s="110"/>
      <c r="E444" s="110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</row>
    <row r="445" spans="2:18">
      <c r="B445" s="110"/>
      <c r="C445" s="110"/>
      <c r="D445" s="110"/>
      <c r="E445" s="110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</row>
    <row r="446" spans="2:18">
      <c r="B446" s="110"/>
      <c r="C446" s="110"/>
      <c r="D446" s="110"/>
      <c r="E446" s="110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</row>
    <row r="447" spans="2:18">
      <c r="B447" s="110"/>
      <c r="C447" s="110"/>
      <c r="D447" s="110"/>
      <c r="E447" s="110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</row>
    <row r="448" spans="2:18">
      <c r="B448" s="110"/>
      <c r="C448" s="110"/>
      <c r="D448" s="110"/>
      <c r="E448" s="110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</row>
    <row r="449" spans="2:18">
      <c r="B449" s="110"/>
      <c r="C449" s="110"/>
      <c r="D449" s="110"/>
      <c r="E449" s="110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</row>
    <row r="450" spans="2:18">
      <c r="B450" s="110"/>
      <c r="C450" s="110"/>
      <c r="D450" s="110"/>
      <c r="E450" s="110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</row>
    <row r="451" spans="2:18">
      <c r="B451" s="110"/>
      <c r="C451" s="110"/>
      <c r="D451" s="110"/>
      <c r="E451" s="110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</row>
    <row r="452" spans="2:18">
      <c r="B452" s="110"/>
      <c r="C452" s="110"/>
      <c r="D452" s="110"/>
      <c r="E452" s="110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</row>
    <row r="453" spans="2:18">
      <c r="B453" s="110"/>
      <c r="C453" s="110"/>
      <c r="D453" s="110"/>
      <c r="E453" s="110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</row>
    <row r="454" spans="2:18">
      <c r="B454" s="110"/>
      <c r="C454" s="110"/>
      <c r="D454" s="110"/>
      <c r="E454" s="110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</row>
    <row r="455" spans="2:18">
      <c r="B455" s="110"/>
      <c r="C455" s="110"/>
      <c r="D455" s="110"/>
      <c r="E455" s="110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</row>
    <row r="456" spans="2:18">
      <c r="B456" s="110"/>
      <c r="C456" s="110"/>
      <c r="D456" s="110"/>
      <c r="E456" s="110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</row>
    <row r="457" spans="2:18">
      <c r="B457" s="110"/>
      <c r="C457" s="110"/>
      <c r="D457" s="110"/>
      <c r="E457" s="110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</row>
    <row r="458" spans="2:18">
      <c r="B458" s="110"/>
      <c r="C458" s="110"/>
      <c r="D458" s="110"/>
      <c r="E458" s="110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</row>
    <row r="459" spans="2:18">
      <c r="B459" s="110"/>
      <c r="C459" s="110"/>
      <c r="D459" s="110"/>
      <c r="E459" s="110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</row>
    <row r="460" spans="2:18">
      <c r="B460" s="110"/>
      <c r="C460" s="110"/>
      <c r="D460" s="110"/>
      <c r="E460" s="110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</row>
    <row r="461" spans="2:18">
      <c r="B461" s="110"/>
      <c r="C461" s="110"/>
      <c r="D461" s="110"/>
      <c r="E461" s="110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</row>
    <row r="462" spans="2:18">
      <c r="B462" s="110"/>
      <c r="C462" s="110"/>
      <c r="D462" s="110"/>
      <c r="E462" s="110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</row>
    <row r="463" spans="2:18">
      <c r="B463" s="110"/>
      <c r="C463" s="110"/>
      <c r="D463" s="110"/>
      <c r="E463" s="110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</row>
    <row r="464" spans="2:18">
      <c r="B464" s="110"/>
      <c r="C464" s="110"/>
      <c r="D464" s="110"/>
      <c r="E464" s="110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</row>
    <row r="465" spans="2:18">
      <c r="B465" s="110"/>
      <c r="C465" s="110"/>
      <c r="D465" s="110"/>
      <c r="E465" s="110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</row>
    <row r="466" spans="2:18">
      <c r="B466" s="110"/>
      <c r="C466" s="110"/>
      <c r="D466" s="110"/>
      <c r="E466" s="110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</row>
    <row r="467" spans="2:18">
      <c r="B467" s="110"/>
      <c r="C467" s="110"/>
      <c r="D467" s="110"/>
      <c r="E467" s="110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</row>
    <row r="468" spans="2:18">
      <c r="B468" s="110"/>
      <c r="C468" s="110"/>
      <c r="D468" s="110"/>
      <c r="E468" s="110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</row>
    <row r="469" spans="2:18">
      <c r="B469" s="110"/>
      <c r="C469" s="110"/>
      <c r="D469" s="110"/>
      <c r="E469" s="110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</row>
    <row r="470" spans="2:18">
      <c r="B470" s="110"/>
      <c r="C470" s="110"/>
      <c r="D470" s="110"/>
      <c r="E470" s="110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</row>
    <row r="471" spans="2:18">
      <c r="B471" s="110"/>
      <c r="C471" s="110"/>
      <c r="D471" s="110"/>
      <c r="E471" s="110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</row>
    <row r="472" spans="2:18">
      <c r="B472" s="110"/>
      <c r="C472" s="110"/>
      <c r="D472" s="110"/>
      <c r="E472" s="110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</row>
    <row r="473" spans="2:18">
      <c r="B473" s="110"/>
      <c r="C473" s="110"/>
      <c r="D473" s="110"/>
      <c r="E473" s="110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</row>
    <row r="474" spans="2:18">
      <c r="B474" s="110"/>
      <c r="C474" s="110"/>
      <c r="D474" s="110"/>
      <c r="E474" s="110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</row>
    <row r="475" spans="2:18">
      <c r="B475" s="110"/>
      <c r="C475" s="110"/>
      <c r="D475" s="110"/>
      <c r="E475" s="110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</row>
    <row r="476" spans="2:18">
      <c r="B476" s="110"/>
      <c r="C476" s="110"/>
      <c r="D476" s="110"/>
      <c r="E476" s="110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</row>
    <row r="477" spans="2:18">
      <c r="B477" s="110"/>
      <c r="C477" s="110"/>
      <c r="D477" s="110"/>
      <c r="E477" s="110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</row>
    <row r="478" spans="2:18">
      <c r="B478" s="110"/>
      <c r="C478" s="110"/>
      <c r="D478" s="110"/>
      <c r="E478" s="110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</row>
    <row r="479" spans="2:18">
      <c r="B479" s="110"/>
      <c r="C479" s="110"/>
      <c r="D479" s="110"/>
      <c r="E479" s="110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</row>
    <row r="480" spans="2:18">
      <c r="B480" s="110"/>
      <c r="C480" s="110"/>
      <c r="D480" s="110"/>
      <c r="E480" s="110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</row>
    <row r="481" spans="2:18">
      <c r="B481" s="110"/>
      <c r="C481" s="110"/>
      <c r="D481" s="110"/>
      <c r="E481" s="110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</row>
    <row r="482" spans="2:18">
      <c r="B482" s="110"/>
      <c r="C482" s="110"/>
      <c r="D482" s="110"/>
      <c r="E482" s="110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</row>
    <row r="483" spans="2:18">
      <c r="B483" s="110"/>
      <c r="C483" s="110"/>
      <c r="D483" s="110"/>
      <c r="E483" s="110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</row>
    <row r="484" spans="2:18">
      <c r="B484" s="110"/>
      <c r="C484" s="110"/>
      <c r="D484" s="110"/>
      <c r="E484" s="110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</row>
    <row r="485" spans="2:18">
      <c r="B485" s="110"/>
      <c r="C485" s="110"/>
      <c r="D485" s="110"/>
      <c r="E485" s="110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</row>
    <row r="486" spans="2:18">
      <c r="B486" s="110"/>
      <c r="C486" s="110"/>
      <c r="D486" s="110"/>
      <c r="E486" s="110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</row>
    <row r="487" spans="2:18">
      <c r="B487" s="110"/>
      <c r="C487" s="110"/>
      <c r="D487" s="110"/>
      <c r="E487" s="110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</row>
    <row r="488" spans="2:18">
      <c r="B488" s="110"/>
      <c r="C488" s="110"/>
      <c r="D488" s="110"/>
      <c r="E488" s="110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</row>
    <row r="489" spans="2:18">
      <c r="B489" s="110"/>
      <c r="C489" s="110"/>
      <c r="D489" s="110"/>
      <c r="E489" s="110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</row>
    <row r="490" spans="2:18">
      <c r="B490" s="110"/>
      <c r="C490" s="110"/>
      <c r="D490" s="110"/>
      <c r="E490" s="110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</row>
    <row r="491" spans="2:18">
      <c r="B491" s="110"/>
      <c r="C491" s="110"/>
      <c r="D491" s="110"/>
      <c r="E491" s="110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</row>
    <row r="492" spans="2:18">
      <c r="B492" s="110"/>
      <c r="C492" s="110"/>
      <c r="D492" s="110"/>
      <c r="E492" s="110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</row>
    <row r="493" spans="2:18">
      <c r="B493" s="110"/>
      <c r="C493" s="110"/>
      <c r="D493" s="110"/>
      <c r="E493" s="110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</row>
    <row r="494" spans="2:18">
      <c r="B494" s="110"/>
      <c r="C494" s="110"/>
      <c r="D494" s="110"/>
      <c r="E494" s="110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</row>
    <row r="495" spans="2:18">
      <c r="B495" s="110"/>
      <c r="C495" s="110"/>
      <c r="D495" s="110"/>
      <c r="E495" s="110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</row>
    <row r="496" spans="2:18">
      <c r="B496" s="110"/>
      <c r="C496" s="110"/>
      <c r="D496" s="110"/>
      <c r="E496" s="110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</row>
    <row r="497" spans="2:18">
      <c r="B497" s="110"/>
      <c r="C497" s="110"/>
      <c r="D497" s="110"/>
      <c r="E497" s="110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</row>
    <row r="498" spans="2:18">
      <c r="B498" s="110"/>
      <c r="C498" s="110"/>
      <c r="D498" s="110"/>
      <c r="E498" s="110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</row>
    <row r="499" spans="2:18">
      <c r="B499" s="110"/>
      <c r="C499" s="110"/>
      <c r="D499" s="110"/>
      <c r="E499" s="110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</row>
    <row r="500" spans="2:18">
      <c r="B500" s="110"/>
      <c r="C500" s="110"/>
      <c r="D500" s="110"/>
      <c r="E500" s="110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</row>
    <row r="501" spans="2:18">
      <c r="B501" s="110"/>
      <c r="C501" s="110"/>
      <c r="D501" s="110"/>
      <c r="E501" s="110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</row>
    <row r="502" spans="2:18">
      <c r="B502" s="110"/>
      <c r="C502" s="110"/>
      <c r="D502" s="110"/>
      <c r="E502" s="110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</row>
    <row r="503" spans="2:18">
      <c r="B503" s="110"/>
      <c r="C503" s="110"/>
      <c r="D503" s="110"/>
      <c r="E503" s="110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</row>
    <row r="504" spans="2:18">
      <c r="B504" s="110"/>
      <c r="C504" s="110"/>
      <c r="D504" s="110"/>
      <c r="E504" s="110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</row>
    <row r="505" spans="2:18">
      <c r="B505" s="110"/>
      <c r="C505" s="110"/>
      <c r="D505" s="110"/>
      <c r="E505" s="110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</row>
    <row r="506" spans="2:18">
      <c r="B506" s="110"/>
      <c r="C506" s="110"/>
      <c r="D506" s="110"/>
      <c r="E506" s="110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</row>
    <row r="507" spans="2:18">
      <c r="B507" s="110"/>
      <c r="C507" s="110"/>
      <c r="D507" s="110"/>
      <c r="E507" s="110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</row>
    <row r="508" spans="2:18">
      <c r="B508" s="110"/>
      <c r="C508" s="110"/>
      <c r="D508" s="110"/>
      <c r="E508" s="110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</row>
    <row r="509" spans="2:18">
      <c r="B509" s="110"/>
      <c r="C509" s="110"/>
      <c r="D509" s="110"/>
      <c r="E509" s="110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</row>
    <row r="510" spans="2:18">
      <c r="B510" s="110"/>
      <c r="C510" s="110"/>
      <c r="D510" s="110"/>
      <c r="E510" s="110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</row>
    <row r="511" spans="2:18">
      <c r="B511" s="110"/>
      <c r="C511" s="110"/>
      <c r="D511" s="110"/>
      <c r="E511" s="110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</row>
    <row r="512" spans="2:18">
      <c r="B512" s="110"/>
      <c r="C512" s="110"/>
      <c r="D512" s="110"/>
      <c r="E512" s="110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</row>
    <row r="513" spans="2:18">
      <c r="B513" s="110"/>
      <c r="C513" s="110"/>
      <c r="D513" s="110"/>
      <c r="E513" s="110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</row>
    <row r="514" spans="2:18">
      <c r="B514" s="110"/>
      <c r="C514" s="110"/>
      <c r="D514" s="110"/>
      <c r="E514" s="110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</row>
    <row r="515" spans="2:18">
      <c r="B515" s="110"/>
      <c r="C515" s="110"/>
      <c r="D515" s="110"/>
      <c r="E515" s="110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</row>
    <row r="516" spans="2:18">
      <c r="B516" s="110"/>
      <c r="C516" s="110"/>
      <c r="D516" s="110"/>
      <c r="E516" s="110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</row>
    <row r="517" spans="2:18">
      <c r="B517" s="110"/>
      <c r="C517" s="110"/>
      <c r="D517" s="110"/>
      <c r="E517" s="110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</row>
    <row r="518" spans="2:18">
      <c r="B518" s="110"/>
      <c r="C518" s="110"/>
      <c r="D518" s="110"/>
      <c r="E518" s="110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</row>
    <row r="519" spans="2:18">
      <c r="B519" s="110"/>
      <c r="C519" s="110"/>
      <c r="D519" s="110"/>
      <c r="E519" s="110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</row>
    <row r="520" spans="2:18">
      <c r="B520" s="110"/>
      <c r="C520" s="110"/>
      <c r="D520" s="110"/>
      <c r="E520" s="110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</row>
    <row r="521" spans="2:18">
      <c r="B521" s="110"/>
      <c r="C521" s="110"/>
      <c r="D521" s="110"/>
      <c r="E521" s="110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</row>
    <row r="522" spans="2:18">
      <c r="B522" s="110"/>
      <c r="C522" s="110"/>
      <c r="D522" s="110"/>
      <c r="E522" s="110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</row>
    <row r="523" spans="2:18">
      <c r="B523" s="110"/>
      <c r="C523" s="110"/>
      <c r="D523" s="110"/>
      <c r="E523" s="110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</row>
    <row r="524" spans="2:18">
      <c r="B524" s="110"/>
      <c r="C524" s="110"/>
      <c r="D524" s="110"/>
      <c r="E524" s="110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</row>
    <row r="525" spans="2:18">
      <c r="B525" s="110"/>
      <c r="C525" s="110"/>
      <c r="D525" s="110"/>
      <c r="E525" s="110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</row>
    <row r="526" spans="2:18">
      <c r="B526" s="110"/>
      <c r="C526" s="110"/>
      <c r="D526" s="110"/>
      <c r="E526" s="110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</row>
    <row r="527" spans="2:18">
      <c r="B527" s="110"/>
      <c r="C527" s="110"/>
      <c r="D527" s="110"/>
      <c r="E527" s="110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</row>
    <row r="528" spans="2:18">
      <c r="B528" s="110"/>
      <c r="C528" s="110"/>
      <c r="D528" s="110"/>
      <c r="E528" s="110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</row>
    <row r="529" spans="2:18">
      <c r="B529" s="110"/>
      <c r="C529" s="110"/>
      <c r="D529" s="110"/>
      <c r="E529" s="110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</row>
    <row r="530" spans="2:18">
      <c r="B530" s="110"/>
      <c r="C530" s="110"/>
      <c r="D530" s="110"/>
      <c r="E530" s="110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</row>
    <row r="531" spans="2:18">
      <c r="B531" s="110"/>
      <c r="C531" s="110"/>
      <c r="D531" s="110"/>
      <c r="E531" s="110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</row>
    <row r="532" spans="2:18">
      <c r="B532" s="110"/>
      <c r="C532" s="110"/>
      <c r="D532" s="110"/>
      <c r="E532" s="110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</row>
    <row r="533" spans="2:18">
      <c r="B533" s="110"/>
      <c r="C533" s="110"/>
      <c r="D533" s="110"/>
      <c r="E533" s="110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</row>
    <row r="534" spans="2:18">
      <c r="B534" s="110"/>
      <c r="C534" s="110"/>
      <c r="D534" s="110"/>
      <c r="E534" s="110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</row>
    <row r="535" spans="2:18">
      <c r="B535" s="110"/>
      <c r="C535" s="110"/>
      <c r="D535" s="110"/>
      <c r="E535" s="110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</row>
    <row r="536" spans="2:18">
      <c r="B536" s="110"/>
      <c r="C536" s="110"/>
      <c r="D536" s="110"/>
      <c r="E536" s="110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</row>
    <row r="537" spans="2:18">
      <c r="B537" s="110"/>
      <c r="C537" s="110"/>
      <c r="D537" s="110"/>
      <c r="E537" s="110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</row>
    <row r="538" spans="2:18">
      <c r="B538" s="110"/>
      <c r="C538" s="110"/>
      <c r="D538" s="110"/>
      <c r="E538" s="110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</row>
    <row r="539" spans="2:18">
      <c r="B539" s="110"/>
      <c r="C539" s="110"/>
      <c r="D539" s="110"/>
      <c r="E539" s="110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</row>
    <row r="540" spans="2:18">
      <c r="B540" s="110"/>
      <c r="C540" s="110"/>
      <c r="D540" s="110"/>
      <c r="E540" s="110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</row>
    <row r="541" spans="2:18">
      <c r="B541" s="110"/>
      <c r="C541" s="110"/>
      <c r="D541" s="110"/>
      <c r="E541" s="110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</row>
    <row r="542" spans="2:18">
      <c r="B542" s="110"/>
      <c r="C542" s="110"/>
      <c r="D542" s="110"/>
      <c r="E542" s="110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</row>
    <row r="543" spans="2:18">
      <c r="B543" s="110"/>
      <c r="C543" s="110"/>
      <c r="D543" s="110"/>
      <c r="E543" s="110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</row>
    <row r="544" spans="2:18">
      <c r="B544" s="110"/>
      <c r="C544" s="110"/>
      <c r="D544" s="110"/>
      <c r="E544" s="110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</row>
    <row r="545" spans="2:18">
      <c r="B545" s="110"/>
      <c r="C545" s="110"/>
      <c r="D545" s="110"/>
      <c r="E545" s="110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</row>
    <row r="546" spans="2:18">
      <c r="B546" s="110"/>
      <c r="C546" s="110"/>
      <c r="D546" s="110"/>
      <c r="E546" s="110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</row>
    <row r="547" spans="2:18">
      <c r="B547" s="110"/>
      <c r="C547" s="110"/>
      <c r="D547" s="110"/>
      <c r="E547" s="110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</row>
    <row r="548" spans="2:18">
      <c r="B548" s="110"/>
      <c r="C548" s="110"/>
      <c r="D548" s="110"/>
      <c r="E548" s="110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</row>
    <row r="549" spans="2:18">
      <c r="B549" s="110"/>
      <c r="C549" s="110"/>
      <c r="D549" s="110"/>
      <c r="E549" s="110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</row>
    <row r="550" spans="2:18">
      <c r="B550" s="110"/>
      <c r="C550" s="110"/>
      <c r="D550" s="110"/>
      <c r="E550" s="110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</row>
    <row r="551" spans="2:18">
      <c r="B551" s="110"/>
      <c r="C551" s="110"/>
      <c r="D551" s="110"/>
      <c r="E551" s="110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</row>
    <row r="552" spans="2:18">
      <c r="B552" s="110"/>
      <c r="C552" s="110"/>
      <c r="D552" s="110"/>
      <c r="E552" s="110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</row>
    <row r="553" spans="2:18">
      <c r="B553" s="110"/>
      <c r="C553" s="110"/>
      <c r="D553" s="110"/>
      <c r="E553" s="110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</row>
    <row r="554" spans="2:18">
      <c r="B554" s="110"/>
      <c r="C554" s="110"/>
      <c r="D554" s="110"/>
      <c r="E554" s="110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</row>
    <row r="555" spans="2:18">
      <c r="B555" s="110"/>
      <c r="C555" s="110"/>
      <c r="D555" s="110"/>
      <c r="E555" s="110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</row>
    <row r="556" spans="2:18">
      <c r="B556" s="110"/>
      <c r="C556" s="110"/>
      <c r="D556" s="110"/>
      <c r="E556" s="110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</row>
    <row r="557" spans="2:18">
      <c r="B557" s="110"/>
      <c r="C557" s="110"/>
      <c r="D557" s="110"/>
      <c r="E557" s="110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</row>
    <row r="558" spans="2:18">
      <c r="B558" s="110"/>
      <c r="C558" s="110"/>
      <c r="D558" s="110"/>
      <c r="E558" s="110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</row>
    <row r="559" spans="2:18">
      <c r="B559" s="110"/>
      <c r="C559" s="110"/>
      <c r="D559" s="110"/>
      <c r="E559" s="110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</row>
    <row r="560" spans="2:18">
      <c r="B560" s="110"/>
      <c r="C560" s="110"/>
      <c r="D560" s="110"/>
      <c r="E560" s="110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</row>
    <row r="561" spans="2:18">
      <c r="B561" s="110"/>
      <c r="C561" s="110"/>
      <c r="D561" s="110"/>
      <c r="E561" s="110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</row>
    <row r="562" spans="2:18">
      <c r="B562" s="110"/>
      <c r="C562" s="110"/>
      <c r="D562" s="110"/>
      <c r="E562" s="110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</row>
    <row r="563" spans="2:18">
      <c r="B563" s="110"/>
      <c r="C563" s="110"/>
      <c r="D563" s="110"/>
      <c r="E563" s="110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</row>
    <row r="564" spans="2:18">
      <c r="B564" s="110"/>
      <c r="C564" s="110"/>
      <c r="D564" s="110"/>
      <c r="E564" s="110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</row>
    <row r="565" spans="2:18">
      <c r="B565" s="110"/>
      <c r="C565" s="110"/>
      <c r="D565" s="110"/>
      <c r="E565" s="110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</row>
    <row r="566" spans="2:18">
      <c r="B566" s="110"/>
      <c r="C566" s="110"/>
      <c r="D566" s="110"/>
      <c r="E566" s="110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</row>
    <row r="567" spans="2:18">
      <c r="B567" s="110"/>
      <c r="C567" s="110"/>
      <c r="D567" s="110"/>
      <c r="E567" s="110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</row>
    <row r="568" spans="2:18">
      <c r="B568" s="110"/>
      <c r="C568" s="110"/>
      <c r="D568" s="110"/>
      <c r="E568" s="110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</row>
    <row r="569" spans="2:18">
      <c r="B569" s="110"/>
      <c r="C569" s="110"/>
      <c r="D569" s="110"/>
      <c r="E569" s="110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</row>
    <row r="570" spans="2:18">
      <c r="B570" s="110"/>
      <c r="C570" s="110"/>
      <c r="D570" s="110"/>
      <c r="E570" s="110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</row>
    <row r="571" spans="2:18">
      <c r="B571" s="110"/>
      <c r="C571" s="110"/>
      <c r="D571" s="110"/>
      <c r="E571" s="110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</row>
    <row r="572" spans="2:18">
      <c r="B572" s="110"/>
      <c r="C572" s="110"/>
      <c r="D572" s="110"/>
      <c r="E572" s="110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</row>
    <row r="573" spans="2:18">
      <c r="B573" s="110"/>
      <c r="C573" s="110"/>
      <c r="D573" s="110"/>
      <c r="E573" s="110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</row>
    <row r="574" spans="2:18">
      <c r="B574" s="110"/>
      <c r="C574" s="110"/>
      <c r="D574" s="110"/>
      <c r="E574" s="110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</row>
    <row r="575" spans="2:18">
      <c r="B575" s="110"/>
      <c r="C575" s="110"/>
      <c r="D575" s="110"/>
      <c r="E575" s="110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</row>
    <row r="576" spans="2:18">
      <c r="B576" s="110"/>
      <c r="C576" s="110"/>
      <c r="D576" s="110"/>
      <c r="E576" s="110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</row>
    <row r="577" spans="2:18">
      <c r="B577" s="110"/>
      <c r="C577" s="110"/>
      <c r="D577" s="110"/>
      <c r="E577" s="110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</row>
    <row r="578" spans="2:18">
      <c r="B578" s="110"/>
      <c r="C578" s="110"/>
      <c r="D578" s="110"/>
      <c r="E578" s="110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</row>
    <row r="579" spans="2:18">
      <c r="B579" s="110"/>
      <c r="C579" s="110"/>
      <c r="D579" s="110"/>
      <c r="E579" s="110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</row>
    <row r="580" spans="2:18">
      <c r="B580" s="110"/>
      <c r="C580" s="110"/>
      <c r="D580" s="110"/>
      <c r="E580" s="110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</row>
    <row r="581" spans="2:18">
      <c r="B581" s="110"/>
      <c r="C581" s="110"/>
      <c r="D581" s="110"/>
      <c r="E581" s="110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</row>
    <row r="582" spans="2:18">
      <c r="B582" s="110"/>
      <c r="C582" s="110"/>
      <c r="D582" s="110"/>
      <c r="E582" s="110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</row>
    <row r="583" spans="2:18">
      <c r="B583" s="110"/>
      <c r="C583" s="110"/>
      <c r="D583" s="110"/>
      <c r="E583" s="110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</row>
    <row r="584" spans="2:18">
      <c r="B584" s="110"/>
      <c r="C584" s="110"/>
      <c r="D584" s="110"/>
      <c r="E584" s="110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</row>
    <row r="585" spans="2:18">
      <c r="B585" s="110"/>
      <c r="C585" s="110"/>
      <c r="D585" s="110"/>
      <c r="E585" s="110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</row>
    <row r="586" spans="2:18">
      <c r="B586" s="110"/>
      <c r="C586" s="110"/>
      <c r="D586" s="110"/>
      <c r="E586" s="110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</row>
    <row r="587" spans="2:18">
      <c r="B587" s="110"/>
      <c r="C587" s="110"/>
      <c r="D587" s="110"/>
      <c r="E587" s="110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</row>
    <row r="588" spans="2:18">
      <c r="B588" s="110"/>
      <c r="C588" s="110"/>
      <c r="D588" s="110"/>
      <c r="E588" s="110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</row>
    <row r="589" spans="2:18">
      <c r="B589" s="110"/>
      <c r="C589" s="110"/>
      <c r="D589" s="110"/>
      <c r="E589" s="110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</row>
    <row r="590" spans="2:18">
      <c r="B590" s="110"/>
      <c r="C590" s="110"/>
      <c r="D590" s="110"/>
      <c r="E590" s="110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</row>
    <row r="591" spans="2:18">
      <c r="B591" s="110"/>
      <c r="C591" s="110"/>
      <c r="D591" s="110"/>
      <c r="E591" s="110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</row>
    <row r="592" spans="2:18">
      <c r="B592" s="110"/>
      <c r="C592" s="110"/>
      <c r="D592" s="110"/>
      <c r="E592" s="110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</row>
    <row r="593" spans="2:18">
      <c r="B593" s="110"/>
      <c r="C593" s="110"/>
      <c r="D593" s="110"/>
      <c r="E593" s="110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</row>
    <row r="594" spans="2:18">
      <c r="B594" s="110"/>
      <c r="C594" s="110"/>
      <c r="D594" s="110"/>
      <c r="E594" s="110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</row>
    <row r="595" spans="2:18">
      <c r="B595" s="110"/>
      <c r="C595" s="110"/>
      <c r="D595" s="110"/>
      <c r="E595" s="110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</row>
    <row r="596" spans="2:18">
      <c r="B596" s="110"/>
      <c r="C596" s="110"/>
      <c r="D596" s="110"/>
      <c r="E596" s="110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</row>
    <row r="597" spans="2:18">
      <c r="B597" s="110"/>
      <c r="C597" s="110"/>
      <c r="D597" s="110"/>
      <c r="E597" s="110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</row>
    <row r="598" spans="2:18">
      <c r="B598" s="110"/>
      <c r="C598" s="110"/>
      <c r="D598" s="110"/>
      <c r="E598" s="110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</row>
    <row r="599" spans="2:18">
      <c r="B599" s="110"/>
      <c r="C599" s="110"/>
      <c r="D599" s="110"/>
      <c r="E599" s="110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</row>
    <row r="600" spans="2:18">
      <c r="B600" s="110"/>
      <c r="C600" s="110"/>
      <c r="D600" s="110"/>
      <c r="E600" s="110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</row>
    <row r="601" spans="2:18">
      <c r="B601" s="110"/>
      <c r="C601" s="110"/>
      <c r="D601" s="110"/>
      <c r="E601" s="110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</row>
    <row r="602" spans="2:18">
      <c r="B602" s="110"/>
      <c r="C602" s="110"/>
      <c r="D602" s="110"/>
      <c r="E602" s="110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</row>
    <row r="603" spans="2:18">
      <c r="B603" s="110"/>
      <c r="C603" s="110"/>
      <c r="D603" s="110"/>
      <c r="E603" s="110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</row>
    <row r="604" spans="2:18">
      <c r="B604" s="110"/>
      <c r="C604" s="110"/>
      <c r="D604" s="110"/>
      <c r="E604" s="110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</row>
    <row r="605" spans="2:18">
      <c r="B605" s="110"/>
      <c r="C605" s="110"/>
      <c r="D605" s="110"/>
      <c r="E605" s="110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</row>
    <row r="606" spans="2:18">
      <c r="B606" s="110"/>
      <c r="C606" s="110"/>
      <c r="D606" s="110"/>
      <c r="E606" s="110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</row>
    <row r="607" spans="2:18">
      <c r="B607" s="110"/>
      <c r="C607" s="110"/>
      <c r="D607" s="110"/>
      <c r="E607" s="110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</row>
    <row r="608" spans="2:18">
      <c r="B608" s="110"/>
      <c r="C608" s="110"/>
      <c r="D608" s="110"/>
      <c r="E608" s="110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</row>
    <row r="609" spans="2:18">
      <c r="B609" s="110"/>
      <c r="C609" s="110"/>
      <c r="D609" s="110"/>
      <c r="E609" s="110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</row>
    <row r="610" spans="2:18">
      <c r="B610" s="110"/>
      <c r="C610" s="110"/>
      <c r="D610" s="110"/>
      <c r="E610" s="110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</row>
    <row r="611" spans="2:18">
      <c r="B611" s="110"/>
      <c r="C611" s="110"/>
      <c r="D611" s="110"/>
      <c r="E611" s="110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</row>
    <row r="612" spans="2:18">
      <c r="B612" s="110"/>
      <c r="C612" s="110"/>
      <c r="D612" s="110"/>
      <c r="E612" s="110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</row>
    <row r="613" spans="2:18">
      <c r="B613" s="110"/>
      <c r="C613" s="110"/>
      <c r="D613" s="110"/>
      <c r="E613" s="110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</row>
    <row r="614" spans="2:18">
      <c r="B614" s="110"/>
      <c r="C614" s="110"/>
      <c r="D614" s="110"/>
      <c r="E614" s="110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</row>
    <row r="615" spans="2:18">
      <c r="B615" s="110"/>
      <c r="C615" s="110"/>
      <c r="D615" s="110"/>
      <c r="E615" s="110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</row>
    <row r="616" spans="2:18">
      <c r="B616" s="110"/>
      <c r="C616" s="110"/>
      <c r="D616" s="110"/>
      <c r="E616" s="110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</row>
    <row r="617" spans="2:18">
      <c r="B617" s="110"/>
      <c r="C617" s="110"/>
      <c r="D617" s="110"/>
      <c r="E617" s="110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</row>
    <row r="618" spans="2:18">
      <c r="B618" s="110"/>
      <c r="C618" s="110"/>
      <c r="D618" s="110"/>
      <c r="E618" s="110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</row>
    <row r="619" spans="2:18">
      <c r="B619" s="110"/>
      <c r="C619" s="110"/>
      <c r="D619" s="110"/>
      <c r="E619" s="110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</row>
    <row r="620" spans="2:18">
      <c r="B620" s="110"/>
      <c r="C620" s="110"/>
      <c r="D620" s="110"/>
      <c r="E620" s="110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</row>
    <row r="621" spans="2:18">
      <c r="B621" s="110"/>
      <c r="C621" s="110"/>
      <c r="D621" s="110"/>
      <c r="E621" s="110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</row>
    <row r="622" spans="2:18">
      <c r="B622" s="110"/>
      <c r="C622" s="110"/>
      <c r="D622" s="110"/>
      <c r="E622" s="110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</row>
    <row r="623" spans="2:18">
      <c r="B623" s="110"/>
      <c r="C623" s="110"/>
      <c r="D623" s="110"/>
      <c r="E623" s="110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</row>
    <row r="624" spans="2:18">
      <c r="B624" s="110"/>
      <c r="C624" s="110"/>
      <c r="D624" s="110"/>
      <c r="E624" s="110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</row>
    <row r="625" spans="2:18">
      <c r="B625" s="110"/>
      <c r="C625" s="110"/>
      <c r="D625" s="110"/>
      <c r="E625" s="110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</row>
    <row r="626" spans="2:18">
      <c r="B626" s="110"/>
      <c r="C626" s="110"/>
      <c r="D626" s="110"/>
      <c r="E626" s="110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</row>
    <row r="627" spans="2:18">
      <c r="B627" s="110"/>
      <c r="C627" s="110"/>
      <c r="D627" s="110"/>
      <c r="E627" s="110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</row>
    <row r="628" spans="2:18">
      <c r="B628" s="110"/>
      <c r="C628" s="110"/>
      <c r="D628" s="110"/>
      <c r="E628" s="110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</row>
    <row r="629" spans="2:18">
      <c r="B629" s="110"/>
      <c r="C629" s="110"/>
      <c r="D629" s="110"/>
      <c r="E629" s="110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</row>
    <row r="630" spans="2:18">
      <c r="B630" s="110"/>
      <c r="C630" s="110"/>
      <c r="D630" s="110"/>
      <c r="E630" s="110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</row>
    <row r="631" spans="2:18">
      <c r="B631" s="110"/>
      <c r="C631" s="110"/>
      <c r="D631" s="110"/>
      <c r="E631" s="110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</row>
    <row r="632" spans="2:18">
      <c r="B632" s="110"/>
      <c r="C632" s="110"/>
      <c r="D632" s="110"/>
      <c r="E632" s="110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</row>
    <row r="633" spans="2:18">
      <c r="B633" s="110"/>
      <c r="C633" s="110"/>
      <c r="D633" s="110"/>
      <c r="E633" s="110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</row>
    <row r="634" spans="2:18">
      <c r="B634" s="110"/>
      <c r="C634" s="110"/>
      <c r="D634" s="110"/>
      <c r="E634" s="110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</row>
    <row r="635" spans="2:18">
      <c r="B635" s="110"/>
      <c r="C635" s="110"/>
      <c r="D635" s="110"/>
      <c r="E635" s="110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</row>
    <row r="636" spans="2:18">
      <c r="B636" s="110"/>
      <c r="C636" s="110"/>
      <c r="D636" s="110"/>
      <c r="E636" s="110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</row>
    <row r="637" spans="2:18">
      <c r="B637" s="110"/>
      <c r="C637" s="110"/>
      <c r="D637" s="110"/>
      <c r="E637" s="110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</row>
    <row r="638" spans="2:18">
      <c r="B638" s="110"/>
      <c r="C638" s="110"/>
      <c r="D638" s="110"/>
      <c r="E638" s="110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</row>
    <row r="639" spans="2:18">
      <c r="B639" s="110"/>
      <c r="C639" s="110"/>
      <c r="D639" s="110"/>
      <c r="E639" s="110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</row>
    <row r="640" spans="2:18">
      <c r="B640" s="110"/>
      <c r="C640" s="110"/>
      <c r="D640" s="110"/>
      <c r="E640" s="110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</row>
    <row r="641" spans="2:18">
      <c r="B641" s="110"/>
      <c r="C641" s="110"/>
      <c r="D641" s="110"/>
      <c r="E641" s="110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</row>
    <row r="642" spans="2:18">
      <c r="B642" s="110"/>
      <c r="C642" s="110"/>
      <c r="D642" s="110"/>
      <c r="E642" s="110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</row>
    <row r="643" spans="2:18">
      <c r="B643" s="110"/>
      <c r="C643" s="110"/>
      <c r="D643" s="110"/>
      <c r="E643" s="110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</row>
    <row r="644" spans="2:18">
      <c r="B644" s="110"/>
      <c r="C644" s="110"/>
      <c r="D644" s="110"/>
      <c r="E644" s="110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</row>
    <row r="645" spans="2:18">
      <c r="B645" s="110"/>
      <c r="C645" s="110"/>
      <c r="D645" s="110"/>
      <c r="E645" s="110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</row>
    <row r="646" spans="2:18">
      <c r="B646" s="110"/>
      <c r="C646" s="110"/>
      <c r="D646" s="110"/>
      <c r="E646" s="110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</row>
    <row r="647" spans="2:18">
      <c r="B647" s="110"/>
      <c r="C647" s="110"/>
      <c r="D647" s="110"/>
      <c r="E647" s="110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</row>
    <row r="648" spans="2:18">
      <c r="B648" s="110"/>
      <c r="C648" s="110"/>
      <c r="D648" s="110"/>
      <c r="E648" s="110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</row>
    <row r="649" spans="2:18">
      <c r="B649" s="110"/>
      <c r="C649" s="110"/>
      <c r="D649" s="110"/>
      <c r="E649" s="110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</row>
    <row r="650" spans="2:18">
      <c r="B650" s="110"/>
      <c r="C650" s="110"/>
      <c r="D650" s="110"/>
      <c r="E650" s="110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</row>
    <row r="651" spans="2:18">
      <c r="B651" s="110"/>
      <c r="C651" s="110"/>
      <c r="D651" s="110"/>
      <c r="E651" s="110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</row>
    <row r="652" spans="2:18">
      <c r="B652" s="110"/>
      <c r="C652" s="110"/>
      <c r="D652" s="110"/>
      <c r="E652" s="110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</row>
    <row r="653" spans="2:18">
      <c r="B653" s="110"/>
      <c r="C653" s="110"/>
      <c r="D653" s="110"/>
      <c r="E653" s="110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</row>
    <row r="654" spans="2:18">
      <c r="B654" s="110"/>
      <c r="C654" s="110"/>
      <c r="D654" s="110"/>
      <c r="E654" s="110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</row>
    <row r="655" spans="2:18">
      <c r="B655" s="110"/>
      <c r="C655" s="110"/>
      <c r="D655" s="110"/>
      <c r="E655" s="110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</row>
    <row r="656" spans="2:18">
      <c r="B656" s="110"/>
      <c r="C656" s="110"/>
      <c r="D656" s="110"/>
      <c r="E656" s="110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</row>
    <row r="657" spans="2:18">
      <c r="B657" s="110"/>
      <c r="C657" s="110"/>
      <c r="D657" s="110"/>
      <c r="E657" s="110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</row>
    <row r="658" spans="2:18">
      <c r="B658" s="110"/>
      <c r="C658" s="110"/>
      <c r="D658" s="110"/>
      <c r="E658" s="110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</row>
    <row r="659" spans="2:18">
      <c r="B659" s="110"/>
      <c r="C659" s="110"/>
      <c r="D659" s="110"/>
      <c r="E659" s="110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</row>
    <row r="660" spans="2:18">
      <c r="B660" s="110"/>
      <c r="C660" s="110"/>
      <c r="D660" s="110"/>
      <c r="E660" s="110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</row>
    <row r="661" spans="2:18">
      <c r="B661" s="110"/>
      <c r="C661" s="110"/>
      <c r="D661" s="110"/>
      <c r="E661" s="110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</row>
    <row r="662" spans="2:18">
      <c r="B662" s="110"/>
      <c r="C662" s="110"/>
      <c r="D662" s="110"/>
      <c r="E662" s="110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</row>
    <row r="663" spans="2:18">
      <c r="B663" s="110"/>
      <c r="C663" s="110"/>
      <c r="D663" s="110"/>
      <c r="E663" s="110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</row>
    <row r="664" spans="2:18">
      <c r="B664" s="110"/>
      <c r="C664" s="110"/>
      <c r="D664" s="110"/>
      <c r="E664" s="110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</row>
    <row r="665" spans="2:18">
      <c r="B665" s="110"/>
      <c r="C665" s="110"/>
      <c r="D665" s="110"/>
      <c r="E665" s="110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</row>
    <row r="666" spans="2:18">
      <c r="B666" s="110"/>
      <c r="C666" s="110"/>
      <c r="D666" s="110"/>
      <c r="E666" s="110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</row>
    <row r="667" spans="2:18">
      <c r="B667" s="110"/>
      <c r="C667" s="110"/>
      <c r="D667" s="110"/>
      <c r="E667" s="110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</row>
    <row r="668" spans="2:18">
      <c r="B668" s="110"/>
      <c r="C668" s="110"/>
      <c r="D668" s="110"/>
      <c r="E668" s="110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</row>
    <row r="669" spans="2:18">
      <c r="B669" s="110"/>
      <c r="C669" s="110"/>
      <c r="D669" s="110"/>
      <c r="E669" s="110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</row>
    <row r="670" spans="2:18">
      <c r="B670" s="110"/>
      <c r="C670" s="110"/>
      <c r="D670" s="110"/>
      <c r="E670" s="110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</row>
    <row r="671" spans="2:18">
      <c r="B671" s="110"/>
      <c r="C671" s="110"/>
      <c r="D671" s="110"/>
      <c r="E671" s="110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</row>
    <row r="672" spans="2:18">
      <c r="B672" s="110"/>
      <c r="C672" s="110"/>
      <c r="D672" s="110"/>
      <c r="E672" s="110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</row>
    <row r="673" spans="2:18">
      <c r="B673" s="110"/>
      <c r="C673" s="110"/>
      <c r="D673" s="110"/>
      <c r="E673" s="110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</row>
    <row r="674" spans="2:18">
      <c r="B674" s="110"/>
      <c r="C674" s="110"/>
      <c r="D674" s="110"/>
      <c r="E674" s="110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</row>
    <row r="675" spans="2:18">
      <c r="B675" s="110"/>
      <c r="C675" s="110"/>
      <c r="D675" s="110"/>
      <c r="E675" s="110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</row>
    <row r="676" spans="2:18">
      <c r="B676" s="110"/>
      <c r="C676" s="110"/>
      <c r="D676" s="110"/>
      <c r="E676" s="110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</row>
    <row r="677" spans="2:18">
      <c r="B677" s="110"/>
      <c r="C677" s="110"/>
      <c r="D677" s="110"/>
      <c r="E677" s="110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</row>
    <row r="678" spans="2:18">
      <c r="B678" s="110"/>
      <c r="C678" s="110"/>
      <c r="D678" s="110"/>
      <c r="E678" s="110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</row>
    <row r="679" spans="2:18">
      <c r="B679" s="110"/>
      <c r="C679" s="110"/>
      <c r="D679" s="110"/>
      <c r="E679" s="110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</row>
    <row r="680" spans="2:18">
      <c r="B680" s="110"/>
      <c r="C680" s="110"/>
      <c r="D680" s="110"/>
      <c r="E680" s="110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</row>
    <row r="681" spans="2:18">
      <c r="B681" s="110"/>
      <c r="C681" s="110"/>
      <c r="D681" s="110"/>
      <c r="E681" s="110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</row>
    <row r="682" spans="2:18">
      <c r="B682" s="110"/>
      <c r="C682" s="110"/>
      <c r="D682" s="110"/>
      <c r="E682" s="110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</row>
    <row r="683" spans="2:18">
      <c r="B683" s="110"/>
      <c r="C683" s="110"/>
      <c r="D683" s="110"/>
      <c r="E683" s="110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</row>
    <row r="684" spans="2:18">
      <c r="B684" s="110"/>
      <c r="C684" s="110"/>
      <c r="D684" s="110"/>
      <c r="E684" s="110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</row>
    <row r="685" spans="2:18">
      <c r="B685" s="110"/>
      <c r="C685" s="110"/>
      <c r="D685" s="110"/>
      <c r="E685" s="110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</row>
    <row r="686" spans="2:18">
      <c r="B686" s="110"/>
      <c r="C686" s="110"/>
      <c r="D686" s="110"/>
      <c r="E686" s="110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</row>
    <row r="687" spans="2:18">
      <c r="B687" s="110"/>
      <c r="C687" s="110"/>
      <c r="D687" s="110"/>
      <c r="E687" s="110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</row>
    <row r="688" spans="2:18">
      <c r="B688" s="110"/>
      <c r="C688" s="110"/>
      <c r="D688" s="110"/>
      <c r="E688" s="110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</row>
    <row r="689" spans="2:18">
      <c r="B689" s="110"/>
      <c r="C689" s="110"/>
      <c r="D689" s="110"/>
      <c r="E689" s="110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</row>
    <row r="690" spans="2:18">
      <c r="B690" s="110"/>
      <c r="C690" s="110"/>
      <c r="D690" s="110"/>
      <c r="E690" s="110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</row>
    <row r="691" spans="2:18">
      <c r="B691" s="110"/>
      <c r="C691" s="110"/>
      <c r="D691" s="110"/>
      <c r="E691" s="110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</row>
    <row r="692" spans="2:18">
      <c r="B692" s="110"/>
      <c r="C692" s="110"/>
      <c r="D692" s="110"/>
      <c r="E692" s="110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</row>
    <row r="693" spans="2:18">
      <c r="B693" s="110"/>
      <c r="C693" s="110"/>
      <c r="D693" s="110"/>
      <c r="E693" s="110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</row>
    <row r="694" spans="2:18">
      <c r="B694" s="110"/>
      <c r="C694" s="110"/>
      <c r="D694" s="110"/>
      <c r="E694" s="110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</row>
    <row r="695" spans="2:18">
      <c r="B695" s="110"/>
      <c r="C695" s="110"/>
      <c r="D695" s="110"/>
      <c r="E695" s="110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</row>
    <row r="696" spans="2:18">
      <c r="B696" s="110"/>
      <c r="C696" s="110"/>
      <c r="D696" s="110"/>
      <c r="E696" s="110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</row>
    <row r="697" spans="2:18">
      <c r="B697" s="110"/>
      <c r="C697" s="110"/>
      <c r="D697" s="110"/>
      <c r="E697" s="110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</row>
    <row r="698" spans="2:18">
      <c r="B698" s="110"/>
      <c r="C698" s="110"/>
      <c r="D698" s="110"/>
      <c r="E698" s="110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</row>
    <row r="699" spans="2:18">
      <c r="B699" s="110"/>
      <c r="C699" s="110"/>
      <c r="D699" s="110"/>
      <c r="E699" s="110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</row>
    <row r="700" spans="2:18">
      <c r="B700" s="110"/>
      <c r="C700" s="110"/>
      <c r="D700" s="110"/>
      <c r="E700" s="110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</row>
    <row r="701" spans="2:18">
      <c r="B701" s="110"/>
      <c r="C701" s="110"/>
      <c r="D701" s="110"/>
      <c r="E701" s="110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</row>
    <row r="702" spans="2:18">
      <c r="B702" s="110"/>
      <c r="C702" s="110"/>
      <c r="D702" s="110"/>
      <c r="E702" s="110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</row>
    <row r="703" spans="2:18">
      <c r="B703" s="110"/>
      <c r="C703" s="110"/>
      <c r="D703" s="110"/>
      <c r="E703" s="110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</row>
    <row r="704" spans="2:18">
      <c r="B704" s="110"/>
      <c r="C704" s="110"/>
      <c r="D704" s="110"/>
      <c r="E704" s="110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</row>
    <row r="705" spans="2:18">
      <c r="B705" s="110"/>
      <c r="C705" s="110"/>
      <c r="D705" s="110"/>
      <c r="E705" s="110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</row>
    <row r="706" spans="2:18">
      <c r="B706" s="110"/>
      <c r="C706" s="110"/>
      <c r="D706" s="110"/>
      <c r="E706" s="110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</row>
    <row r="707" spans="2:18">
      <c r="B707" s="110"/>
      <c r="C707" s="110"/>
      <c r="D707" s="110"/>
      <c r="E707" s="110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</row>
    <row r="708" spans="2:18">
      <c r="B708" s="110"/>
      <c r="C708" s="110"/>
      <c r="D708" s="110"/>
      <c r="E708" s="110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</row>
    <row r="709" spans="2:18">
      <c r="B709" s="110"/>
      <c r="C709" s="110"/>
      <c r="D709" s="110"/>
      <c r="E709" s="110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</row>
    <row r="710" spans="2:18">
      <c r="B710" s="110"/>
      <c r="C710" s="110"/>
      <c r="D710" s="110"/>
      <c r="E710" s="110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</row>
    <row r="711" spans="2:18">
      <c r="B711" s="110"/>
      <c r="C711" s="110"/>
      <c r="D711" s="110"/>
      <c r="E711" s="110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</row>
    <row r="712" spans="2:18">
      <c r="B712" s="110"/>
      <c r="C712" s="110"/>
      <c r="D712" s="110"/>
      <c r="E712" s="110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</row>
    <row r="713" spans="2:18">
      <c r="B713" s="110"/>
      <c r="C713" s="110"/>
      <c r="D713" s="110"/>
      <c r="E713" s="110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</row>
    <row r="714" spans="2:18">
      <c r="B714" s="110"/>
      <c r="C714" s="110"/>
      <c r="D714" s="110"/>
      <c r="E714" s="110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</row>
    <row r="715" spans="2:18">
      <c r="B715" s="110"/>
      <c r="C715" s="110"/>
      <c r="D715" s="110"/>
      <c r="E715" s="110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</row>
    <row r="716" spans="2:18">
      <c r="B716" s="110"/>
      <c r="C716" s="110"/>
      <c r="D716" s="110"/>
      <c r="E716" s="110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</row>
    <row r="717" spans="2:18">
      <c r="B717" s="110"/>
      <c r="C717" s="110"/>
      <c r="D717" s="110"/>
      <c r="E717" s="110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</row>
    <row r="718" spans="2:18">
      <c r="B718" s="110"/>
      <c r="C718" s="110"/>
      <c r="D718" s="110"/>
      <c r="E718" s="110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</row>
    <row r="719" spans="2:18">
      <c r="B719" s="110"/>
      <c r="C719" s="110"/>
      <c r="D719" s="110"/>
      <c r="E719" s="110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</row>
    <row r="720" spans="2:18">
      <c r="B720" s="110"/>
      <c r="C720" s="110"/>
      <c r="D720" s="110"/>
      <c r="E720" s="110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</row>
    <row r="721" spans="2:18">
      <c r="B721" s="110"/>
      <c r="C721" s="110"/>
      <c r="D721" s="110"/>
      <c r="E721" s="110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</row>
    <row r="722" spans="2:18">
      <c r="B722" s="110"/>
      <c r="C722" s="110"/>
      <c r="D722" s="110"/>
      <c r="E722" s="110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</row>
    <row r="723" spans="2:18">
      <c r="B723" s="110"/>
      <c r="C723" s="110"/>
      <c r="D723" s="110"/>
      <c r="E723" s="110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</row>
    <row r="724" spans="2:18">
      <c r="B724" s="110"/>
      <c r="C724" s="110"/>
      <c r="D724" s="110"/>
      <c r="E724" s="110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</row>
    <row r="725" spans="2:18">
      <c r="B725" s="110"/>
      <c r="C725" s="110"/>
      <c r="D725" s="110"/>
      <c r="E725" s="110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</row>
    <row r="726" spans="2:18">
      <c r="B726" s="110"/>
      <c r="C726" s="110"/>
      <c r="D726" s="110"/>
      <c r="E726" s="110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</row>
    <row r="727" spans="2:18">
      <c r="B727" s="110"/>
      <c r="C727" s="110"/>
      <c r="D727" s="110"/>
      <c r="E727" s="110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</row>
    <row r="728" spans="2:18">
      <c r="B728" s="110"/>
      <c r="C728" s="110"/>
      <c r="D728" s="110"/>
      <c r="E728" s="110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</row>
    <row r="729" spans="2:18">
      <c r="B729" s="110"/>
      <c r="C729" s="110"/>
      <c r="D729" s="110"/>
      <c r="E729" s="110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</row>
    <row r="730" spans="2:18">
      <c r="B730" s="110"/>
      <c r="C730" s="110"/>
      <c r="D730" s="110"/>
      <c r="E730" s="110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</row>
    <row r="731" spans="2:18">
      <c r="B731" s="110"/>
      <c r="C731" s="110"/>
      <c r="D731" s="110"/>
      <c r="E731" s="110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</row>
    <row r="732" spans="2:18">
      <c r="B732" s="110"/>
      <c r="C732" s="110"/>
      <c r="D732" s="110"/>
      <c r="E732" s="110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</row>
    <row r="733" spans="2:18">
      <c r="B733" s="110"/>
      <c r="C733" s="110"/>
      <c r="D733" s="110"/>
      <c r="E733" s="110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</row>
    <row r="734" spans="2:18">
      <c r="B734" s="110"/>
      <c r="C734" s="110"/>
      <c r="D734" s="110"/>
      <c r="E734" s="110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</row>
    <row r="735" spans="2:18">
      <c r="B735" s="110"/>
      <c r="C735" s="110"/>
      <c r="D735" s="110"/>
      <c r="E735" s="110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</row>
    <row r="736" spans="2:18">
      <c r="B736" s="110"/>
      <c r="C736" s="110"/>
      <c r="D736" s="110"/>
      <c r="E736" s="110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</row>
    <row r="737" spans="2:18">
      <c r="B737" s="110"/>
      <c r="C737" s="110"/>
      <c r="D737" s="110"/>
      <c r="E737" s="110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</row>
    <row r="738" spans="2:18">
      <c r="B738" s="110"/>
      <c r="C738" s="110"/>
      <c r="D738" s="110"/>
      <c r="E738" s="110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</row>
    <row r="739" spans="2:18">
      <c r="B739" s="110"/>
      <c r="C739" s="110"/>
      <c r="D739" s="110"/>
      <c r="E739" s="110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</row>
    <row r="740" spans="2:18">
      <c r="B740" s="110"/>
      <c r="C740" s="110"/>
      <c r="D740" s="110"/>
      <c r="E740" s="110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</row>
    <row r="741" spans="2:18">
      <c r="B741" s="110"/>
      <c r="C741" s="110"/>
      <c r="D741" s="110"/>
      <c r="E741" s="110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</row>
    <row r="742" spans="2:18">
      <c r="B742" s="110"/>
      <c r="C742" s="110"/>
      <c r="D742" s="110"/>
      <c r="E742" s="110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</row>
    <row r="743" spans="2:18">
      <c r="B743" s="110"/>
      <c r="C743" s="110"/>
      <c r="D743" s="110"/>
      <c r="E743" s="110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</row>
    <row r="744" spans="2:18">
      <c r="B744" s="110"/>
      <c r="C744" s="110"/>
      <c r="D744" s="110"/>
      <c r="E744" s="110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</row>
    <row r="745" spans="2:18">
      <c r="B745" s="110"/>
      <c r="C745" s="110"/>
      <c r="D745" s="110"/>
      <c r="E745" s="110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</row>
    <row r="746" spans="2:18">
      <c r="B746" s="110"/>
      <c r="C746" s="110"/>
      <c r="D746" s="110"/>
      <c r="E746" s="110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</row>
    <row r="747" spans="2:18">
      <c r="B747" s="110"/>
      <c r="C747" s="110"/>
      <c r="D747" s="110"/>
      <c r="E747" s="110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</row>
    <row r="748" spans="2:18">
      <c r="B748" s="110"/>
      <c r="C748" s="110"/>
      <c r="D748" s="110"/>
      <c r="E748" s="110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</row>
    <row r="749" spans="2:18">
      <c r="B749" s="110"/>
      <c r="C749" s="110"/>
      <c r="D749" s="110"/>
      <c r="E749" s="110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</row>
    <row r="750" spans="2:18">
      <c r="B750" s="110"/>
      <c r="C750" s="110"/>
      <c r="D750" s="110"/>
      <c r="E750" s="110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</row>
    <row r="751" spans="2:18">
      <c r="B751" s="110"/>
      <c r="C751" s="110"/>
      <c r="D751" s="110"/>
      <c r="E751" s="110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</row>
    <row r="752" spans="2:18">
      <c r="B752" s="110"/>
      <c r="C752" s="110"/>
      <c r="D752" s="110"/>
      <c r="E752" s="110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</row>
    <row r="753" spans="2:18">
      <c r="B753" s="110"/>
      <c r="C753" s="110"/>
      <c r="D753" s="110"/>
      <c r="E753" s="110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</row>
    <row r="754" spans="2:18">
      <c r="B754" s="110"/>
      <c r="C754" s="110"/>
      <c r="D754" s="110"/>
      <c r="E754" s="110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</row>
    <row r="755" spans="2:18">
      <c r="B755" s="110"/>
      <c r="C755" s="110"/>
      <c r="D755" s="110"/>
      <c r="E755" s="110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</row>
    <row r="756" spans="2:18">
      <c r="B756" s="110"/>
      <c r="C756" s="110"/>
      <c r="D756" s="110"/>
      <c r="E756" s="110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</row>
    <row r="757" spans="2:18">
      <c r="B757" s="110"/>
      <c r="C757" s="110"/>
      <c r="D757" s="110"/>
      <c r="E757" s="110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</row>
    <row r="758" spans="2:18">
      <c r="B758" s="110"/>
      <c r="C758" s="110"/>
      <c r="D758" s="110"/>
      <c r="E758" s="110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</row>
    <row r="759" spans="2:18">
      <c r="B759" s="110"/>
      <c r="C759" s="110"/>
      <c r="D759" s="110"/>
      <c r="E759" s="110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</row>
    <row r="760" spans="2:18">
      <c r="B760" s="110"/>
      <c r="C760" s="110"/>
      <c r="D760" s="110"/>
      <c r="E760" s="110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</row>
    <row r="761" spans="2:18">
      <c r="B761" s="110"/>
      <c r="C761" s="110"/>
      <c r="D761" s="110"/>
      <c r="E761" s="110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</row>
    <row r="762" spans="2:18">
      <c r="B762" s="110"/>
      <c r="C762" s="110"/>
      <c r="D762" s="110"/>
      <c r="E762" s="110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</row>
    <row r="763" spans="2:18">
      <c r="B763" s="110"/>
      <c r="C763" s="110"/>
      <c r="D763" s="110"/>
      <c r="E763" s="110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</row>
    <row r="764" spans="2:18">
      <c r="B764" s="110"/>
      <c r="C764" s="110"/>
      <c r="D764" s="110"/>
      <c r="E764" s="110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</row>
    <row r="765" spans="2:18">
      <c r="B765" s="110"/>
      <c r="C765" s="110"/>
      <c r="D765" s="110"/>
      <c r="E765" s="110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</row>
    <row r="766" spans="2:18">
      <c r="B766" s="110"/>
      <c r="C766" s="110"/>
      <c r="D766" s="110"/>
      <c r="E766" s="110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</row>
    <row r="767" spans="2:18">
      <c r="B767" s="110"/>
      <c r="C767" s="110"/>
      <c r="D767" s="110"/>
      <c r="E767" s="110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</row>
    <row r="768" spans="2:18">
      <c r="B768" s="110"/>
      <c r="C768" s="110"/>
      <c r="D768" s="110"/>
      <c r="E768" s="110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</row>
    <row r="769" spans="2:18">
      <c r="B769" s="110"/>
      <c r="C769" s="110"/>
      <c r="D769" s="110"/>
      <c r="E769" s="110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</row>
    <row r="770" spans="2:18">
      <c r="B770" s="110"/>
      <c r="C770" s="110"/>
      <c r="D770" s="110"/>
      <c r="E770" s="110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</row>
    <row r="771" spans="2:18">
      <c r="B771" s="110"/>
      <c r="C771" s="110"/>
      <c r="D771" s="110"/>
      <c r="E771" s="110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</row>
    <row r="772" spans="2:18">
      <c r="B772" s="110"/>
      <c r="C772" s="110"/>
      <c r="D772" s="110"/>
      <c r="E772" s="110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</row>
    <row r="773" spans="2:18">
      <c r="B773" s="110"/>
      <c r="C773" s="110"/>
      <c r="D773" s="110"/>
      <c r="E773" s="110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</row>
    <row r="774" spans="2:18">
      <c r="B774" s="110"/>
      <c r="C774" s="110"/>
      <c r="D774" s="110"/>
      <c r="E774" s="110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</row>
    <row r="775" spans="2:18">
      <c r="B775" s="110"/>
      <c r="C775" s="110"/>
      <c r="D775" s="110"/>
      <c r="E775" s="110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</row>
    <row r="776" spans="2:18">
      <c r="B776" s="110"/>
      <c r="C776" s="110"/>
      <c r="D776" s="110"/>
      <c r="E776" s="110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</row>
    <row r="777" spans="2:18">
      <c r="B777" s="110"/>
      <c r="C777" s="110"/>
      <c r="D777" s="110"/>
      <c r="E777" s="110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</row>
    <row r="778" spans="2:18">
      <c r="B778" s="110"/>
      <c r="C778" s="110"/>
      <c r="D778" s="110"/>
      <c r="E778" s="110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</row>
    <row r="779" spans="2:18">
      <c r="B779" s="110"/>
      <c r="C779" s="110"/>
      <c r="D779" s="110"/>
      <c r="E779" s="110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</row>
    <row r="780" spans="2:18">
      <c r="B780" s="110"/>
      <c r="C780" s="110"/>
      <c r="D780" s="110"/>
      <c r="E780" s="110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</row>
    <row r="781" spans="2:18">
      <c r="B781" s="110"/>
      <c r="C781" s="110"/>
      <c r="D781" s="110"/>
      <c r="E781" s="110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</row>
    <row r="782" spans="2:18">
      <c r="B782" s="110"/>
      <c r="C782" s="110"/>
      <c r="D782" s="110"/>
      <c r="E782" s="110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</row>
    <row r="783" spans="2:18">
      <c r="B783" s="110"/>
      <c r="C783" s="110"/>
      <c r="D783" s="110"/>
      <c r="E783" s="110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</row>
    <row r="784" spans="2:18">
      <c r="B784" s="110"/>
      <c r="C784" s="110"/>
      <c r="D784" s="110"/>
      <c r="E784" s="110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</row>
    <row r="785" spans="2:18">
      <c r="B785" s="110"/>
      <c r="C785" s="110"/>
      <c r="D785" s="110"/>
      <c r="E785" s="110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</row>
    <row r="786" spans="2:18">
      <c r="B786" s="110"/>
      <c r="C786" s="110"/>
      <c r="D786" s="110"/>
      <c r="E786" s="110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</row>
    <row r="787" spans="2:18">
      <c r="B787" s="110"/>
      <c r="C787" s="110"/>
      <c r="D787" s="110"/>
      <c r="E787" s="110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</row>
    <row r="788" spans="2:18">
      <c r="B788" s="110"/>
      <c r="C788" s="110"/>
      <c r="D788" s="110"/>
      <c r="E788" s="110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</row>
    <row r="789" spans="2:18">
      <c r="B789" s="110"/>
      <c r="C789" s="110"/>
      <c r="D789" s="110"/>
      <c r="E789" s="110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</row>
    <row r="790" spans="2:18">
      <c r="B790" s="110"/>
      <c r="C790" s="110"/>
      <c r="D790" s="110"/>
      <c r="E790" s="110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</row>
    <row r="791" spans="2:18">
      <c r="B791" s="110"/>
      <c r="C791" s="110"/>
      <c r="D791" s="110"/>
      <c r="E791" s="110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</row>
    <row r="792" spans="2:18">
      <c r="B792" s="110"/>
      <c r="C792" s="110"/>
      <c r="D792" s="110"/>
      <c r="E792" s="110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</row>
    <row r="793" spans="2:18">
      <c r="B793" s="110"/>
      <c r="C793" s="110"/>
      <c r="D793" s="110"/>
      <c r="E793" s="110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</row>
    <row r="794" spans="2:18">
      <c r="B794" s="110"/>
      <c r="C794" s="110"/>
      <c r="D794" s="110"/>
      <c r="E794" s="110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</row>
    <row r="795" spans="2:18">
      <c r="B795" s="110"/>
      <c r="C795" s="110"/>
      <c r="D795" s="110"/>
      <c r="E795" s="110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</row>
    <row r="796" spans="2:18">
      <c r="B796" s="110"/>
      <c r="C796" s="110"/>
      <c r="D796" s="110"/>
      <c r="E796" s="110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</row>
    <row r="797" spans="2:18">
      <c r="B797" s="110"/>
      <c r="C797" s="110"/>
      <c r="D797" s="110"/>
      <c r="E797" s="110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</row>
    <row r="798" spans="2:18">
      <c r="B798" s="110"/>
      <c r="C798" s="110"/>
      <c r="D798" s="110"/>
      <c r="E798" s="110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</row>
    <row r="799" spans="2:18">
      <c r="B799" s="110"/>
      <c r="C799" s="110"/>
      <c r="D799" s="110"/>
      <c r="E799" s="110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</row>
    <row r="800" spans="2:18">
      <c r="B800" s="110"/>
      <c r="C800" s="110"/>
      <c r="D800" s="110"/>
      <c r="E800" s="110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</row>
    <row r="801" spans="2:18">
      <c r="B801" s="110"/>
      <c r="C801" s="110"/>
      <c r="D801" s="110"/>
      <c r="E801" s="110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</row>
    <row r="802" spans="2:18">
      <c r="B802" s="110"/>
      <c r="C802" s="110"/>
      <c r="D802" s="110"/>
      <c r="E802" s="110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</row>
    <row r="803" spans="2:18">
      <c r="B803" s="110"/>
      <c r="C803" s="110"/>
      <c r="D803" s="110"/>
      <c r="E803" s="110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</row>
    <row r="804" spans="2:18">
      <c r="B804" s="110"/>
      <c r="C804" s="110"/>
      <c r="D804" s="110"/>
      <c r="E804" s="110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</row>
    <row r="805" spans="2:18">
      <c r="B805" s="110"/>
      <c r="C805" s="110"/>
      <c r="D805" s="110"/>
      <c r="E805" s="110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</row>
    <row r="806" spans="2:18">
      <c r="B806" s="110"/>
      <c r="C806" s="110"/>
      <c r="D806" s="110"/>
      <c r="E806" s="110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</row>
    <row r="807" spans="2:18">
      <c r="B807" s="110"/>
      <c r="C807" s="110"/>
      <c r="D807" s="110"/>
      <c r="E807" s="110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</row>
    <row r="808" spans="2:18">
      <c r="B808" s="110"/>
      <c r="C808" s="110"/>
      <c r="D808" s="110"/>
      <c r="E808" s="110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</row>
    <row r="809" spans="2:18">
      <c r="B809" s="110"/>
      <c r="C809" s="110"/>
      <c r="D809" s="110"/>
      <c r="E809" s="110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</row>
    <row r="810" spans="2:18">
      <c r="B810" s="110"/>
      <c r="C810" s="110"/>
      <c r="D810" s="110"/>
      <c r="E810" s="110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</row>
    <row r="811" spans="2:18">
      <c r="B811" s="110"/>
      <c r="C811" s="110"/>
      <c r="D811" s="110"/>
      <c r="E811" s="110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</row>
    <row r="812" spans="2:18">
      <c r="B812" s="110"/>
      <c r="C812" s="110"/>
      <c r="D812" s="110"/>
      <c r="E812" s="110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</row>
    <row r="813" spans="2:18">
      <c r="B813" s="110"/>
      <c r="C813" s="110"/>
      <c r="D813" s="110"/>
      <c r="E813" s="110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</row>
    <row r="814" spans="2:18">
      <c r="B814" s="110"/>
      <c r="C814" s="110"/>
      <c r="D814" s="110"/>
      <c r="E814" s="110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</row>
    <row r="815" spans="2:18">
      <c r="B815" s="110"/>
      <c r="C815" s="110"/>
      <c r="D815" s="110"/>
      <c r="E815" s="110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</row>
    <row r="816" spans="2:18">
      <c r="B816" s="110"/>
      <c r="C816" s="110"/>
      <c r="D816" s="110"/>
      <c r="E816" s="110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</row>
    <row r="817" spans="2:18">
      <c r="B817" s="110"/>
      <c r="C817" s="110"/>
      <c r="D817" s="110"/>
      <c r="E817" s="110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</row>
    <row r="818" spans="2:18">
      <c r="B818" s="110"/>
      <c r="C818" s="110"/>
      <c r="D818" s="110"/>
      <c r="E818" s="110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</row>
    <row r="819" spans="2:18">
      <c r="B819" s="110"/>
      <c r="C819" s="110"/>
      <c r="D819" s="110"/>
      <c r="E819" s="110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</row>
    <row r="820" spans="2:18">
      <c r="B820" s="110"/>
      <c r="C820" s="110"/>
      <c r="D820" s="110"/>
      <c r="E820" s="110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</row>
    <row r="821" spans="2:18">
      <c r="B821" s="110"/>
      <c r="C821" s="110"/>
      <c r="D821" s="110"/>
      <c r="E821" s="110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</row>
    <row r="822" spans="2:18">
      <c r="B822" s="110"/>
      <c r="C822" s="110"/>
      <c r="D822" s="110"/>
      <c r="E822" s="110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</row>
    <row r="823" spans="2:18">
      <c r="B823" s="110"/>
      <c r="C823" s="110"/>
      <c r="D823" s="110"/>
      <c r="E823" s="110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</row>
    <row r="824" spans="2:18">
      <c r="B824" s="110"/>
      <c r="C824" s="110"/>
      <c r="D824" s="110"/>
      <c r="E824" s="110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</row>
    <row r="825" spans="2:18">
      <c r="B825" s="110"/>
      <c r="C825" s="110"/>
      <c r="D825" s="110"/>
      <c r="E825" s="110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</row>
    <row r="826" spans="2:18">
      <c r="B826" s="110"/>
      <c r="C826" s="110"/>
      <c r="D826" s="110"/>
      <c r="E826" s="110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</row>
    <row r="827" spans="2:18">
      <c r="B827" s="110"/>
      <c r="C827" s="110"/>
      <c r="D827" s="110"/>
      <c r="E827" s="110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</row>
    <row r="828" spans="2:18">
      <c r="B828" s="110"/>
      <c r="C828" s="110"/>
      <c r="D828" s="110"/>
      <c r="E828" s="110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</row>
    <row r="829" spans="2:18">
      <c r="B829" s="110"/>
      <c r="C829" s="110"/>
      <c r="D829" s="110"/>
      <c r="E829" s="110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</row>
    <row r="830" spans="2:18">
      <c r="B830" s="110"/>
      <c r="C830" s="110"/>
      <c r="D830" s="110"/>
      <c r="E830" s="110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</row>
    <row r="831" spans="2:18">
      <c r="B831" s="110"/>
      <c r="C831" s="110"/>
      <c r="D831" s="110"/>
      <c r="E831" s="110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</row>
    <row r="832" spans="2:18">
      <c r="B832" s="110"/>
      <c r="C832" s="110"/>
      <c r="D832" s="110"/>
      <c r="E832" s="110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</row>
    <row r="833" spans="2:18">
      <c r="B833" s="110"/>
      <c r="C833" s="110"/>
      <c r="D833" s="110"/>
      <c r="E833" s="110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</row>
    <row r="834" spans="2:18">
      <c r="B834" s="110"/>
      <c r="C834" s="110"/>
      <c r="D834" s="110"/>
      <c r="E834" s="110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</row>
    <row r="835" spans="2:18">
      <c r="B835" s="110"/>
      <c r="C835" s="110"/>
      <c r="D835" s="110"/>
      <c r="E835" s="110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</row>
    <row r="836" spans="2:18">
      <c r="B836" s="110"/>
      <c r="C836" s="110"/>
      <c r="D836" s="110"/>
      <c r="E836" s="110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</row>
    <row r="837" spans="2:18">
      <c r="B837" s="110"/>
      <c r="C837" s="110"/>
      <c r="D837" s="110"/>
      <c r="E837" s="110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</row>
    <row r="838" spans="2:18">
      <c r="B838" s="110"/>
      <c r="C838" s="110"/>
      <c r="D838" s="110"/>
      <c r="E838" s="110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</row>
    <row r="839" spans="2:18">
      <c r="B839" s="110"/>
      <c r="C839" s="110"/>
      <c r="D839" s="110"/>
      <c r="E839" s="110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</row>
    <row r="840" spans="2:18">
      <c r="B840" s="110"/>
      <c r="C840" s="110"/>
      <c r="D840" s="110"/>
      <c r="E840" s="110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</row>
    <row r="841" spans="2:18">
      <c r="B841" s="110"/>
      <c r="C841" s="110"/>
      <c r="D841" s="110"/>
      <c r="E841" s="110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</row>
    <row r="842" spans="2:18">
      <c r="B842" s="110"/>
      <c r="C842" s="110"/>
      <c r="D842" s="110"/>
      <c r="E842" s="110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</row>
    <row r="843" spans="2:18">
      <c r="B843" s="110"/>
      <c r="C843" s="110"/>
      <c r="D843" s="110"/>
      <c r="E843" s="110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</row>
    <row r="844" spans="2:18">
      <c r="B844" s="110"/>
      <c r="C844" s="110"/>
      <c r="D844" s="110"/>
      <c r="E844" s="110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</row>
    <row r="845" spans="2:18">
      <c r="B845" s="110"/>
      <c r="C845" s="110"/>
      <c r="D845" s="110"/>
      <c r="E845" s="110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</row>
    <row r="846" spans="2:18">
      <c r="B846" s="110"/>
      <c r="C846" s="110"/>
      <c r="D846" s="110"/>
      <c r="E846" s="110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</row>
    <row r="847" spans="2:18">
      <c r="B847" s="110"/>
      <c r="C847" s="110"/>
      <c r="D847" s="110"/>
      <c r="E847" s="110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</row>
    <row r="848" spans="2:18">
      <c r="B848" s="110"/>
      <c r="C848" s="110"/>
      <c r="D848" s="110"/>
      <c r="E848" s="110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</row>
    <row r="849" spans="2:18">
      <c r="B849" s="110"/>
      <c r="C849" s="110"/>
      <c r="D849" s="110"/>
      <c r="E849" s="110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</row>
    <row r="850" spans="2:18">
      <c r="B850" s="110"/>
      <c r="C850" s="110"/>
      <c r="D850" s="110"/>
      <c r="E850" s="110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</row>
    <row r="851" spans="2:18">
      <c r="B851" s="110"/>
      <c r="C851" s="110"/>
      <c r="D851" s="110"/>
      <c r="E851" s="110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</row>
    <row r="852" spans="2:18">
      <c r="B852" s="110"/>
      <c r="C852" s="110"/>
      <c r="D852" s="110"/>
      <c r="E852" s="110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</row>
    <row r="853" spans="2:18">
      <c r="B853" s="110"/>
      <c r="C853" s="110"/>
      <c r="D853" s="110"/>
      <c r="E853" s="110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</row>
    <row r="854" spans="2:18">
      <c r="B854" s="110"/>
      <c r="C854" s="110"/>
      <c r="D854" s="110"/>
      <c r="E854" s="110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</row>
    <row r="855" spans="2:18">
      <c r="B855" s="110"/>
      <c r="C855" s="110"/>
      <c r="D855" s="110"/>
      <c r="E855" s="110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</row>
    <row r="856" spans="2:18">
      <c r="B856" s="110"/>
      <c r="C856" s="110"/>
      <c r="D856" s="110"/>
      <c r="E856" s="110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</row>
    <row r="857" spans="2:18">
      <c r="B857" s="110"/>
      <c r="C857" s="110"/>
      <c r="D857" s="110"/>
      <c r="E857" s="110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</row>
    <row r="858" spans="2:18">
      <c r="B858" s="110"/>
      <c r="C858" s="110"/>
      <c r="D858" s="110"/>
      <c r="E858" s="110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</row>
    <row r="859" spans="2:18">
      <c r="B859" s="110"/>
      <c r="C859" s="110"/>
      <c r="D859" s="110"/>
      <c r="E859" s="110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</row>
    <row r="860" spans="2:18">
      <c r="B860" s="110"/>
      <c r="C860" s="110"/>
      <c r="D860" s="110"/>
      <c r="E860" s="110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</row>
    <row r="861" spans="2:18">
      <c r="B861" s="110"/>
      <c r="C861" s="110"/>
      <c r="D861" s="110"/>
      <c r="E861" s="110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</row>
    <row r="862" spans="2:18">
      <c r="B862" s="110"/>
      <c r="C862" s="110"/>
      <c r="D862" s="110"/>
      <c r="E862" s="110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</row>
    <row r="863" spans="2:18">
      <c r="B863" s="110"/>
      <c r="C863" s="110"/>
      <c r="D863" s="110"/>
      <c r="E863" s="110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</row>
    <row r="864" spans="2:18">
      <c r="B864" s="110"/>
      <c r="C864" s="110"/>
      <c r="D864" s="110"/>
      <c r="E864" s="110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</row>
    <row r="865" spans="2:18">
      <c r="B865" s="110"/>
      <c r="C865" s="110"/>
      <c r="D865" s="110"/>
      <c r="E865" s="110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</row>
    <row r="866" spans="2:18">
      <c r="B866" s="110"/>
      <c r="C866" s="110"/>
      <c r="D866" s="110"/>
      <c r="E866" s="110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</row>
    <row r="867" spans="2:18">
      <c r="B867" s="110"/>
      <c r="C867" s="110"/>
      <c r="D867" s="110"/>
      <c r="E867" s="110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</row>
    <row r="868" spans="2:18">
      <c r="B868" s="110"/>
      <c r="C868" s="110"/>
      <c r="D868" s="110"/>
      <c r="E868" s="110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</row>
    <row r="869" spans="2:18">
      <c r="B869" s="110"/>
      <c r="C869" s="110"/>
      <c r="D869" s="110"/>
      <c r="E869" s="110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</row>
    <row r="870" spans="2:18">
      <c r="B870" s="110"/>
      <c r="C870" s="110"/>
      <c r="D870" s="110"/>
      <c r="E870" s="110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</row>
    <row r="871" spans="2:18">
      <c r="B871" s="110"/>
      <c r="C871" s="110"/>
      <c r="D871" s="110"/>
      <c r="E871" s="110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</row>
    <row r="872" spans="2:18">
      <c r="B872" s="110"/>
      <c r="C872" s="110"/>
      <c r="D872" s="110"/>
      <c r="E872" s="110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</row>
    <row r="873" spans="2:18">
      <c r="B873" s="110"/>
      <c r="C873" s="110"/>
      <c r="D873" s="110"/>
      <c r="E873" s="110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</row>
    <row r="874" spans="2:18">
      <c r="B874" s="110"/>
      <c r="C874" s="110"/>
      <c r="D874" s="110"/>
      <c r="E874" s="110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</row>
    <row r="875" spans="2:18">
      <c r="B875" s="110"/>
      <c r="C875" s="110"/>
      <c r="D875" s="110"/>
      <c r="E875" s="110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</row>
    <row r="876" spans="2:18">
      <c r="B876" s="110"/>
      <c r="C876" s="110"/>
      <c r="D876" s="110"/>
      <c r="E876" s="110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</row>
    <row r="877" spans="2:18">
      <c r="B877" s="110"/>
      <c r="C877" s="110"/>
      <c r="D877" s="110"/>
      <c r="E877" s="110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</row>
    <row r="878" spans="2:18">
      <c r="B878" s="110"/>
      <c r="C878" s="110"/>
      <c r="D878" s="110"/>
      <c r="E878" s="110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</row>
    <row r="879" spans="2:18">
      <c r="B879" s="110"/>
      <c r="C879" s="110"/>
      <c r="D879" s="110"/>
      <c r="E879" s="110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</row>
    <row r="880" spans="2:18">
      <c r="B880" s="110"/>
      <c r="C880" s="110"/>
      <c r="D880" s="110"/>
      <c r="E880" s="110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</row>
    <row r="881" spans="2:18">
      <c r="B881" s="110"/>
      <c r="C881" s="110"/>
      <c r="D881" s="110"/>
      <c r="E881" s="110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</row>
    <row r="882" spans="2:18">
      <c r="B882" s="110"/>
      <c r="C882" s="110"/>
      <c r="D882" s="110"/>
      <c r="E882" s="110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</row>
    <row r="883" spans="2:18">
      <c r="B883" s="110"/>
      <c r="C883" s="110"/>
      <c r="D883" s="110"/>
      <c r="E883" s="110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</row>
    <row r="884" spans="2:18">
      <c r="B884" s="110"/>
      <c r="C884" s="110"/>
      <c r="D884" s="110"/>
      <c r="E884" s="110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</row>
    <row r="885" spans="2:18">
      <c r="B885" s="110"/>
      <c r="C885" s="110"/>
      <c r="D885" s="110"/>
      <c r="E885" s="110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</row>
    <row r="886" spans="2:18">
      <c r="B886" s="110"/>
      <c r="C886" s="110"/>
      <c r="D886" s="110"/>
      <c r="E886" s="110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</row>
    <row r="887" spans="2:18">
      <c r="B887" s="110"/>
      <c r="C887" s="110"/>
      <c r="D887" s="110"/>
      <c r="E887" s="110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</row>
    <row r="888" spans="2:18">
      <c r="B888" s="110"/>
      <c r="C888" s="110"/>
      <c r="D888" s="110"/>
      <c r="E888" s="110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</row>
    <row r="889" spans="2:18">
      <c r="B889" s="110"/>
      <c r="C889" s="110"/>
      <c r="D889" s="110"/>
      <c r="E889" s="110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</row>
    <row r="890" spans="2:18">
      <c r="B890" s="110"/>
      <c r="C890" s="110"/>
      <c r="D890" s="110"/>
      <c r="E890" s="110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</row>
    <row r="891" spans="2:18">
      <c r="B891" s="110"/>
      <c r="C891" s="110"/>
      <c r="D891" s="110"/>
      <c r="E891" s="110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</row>
    <row r="892" spans="2:18">
      <c r="B892" s="110"/>
      <c r="C892" s="110"/>
      <c r="D892" s="110"/>
      <c r="E892" s="110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</row>
    <row r="893" spans="2:18">
      <c r="B893" s="110"/>
      <c r="C893" s="110"/>
      <c r="D893" s="110"/>
      <c r="E893" s="110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</row>
    <row r="894" spans="2:18">
      <c r="B894" s="110"/>
      <c r="C894" s="110"/>
      <c r="D894" s="110"/>
      <c r="E894" s="110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</row>
    <row r="895" spans="2:18">
      <c r="B895" s="110"/>
      <c r="C895" s="110"/>
      <c r="D895" s="110"/>
      <c r="E895" s="110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</row>
    <row r="896" spans="2:18">
      <c r="B896" s="110"/>
      <c r="C896" s="110"/>
      <c r="D896" s="110"/>
      <c r="E896" s="110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</row>
    <row r="897" spans="2:18">
      <c r="B897" s="110"/>
      <c r="C897" s="110"/>
      <c r="D897" s="110"/>
      <c r="E897" s="110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</row>
    <row r="898" spans="2:18">
      <c r="B898" s="110"/>
      <c r="C898" s="110"/>
      <c r="D898" s="110"/>
      <c r="E898" s="110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</row>
    <row r="899" spans="2:18">
      <c r="B899" s="110"/>
      <c r="C899" s="110"/>
      <c r="D899" s="110"/>
      <c r="E899" s="110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</row>
    <row r="900" spans="2:18">
      <c r="B900" s="110"/>
      <c r="C900" s="110"/>
      <c r="D900" s="110"/>
      <c r="E900" s="110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</row>
    <row r="901" spans="2:18">
      <c r="B901" s="110"/>
      <c r="C901" s="110"/>
      <c r="D901" s="110"/>
      <c r="E901" s="110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</row>
    <row r="902" spans="2:18">
      <c r="B902" s="110"/>
      <c r="C902" s="110"/>
      <c r="D902" s="110"/>
      <c r="E902" s="110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</row>
    <row r="903" spans="2:18">
      <c r="B903" s="110"/>
      <c r="C903" s="110"/>
      <c r="D903" s="110"/>
      <c r="E903" s="110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</row>
    <row r="904" spans="2:18">
      <c r="B904" s="110"/>
      <c r="C904" s="110"/>
      <c r="D904" s="110"/>
      <c r="E904" s="110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</row>
    <row r="905" spans="2:18">
      <c r="B905" s="110"/>
      <c r="C905" s="110"/>
      <c r="D905" s="110"/>
      <c r="E905" s="110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</row>
    <row r="906" spans="2:18">
      <c r="B906" s="110"/>
      <c r="C906" s="110"/>
      <c r="D906" s="110"/>
      <c r="E906" s="110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</row>
    <row r="907" spans="2:18">
      <c r="B907" s="110"/>
      <c r="C907" s="110"/>
      <c r="D907" s="110"/>
      <c r="E907" s="110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</row>
    <row r="908" spans="2:18">
      <c r="B908" s="110"/>
      <c r="C908" s="110"/>
      <c r="D908" s="110"/>
      <c r="E908" s="110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</row>
    <row r="909" spans="2:18">
      <c r="B909" s="110"/>
      <c r="C909" s="110"/>
      <c r="D909" s="110"/>
      <c r="E909" s="110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</row>
    <row r="910" spans="2:18">
      <c r="B910" s="110"/>
      <c r="C910" s="110"/>
      <c r="D910" s="110"/>
      <c r="E910" s="110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</row>
    <row r="911" spans="2:18">
      <c r="B911" s="110"/>
      <c r="C911" s="110"/>
      <c r="D911" s="110"/>
      <c r="E911" s="110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</row>
    <row r="912" spans="2:18">
      <c r="B912" s="110"/>
      <c r="C912" s="110"/>
      <c r="D912" s="110"/>
      <c r="E912" s="110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</row>
    <row r="913" spans="2:18">
      <c r="B913" s="110"/>
      <c r="C913" s="110"/>
      <c r="D913" s="110"/>
      <c r="E913" s="110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</row>
    <row r="914" spans="2:18">
      <c r="B914" s="110"/>
      <c r="C914" s="110"/>
      <c r="D914" s="110"/>
      <c r="E914" s="110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</row>
    <row r="915" spans="2:18">
      <c r="B915" s="110"/>
      <c r="C915" s="110"/>
      <c r="D915" s="110"/>
      <c r="E915" s="110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</row>
    <row r="916" spans="2:18">
      <c r="B916" s="110"/>
      <c r="C916" s="110"/>
      <c r="D916" s="110"/>
      <c r="E916" s="110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</row>
    <row r="917" spans="2:18">
      <c r="B917" s="110"/>
      <c r="C917" s="110"/>
      <c r="D917" s="110"/>
      <c r="E917" s="110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</row>
    <row r="918" spans="2:18">
      <c r="B918" s="110"/>
      <c r="C918" s="110"/>
      <c r="D918" s="110"/>
      <c r="E918" s="110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</row>
    <row r="919" spans="2:18">
      <c r="B919" s="110"/>
      <c r="C919" s="110"/>
      <c r="D919" s="110"/>
      <c r="E919" s="110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</row>
    <row r="920" spans="2:18">
      <c r="B920" s="110"/>
      <c r="C920" s="110"/>
      <c r="D920" s="110"/>
      <c r="E920" s="110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</row>
    <row r="921" spans="2:18">
      <c r="B921" s="110"/>
      <c r="C921" s="110"/>
      <c r="D921" s="110"/>
      <c r="E921" s="110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</row>
    <row r="922" spans="2:18">
      <c r="B922" s="110"/>
      <c r="C922" s="110"/>
      <c r="D922" s="110"/>
      <c r="E922" s="110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</row>
    <row r="923" spans="2:18">
      <c r="B923" s="110"/>
      <c r="C923" s="110"/>
      <c r="D923" s="110"/>
      <c r="E923" s="110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</row>
    <row r="924" spans="2:18">
      <c r="B924" s="110"/>
      <c r="C924" s="110"/>
      <c r="D924" s="110"/>
      <c r="E924" s="110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</row>
    <row r="925" spans="2:18">
      <c r="B925" s="110"/>
      <c r="C925" s="110"/>
      <c r="D925" s="110"/>
      <c r="E925" s="110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</row>
    <row r="926" spans="2:18">
      <c r="B926" s="110"/>
      <c r="C926" s="110"/>
      <c r="D926" s="110"/>
      <c r="E926" s="110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</row>
    <row r="927" spans="2:18">
      <c r="B927" s="110"/>
      <c r="C927" s="110"/>
      <c r="D927" s="110"/>
      <c r="E927" s="110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</row>
    <row r="928" spans="2:18">
      <c r="B928" s="110"/>
      <c r="C928" s="110"/>
      <c r="D928" s="110"/>
      <c r="E928" s="110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</row>
    <row r="929" spans="2:18">
      <c r="B929" s="110"/>
      <c r="C929" s="110"/>
      <c r="D929" s="110"/>
      <c r="E929" s="110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</row>
    <row r="930" spans="2:18">
      <c r="B930" s="110"/>
      <c r="C930" s="110"/>
      <c r="D930" s="110"/>
      <c r="E930" s="110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</row>
    <row r="931" spans="2:18">
      <c r="B931" s="110"/>
      <c r="C931" s="110"/>
      <c r="D931" s="110"/>
      <c r="E931" s="110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</row>
    <row r="932" spans="2:18">
      <c r="B932" s="110"/>
      <c r="C932" s="110"/>
      <c r="D932" s="110"/>
      <c r="E932" s="110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</row>
    <row r="933" spans="2:18">
      <c r="B933" s="110"/>
      <c r="C933" s="110"/>
      <c r="D933" s="110"/>
      <c r="E933" s="110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</row>
    <row r="934" spans="2:18">
      <c r="B934" s="110"/>
      <c r="C934" s="110"/>
      <c r="D934" s="110"/>
      <c r="E934" s="110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</row>
    <row r="935" spans="2:18">
      <c r="B935" s="110"/>
      <c r="C935" s="110"/>
      <c r="D935" s="110"/>
      <c r="E935" s="110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</row>
    <row r="936" spans="2:18">
      <c r="B936" s="110"/>
      <c r="C936" s="110"/>
      <c r="D936" s="110"/>
      <c r="E936" s="110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</row>
    <row r="937" spans="2:18">
      <c r="B937" s="110"/>
      <c r="C937" s="110"/>
      <c r="D937" s="110"/>
      <c r="E937" s="110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</row>
    <row r="938" spans="2:18">
      <c r="B938" s="110"/>
      <c r="C938" s="110"/>
      <c r="D938" s="110"/>
      <c r="E938" s="110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</row>
    <row r="939" spans="2:18">
      <c r="B939" s="110"/>
      <c r="C939" s="110"/>
      <c r="D939" s="110"/>
      <c r="E939" s="110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</row>
    <row r="940" spans="2:18">
      <c r="B940" s="110"/>
      <c r="C940" s="110"/>
      <c r="D940" s="110"/>
      <c r="E940" s="110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</row>
    <row r="941" spans="2:18">
      <c r="B941" s="110"/>
      <c r="C941" s="110"/>
      <c r="D941" s="110"/>
      <c r="E941" s="110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</row>
    <row r="942" spans="2:18">
      <c r="B942" s="110"/>
      <c r="C942" s="110"/>
      <c r="D942" s="110"/>
      <c r="E942" s="110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</row>
    <row r="943" spans="2:18">
      <c r="B943" s="110"/>
      <c r="C943" s="110"/>
      <c r="D943" s="110"/>
      <c r="E943" s="110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</row>
    <row r="944" spans="2:18">
      <c r="B944" s="110"/>
      <c r="C944" s="110"/>
      <c r="D944" s="110"/>
      <c r="E944" s="110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</row>
    <row r="945" spans="2:18">
      <c r="B945" s="110"/>
      <c r="C945" s="110"/>
      <c r="D945" s="110"/>
      <c r="E945" s="110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</row>
    <row r="946" spans="2:18">
      <c r="B946" s="110"/>
      <c r="C946" s="110"/>
      <c r="D946" s="110"/>
      <c r="E946" s="110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</row>
    <row r="947" spans="2:18">
      <c r="B947" s="110"/>
      <c r="C947" s="110"/>
      <c r="D947" s="110"/>
      <c r="E947" s="110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</row>
    <row r="948" spans="2:18">
      <c r="B948" s="110"/>
      <c r="C948" s="110"/>
      <c r="D948" s="110"/>
      <c r="E948" s="110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</row>
    <row r="949" spans="2:18">
      <c r="B949" s="110"/>
      <c r="C949" s="110"/>
      <c r="D949" s="110"/>
      <c r="E949" s="110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</row>
    <row r="950" spans="2:18">
      <c r="B950" s="110"/>
      <c r="C950" s="110"/>
      <c r="D950" s="110"/>
      <c r="E950" s="110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</row>
    <row r="951" spans="2:18">
      <c r="B951" s="110"/>
      <c r="C951" s="110"/>
      <c r="D951" s="110"/>
      <c r="E951" s="110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</row>
    <row r="952" spans="2:18">
      <c r="B952" s="110"/>
      <c r="C952" s="110"/>
      <c r="D952" s="110"/>
      <c r="E952" s="110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</row>
    <row r="953" spans="2:18">
      <c r="B953" s="110"/>
      <c r="C953" s="110"/>
      <c r="D953" s="110"/>
      <c r="E953" s="110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</row>
    <row r="954" spans="2:18">
      <c r="B954" s="110"/>
      <c r="C954" s="110"/>
      <c r="D954" s="110"/>
      <c r="E954" s="110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</row>
    <row r="955" spans="2:18">
      <c r="B955" s="110"/>
      <c r="C955" s="110"/>
      <c r="D955" s="110"/>
      <c r="E955" s="110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</row>
    <row r="956" spans="2:18">
      <c r="B956" s="110"/>
      <c r="C956" s="110"/>
      <c r="D956" s="110"/>
      <c r="E956" s="110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</row>
    <row r="957" spans="2:18">
      <c r="B957" s="110"/>
      <c r="C957" s="110"/>
      <c r="D957" s="110"/>
      <c r="E957" s="110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</row>
    <row r="958" spans="2:18">
      <c r="B958" s="110"/>
      <c r="C958" s="110"/>
      <c r="D958" s="110"/>
      <c r="E958" s="110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</row>
    <row r="959" spans="2:18">
      <c r="B959" s="110"/>
      <c r="C959" s="110"/>
      <c r="D959" s="110"/>
      <c r="E959" s="110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</row>
    <row r="960" spans="2:18">
      <c r="B960" s="110"/>
      <c r="C960" s="110"/>
      <c r="D960" s="110"/>
      <c r="E960" s="110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</row>
    <row r="961" spans="2:18">
      <c r="B961" s="110"/>
      <c r="C961" s="110"/>
      <c r="D961" s="110"/>
      <c r="E961" s="110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</row>
    <row r="962" spans="2:18">
      <c r="B962" s="110"/>
      <c r="C962" s="110"/>
      <c r="D962" s="110"/>
      <c r="E962" s="110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</row>
    <row r="963" spans="2:18">
      <c r="B963" s="110"/>
      <c r="C963" s="110"/>
      <c r="D963" s="110"/>
      <c r="E963" s="110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</row>
    <row r="964" spans="2:18">
      <c r="B964" s="110"/>
      <c r="C964" s="110"/>
      <c r="D964" s="110"/>
      <c r="E964" s="110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</row>
    <row r="965" spans="2:18">
      <c r="B965" s="110"/>
      <c r="C965" s="110"/>
      <c r="D965" s="110"/>
      <c r="E965" s="110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</row>
    <row r="966" spans="2:18">
      <c r="B966" s="110"/>
      <c r="C966" s="110"/>
      <c r="D966" s="110"/>
      <c r="E966" s="110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</row>
    <row r="967" spans="2:18">
      <c r="B967" s="110"/>
      <c r="C967" s="110"/>
      <c r="D967" s="110"/>
      <c r="E967" s="110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</row>
    <row r="968" spans="2:18">
      <c r="B968" s="110"/>
      <c r="C968" s="110"/>
      <c r="D968" s="110"/>
      <c r="E968" s="110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</row>
    <row r="969" spans="2:18">
      <c r="B969" s="110"/>
      <c r="C969" s="110"/>
      <c r="D969" s="110"/>
      <c r="E969" s="110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</row>
    <row r="970" spans="2:18">
      <c r="B970" s="110"/>
      <c r="C970" s="110"/>
      <c r="D970" s="110"/>
      <c r="E970" s="110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</row>
    <row r="971" spans="2:18">
      <c r="B971" s="110"/>
      <c r="C971" s="110"/>
      <c r="D971" s="110"/>
      <c r="E971" s="110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</row>
    <row r="972" spans="2:18">
      <c r="B972" s="110"/>
      <c r="C972" s="110"/>
      <c r="D972" s="110"/>
      <c r="E972" s="110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</row>
    <row r="973" spans="2:18">
      <c r="B973" s="110"/>
      <c r="C973" s="110"/>
      <c r="D973" s="110"/>
      <c r="E973" s="110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</row>
    <row r="974" spans="2:18">
      <c r="B974" s="110"/>
      <c r="C974" s="110"/>
      <c r="D974" s="110"/>
      <c r="E974" s="110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</row>
    <row r="975" spans="2:18">
      <c r="B975" s="110"/>
      <c r="C975" s="110"/>
      <c r="D975" s="110"/>
      <c r="E975" s="110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</row>
    <row r="976" spans="2:18">
      <c r="B976" s="110"/>
      <c r="C976" s="110"/>
      <c r="D976" s="110"/>
      <c r="E976" s="110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</row>
    <row r="977" spans="2:18">
      <c r="B977" s="110"/>
      <c r="C977" s="110"/>
      <c r="D977" s="110"/>
      <c r="E977" s="110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</row>
    <row r="978" spans="2:18">
      <c r="B978" s="110"/>
      <c r="C978" s="110"/>
      <c r="D978" s="110"/>
      <c r="E978" s="110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</row>
    <row r="979" spans="2:18">
      <c r="B979" s="110"/>
      <c r="C979" s="110"/>
      <c r="D979" s="110"/>
      <c r="E979" s="110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</row>
    <row r="980" spans="2:18">
      <c r="B980" s="110"/>
      <c r="C980" s="110"/>
      <c r="D980" s="110"/>
      <c r="E980" s="110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</row>
    <row r="981" spans="2:18">
      <c r="B981" s="110"/>
      <c r="C981" s="110"/>
      <c r="D981" s="110"/>
      <c r="E981" s="110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</row>
    <row r="982" spans="2:18">
      <c r="B982" s="110"/>
      <c r="C982" s="110"/>
      <c r="D982" s="110"/>
      <c r="E982" s="110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</row>
    <row r="983" spans="2:18">
      <c r="B983" s="110"/>
      <c r="C983" s="110"/>
      <c r="D983" s="110"/>
      <c r="E983" s="110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</row>
    <row r="984" spans="2:18">
      <c r="B984" s="110"/>
      <c r="C984" s="110"/>
      <c r="D984" s="110"/>
      <c r="E984" s="110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</row>
    <row r="985" spans="2:18">
      <c r="B985" s="110"/>
      <c r="C985" s="110"/>
      <c r="D985" s="110"/>
      <c r="E985" s="110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</row>
    <row r="986" spans="2:18">
      <c r="B986" s="110"/>
      <c r="C986" s="110"/>
      <c r="D986" s="110"/>
      <c r="E986" s="110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</row>
    <row r="987" spans="2:18">
      <c r="B987" s="110"/>
      <c r="C987" s="110"/>
      <c r="D987" s="110"/>
      <c r="E987" s="110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</row>
    <row r="988" spans="2:18">
      <c r="B988" s="110"/>
      <c r="C988" s="110"/>
      <c r="D988" s="110"/>
      <c r="E988" s="110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</row>
    <row r="989" spans="2:18">
      <c r="B989" s="110"/>
      <c r="C989" s="110"/>
      <c r="D989" s="110"/>
      <c r="E989" s="110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</row>
    <row r="990" spans="2:18">
      <c r="B990" s="110"/>
      <c r="C990" s="110"/>
      <c r="D990" s="110"/>
      <c r="E990" s="110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</row>
    <row r="991" spans="2:18">
      <c r="B991" s="110"/>
      <c r="C991" s="110"/>
      <c r="D991" s="110"/>
      <c r="E991" s="110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</row>
    <row r="992" spans="2:18">
      <c r="B992" s="110"/>
      <c r="C992" s="110"/>
      <c r="D992" s="110"/>
      <c r="E992" s="110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</row>
    <row r="993" spans="2:18">
      <c r="B993" s="110"/>
      <c r="C993" s="110"/>
      <c r="D993" s="110"/>
      <c r="E993" s="110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</row>
    <row r="994" spans="2:18">
      <c r="B994" s="110"/>
      <c r="C994" s="110"/>
      <c r="D994" s="110"/>
      <c r="E994" s="110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</row>
    <row r="995" spans="2:18">
      <c r="B995" s="110"/>
      <c r="C995" s="110"/>
      <c r="D995" s="110"/>
      <c r="E995" s="110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</row>
    <row r="996" spans="2:18">
      <c r="B996" s="110"/>
      <c r="C996" s="110"/>
      <c r="D996" s="110"/>
      <c r="E996" s="110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</row>
    <row r="997" spans="2:18">
      <c r="B997" s="110"/>
      <c r="C997" s="110"/>
      <c r="D997" s="110"/>
      <c r="E997" s="110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</row>
    <row r="998" spans="2:18">
      <c r="B998" s="110"/>
      <c r="C998" s="110"/>
      <c r="D998" s="110"/>
      <c r="E998" s="110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</row>
    <row r="999" spans="2:18">
      <c r="B999" s="110"/>
      <c r="C999" s="110"/>
      <c r="D999" s="110"/>
      <c r="E999" s="110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</row>
    <row r="1000" spans="2:18">
      <c r="B1000" s="110"/>
      <c r="C1000" s="110"/>
      <c r="D1000" s="110"/>
      <c r="E1000" s="110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</row>
    <row r="1001" spans="2:18">
      <c r="B1001" s="110"/>
      <c r="C1001" s="110"/>
      <c r="D1001" s="110"/>
      <c r="E1001" s="110"/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</row>
    <row r="1002" spans="2:18">
      <c r="B1002" s="110"/>
      <c r="C1002" s="110"/>
      <c r="D1002" s="110"/>
      <c r="E1002" s="110"/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</row>
    <row r="1003" spans="2:18">
      <c r="B1003" s="110"/>
      <c r="C1003" s="110"/>
      <c r="D1003" s="110"/>
      <c r="E1003" s="110"/>
      <c r="F1003" s="111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</row>
    <row r="1004" spans="2:18">
      <c r="B1004" s="110"/>
      <c r="C1004" s="110"/>
      <c r="D1004" s="110"/>
      <c r="E1004" s="110"/>
      <c r="F1004" s="111"/>
      <c r="G1004" s="111"/>
      <c r="H1004" s="111"/>
      <c r="I1004" s="111"/>
      <c r="J1004" s="111"/>
      <c r="K1004" s="111"/>
      <c r="L1004" s="111"/>
      <c r="M1004" s="111"/>
      <c r="N1004" s="111"/>
      <c r="O1004" s="111"/>
      <c r="P1004" s="111"/>
      <c r="Q1004" s="111"/>
      <c r="R1004" s="111"/>
    </row>
    <row r="1005" spans="2:18">
      <c r="B1005" s="110"/>
      <c r="C1005" s="110"/>
      <c r="D1005" s="110"/>
      <c r="E1005" s="110"/>
      <c r="F1005" s="111"/>
      <c r="G1005" s="111"/>
      <c r="H1005" s="111"/>
      <c r="I1005" s="111"/>
      <c r="J1005" s="111"/>
      <c r="K1005" s="111"/>
      <c r="L1005" s="111"/>
      <c r="M1005" s="111"/>
      <c r="N1005" s="111"/>
      <c r="O1005" s="111"/>
      <c r="P1005" s="111"/>
      <c r="Q1005" s="111"/>
      <c r="R1005" s="111"/>
    </row>
    <row r="1006" spans="2:18">
      <c r="B1006" s="110"/>
      <c r="C1006" s="110"/>
      <c r="D1006" s="110"/>
      <c r="E1006" s="110"/>
      <c r="F1006" s="111"/>
      <c r="G1006" s="111"/>
      <c r="H1006" s="111"/>
      <c r="I1006" s="111"/>
      <c r="J1006" s="111"/>
      <c r="K1006" s="111"/>
      <c r="L1006" s="111"/>
      <c r="M1006" s="111"/>
      <c r="N1006" s="111"/>
      <c r="O1006" s="111"/>
      <c r="P1006" s="111"/>
      <c r="Q1006" s="111"/>
      <c r="R1006" s="111"/>
    </row>
    <row r="1007" spans="2:18">
      <c r="B1007" s="110"/>
      <c r="C1007" s="110"/>
      <c r="D1007" s="110"/>
      <c r="E1007" s="110"/>
      <c r="F1007" s="111"/>
      <c r="G1007" s="111"/>
      <c r="H1007" s="111"/>
      <c r="I1007" s="111"/>
      <c r="J1007" s="111"/>
      <c r="K1007" s="111"/>
      <c r="L1007" s="111"/>
      <c r="M1007" s="111"/>
      <c r="N1007" s="111"/>
      <c r="O1007" s="111"/>
      <c r="P1007" s="111"/>
      <c r="Q1007" s="111"/>
      <c r="R1007" s="111"/>
    </row>
    <row r="1008" spans="2:18">
      <c r="B1008" s="110"/>
      <c r="C1008" s="110"/>
      <c r="D1008" s="110"/>
      <c r="E1008" s="110"/>
      <c r="F1008" s="111"/>
      <c r="G1008" s="111"/>
      <c r="H1008" s="111"/>
      <c r="I1008" s="111"/>
      <c r="J1008" s="111"/>
      <c r="K1008" s="111"/>
      <c r="L1008" s="111"/>
      <c r="M1008" s="111"/>
      <c r="N1008" s="111"/>
      <c r="O1008" s="111"/>
      <c r="P1008" s="111"/>
      <c r="Q1008" s="111"/>
      <c r="R1008" s="111"/>
    </row>
    <row r="1009" spans="2:18">
      <c r="B1009" s="110"/>
      <c r="C1009" s="110"/>
      <c r="D1009" s="110"/>
      <c r="E1009" s="110"/>
      <c r="F1009" s="111"/>
      <c r="G1009" s="111"/>
      <c r="H1009" s="111"/>
      <c r="I1009" s="111"/>
      <c r="J1009" s="111"/>
      <c r="K1009" s="111"/>
      <c r="L1009" s="111"/>
      <c r="M1009" s="111"/>
      <c r="N1009" s="111"/>
      <c r="O1009" s="111"/>
      <c r="P1009" s="111"/>
      <c r="Q1009" s="111"/>
      <c r="R1009" s="111"/>
    </row>
    <row r="1010" spans="2:18">
      <c r="B1010" s="110"/>
      <c r="C1010" s="110"/>
      <c r="D1010" s="110"/>
      <c r="E1010" s="110"/>
      <c r="F1010" s="111"/>
      <c r="G1010" s="111"/>
      <c r="H1010" s="111"/>
      <c r="I1010" s="111"/>
      <c r="J1010" s="111"/>
      <c r="K1010" s="111"/>
      <c r="L1010" s="111"/>
      <c r="M1010" s="111"/>
      <c r="N1010" s="111"/>
      <c r="O1010" s="111"/>
      <c r="P1010" s="111"/>
      <c r="Q1010" s="111"/>
      <c r="R1010" s="111"/>
    </row>
    <row r="1011" spans="2:18">
      <c r="B1011" s="110"/>
      <c r="C1011" s="110"/>
      <c r="D1011" s="110"/>
      <c r="E1011" s="110"/>
      <c r="F1011" s="111"/>
      <c r="G1011" s="111"/>
      <c r="H1011" s="111"/>
      <c r="I1011" s="111"/>
      <c r="J1011" s="111"/>
      <c r="K1011" s="111"/>
      <c r="L1011" s="111"/>
      <c r="M1011" s="111"/>
      <c r="N1011" s="111"/>
      <c r="O1011" s="111"/>
      <c r="P1011" s="111"/>
      <c r="Q1011" s="111"/>
      <c r="R1011" s="111"/>
    </row>
    <row r="1012" spans="2:18">
      <c r="B1012" s="110"/>
      <c r="C1012" s="110"/>
      <c r="D1012" s="110"/>
      <c r="E1012" s="110"/>
      <c r="F1012" s="111"/>
      <c r="G1012" s="111"/>
      <c r="H1012" s="111"/>
      <c r="I1012" s="111"/>
      <c r="J1012" s="111"/>
      <c r="K1012" s="111"/>
      <c r="L1012" s="111"/>
      <c r="M1012" s="111"/>
      <c r="N1012" s="111"/>
      <c r="O1012" s="111"/>
      <c r="P1012" s="111"/>
      <c r="Q1012" s="111"/>
      <c r="R1012" s="111"/>
    </row>
    <row r="1013" spans="2:18">
      <c r="B1013" s="110"/>
      <c r="C1013" s="110"/>
      <c r="D1013" s="110"/>
      <c r="E1013" s="110"/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</row>
    <row r="1014" spans="2:18">
      <c r="B1014" s="110"/>
      <c r="C1014" s="110"/>
      <c r="D1014" s="110"/>
      <c r="E1014" s="110"/>
      <c r="F1014" s="111"/>
      <c r="G1014" s="111"/>
      <c r="H1014" s="111"/>
      <c r="I1014" s="111"/>
      <c r="J1014" s="111"/>
      <c r="K1014" s="111"/>
      <c r="L1014" s="111"/>
      <c r="M1014" s="111"/>
      <c r="N1014" s="111"/>
      <c r="O1014" s="111"/>
      <c r="P1014" s="111"/>
      <c r="Q1014" s="111"/>
      <c r="R1014" s="111"/>
    </row>
    <row r="1015" spans="2:18">
      <c r="B1015" s="110"/>
      <c r="C1015" s="110"/>
      <c r="D1015" s="110"/>
      <c r="E1015" s="110"/>
      <c r="F1015" s="111"/>
      <c r="G1015" s="111"/>
      <c r="H1015" s="111"/>
      <c r="I1015" s="111"/>
      <c r="J1015" s="111"/>
      <c r="K1015" s="111"/>
      <c r="L1015" s="111"/>
      <c r="M1015" s="111"/>
      <c r="N1015" s="111"/>
      <c r="O1015" s="111"/>
      <c r="P1015" s="111"/>
      <c r="Q1015" s="111"/>
      <c r="R1015" s="111"/>
    </row>
    <row r="1016" spans="2:18">
      <c r="B1016" s="110"/>
      <c r="C1016" s="110"/>
      <c r="D1016" s="110"/>
      <c r="E1016" s="110"/>
      <c r="F1016" s="111"/>
      <c r="G1016" s="111"/>
      <c r="H1016" s="111"/>
      <c r="I1016" s="111"/>
      <c r="J1016" s="111"/>
      <c r="K1016" s="111"/>
      <c r="L1016" s="111"/>
      <c r="M1016" s="111"/>
      <c r="N1016" s="111"/>
      <c r="O1016" s="111"/>
      <c r="P1016" s="111"/>
      <c r="Q1016" s="111"/>
      <c r="R1016" s="111"/>
    </row>
    <row r="1017" spans="2:18">
      <c r="B1017" s="110"/>
      <c r="C1017" s="110"/>
      <c r="D1017" s="110"/>
      <c r="E1017" s="110"/>
      <c r="F1017" s="111"/>
      <c r="G1017" s="111"/>
      <c r="H1017" s="111"/>
      <c r="I1017" s="111"/>
      <c r="J1017" s="111"/>
      <c r="K1017" s="111"/>
      <c r="L1017" s="111"/>
      <c r="M1017" s="111"/>
      <c r="N1017" s="111"/>
      <c r="O1017" s="111"/>
      <c r="P1017" s="111"/>
      <c r="Q1017" s="111"/>
      <c r="R1017" s="111"/>
    </row>
    <row r="1018" spans="2:18">
      <c r="B1018" s="110"/>
      <c r="C1018" s="110"/>
      <c r="D1018" s="110"/>
      <c r="E1018" s="110"/>
      <c r="F1018" s="111"/>
      <c r="G1018" s="111"/>
      <c r="H1018" s="111"/>
      <c r="I1018" s="111"/>
      <c r="J1018" s="111"/>
      <c r="K1018" s="111"/>
      <c r="L1018" s="111"/>
      <c r="M1018" s="111"/>
      <c r="N1018" s="111"/>
      <c r="O1018" s="111"/>
      <c r="P1018" s="111"/>
      <c r="Q1018" s="111"/>
      <c r="R1018" s="111"/>
    </row>
    <row r="1019" spans="2:18">
      <c r="B1019" s="110"/>
      <c r="C1019" s="110"/>
      <c r="D1019" s="110"/>
      <c r="E1019" s="110"/>
      <c r="F1019" s="111"/>
      <c r="G1019" s="111"/>
      <c r="H1019" s="111"/>
      <c r="I1019" s="111"/>
      <c r="J1019" s="111"/>
      <c r="K1019" s="111"/>
      <c r="L1019" s="111"/>
      <c r="M1019" s="111"/>
      <c r="N1019" s="111"/>
      <c r="O1019" s="111"/>
      <c r="P1019" s="111"/>
      <c r="Q1019" s="111"/>
      <c r="R1019" s="111"/>
    </row>
    <row r="1020" spans="2:18">
      <c r="B1020" s="110"/>
      <c r="C1020" s="110"/>
      <c r="D1020" s="110"/>
      <c r="E1020" s="110"/>
      <c r="F1020" s="111"/>
      <c r="G1020" s="111"/>
      <c r="H1020" s="111"/>
      <c r="I1020" s="111"/>
      <c r="J1020" s="111"/>
      <c r="K1020" s="111"/>
      <c r="L1020" s="111"/>
      <c r="M1020" s="111"/>
      <c r="N1020" s="111"/>
      <c r="O1020" s="111"/>
      <c r="P1020" s="111"/>
      <c r="Q1020" s="111"/>
      <c r="R1020" s="111"/>
    </row>
    <row r="1021" spans="2:18">
      <c r="B1021" s="110"/>
      <c r="C1021" s="110"/>
      <c r="D1021" s="110"/>
      <c r="E1021" s="110"/>
      <c r="F1021" s="111"/>
      <c r="G1021" s="111"/>
      <c r="H1021" s="111"/>
      <c r="I1021" s="111"/>
      <c r="J1021" s="111"/>
      <c r="K1021" s="111"/>
      <c r="L1021" s="111"/>
      <c r="M1021" s="111"/>
      <c r="N1021" s="111"/>
      <c r="O1021" s="111"/>
      <c r="P1021" s="111"/>
      <c r="Q1021" s="111"/>
      <c r="R1021" s="111"/>
    </row>
    <row r="1022" spans="2:18">
      <c r="B1022" s="110"/>
      <c r="C1022" s="110"/>
      <c r="D1022" s="110"/>
      <c r="E1022" s="110"/>
      <c r="F1022" s="111"/>
      <c r="G1022" s="111"/>
      <c r="H1022" s="111"/>
      <c r="I1022" s="111"/>
      <c r="J1022" s="111"/>
      <c r="K1022" s="111"/>
      <c r="L1022" s="111"/>
      <c r="M1022" s="111"/>
      <c r="N1022" s="111"/>
      <c r="O1022" s="111"/>
      <c r="P1022" s="111"/>
      <c r="Q1022" s="111"/>
      <c r="R1022" s="111"/>
    </row>
    <row r="1023" spans="2:18">
      <c r="B1023" s="110"/>
      <c r="C1023" s="110"/>
      <c r="D1023" s="110"/>
      <c r="E1023" s="110"/>
      <c r="F1023" s="111"/>
      <c r="G1023" s="111"/>
      <c r="H1023" s="111"/>
      <c r="I1023" s="111"/>
      <c r="J1023" s="111"/>
      <c r="K1023" s="111"/>
      <c r="L1023" s="111"/>
      <c r="M1023" s="111"/>
      <c r="N1023" s="111"/>
      <c r="O1023" s="111"/>
      <c r="P1023" s="111"/>
      <c r="Q1023" s="111"/>
      <c r="R1023" s="111"/>
    </row>
    <row r="1024" spans="2:18">
      <c r="B1024" s="110"/>
      <c r="C1024" s="110"/>
      <c r="D1024" s="110"/>
      <c r="E1024" s="110"/>
      <c r="F1024" s="111"/>
      <c r="G1024" s="111"/>
      <c r="H1024" s="111"/>
      <c r="I1024" s="111"/>
      <c r="J1024" s="111"/>
      <c r="K1024" s="111"/>
      <c r="L1024" s="111"/>
      <c r="M1024" s="111"/>
      <c r="N1024" s="111"/>
      <c r="O1024" s="111"/>
      <c r="P1024" s="111"/>
      <c r="Q1024" s="111"/>
      <c r="R1024" s="111"/>
    </row>
    <row r="1025" spans="2:18">
      <c r="B1025" s="110"/>
      <c r="C1025" s="110"/>
      <c r="D1025" s="110"/>
      <c r="E1025" s="110"/>
      <c r="F1025" s="111"/>
      <c r="G1025" s="111"/>
      <c r="H1025" s="111"/>
      <c r="I1025" s="111"/>
      <c r="J1025" s="111"/>
      <c r="K1025" s="111"/>
      <c r="L1025" s="111"/>
      <c r="M1025" s="111"/>
      <c r="N1025" s="111"/>
      <c r="O1025" s="111"/>
      <c r="P1025" s="111"/>
      <c r="Q1025" s="111"/>
      <c r="R1025" s="111"/>
    </row>
    <row r="1026" spans="2:18">
      <c r="B1026" s="110"/>
      <c r="C1026" s="110"/>
      <c r="D1026" s="110"/>
      <c r="E1026" s="110"/>
      <c r="F1026" s="111"/>
      <c r="G1026" s="111"/>
      <c r="H1026" s="111"/>
      <c r="I1026" s="111"/>
      <c r="J1026" s="111"/>
      <c r="K1026" s="111"/>
      <c r="L1026" s="111"/>
      <c r="M1026" s="111"/>
      <c r="N1026" s="111"/>
      <c r="O1026" s="111"/>
      <c r="P1026" s="111"/>
      <c r="Q1026" s="111"/>
      <c r="R1026" s="111"/>
    </row>
    <row r="1027" spans="2:18">
      <c r="B1027" s="110"/>
      <c r="C1027" s="110"/>
      <c r="D1027" s="110"/>
      <c r="E1027" s="110"/>
      <c r="F1027" s="111"/>
      <c r="G1027" s="111"/>
      <c r="H1027" s="111"/>
      <c r="I1027" s="111"/>
      <c r="J1027" s="111"/>
      <c r="K1027" s="111"/>
      <c r="L1027" s="111"/>
      <c r="M1027" s="111"/>
      <c r="N1027" s="111"/>
      <c r="O1027" s="111"/>
      <c r="P1027" s="111"/>
      <c r="Q1027" s="111"/>
      <c r="R1027" s="111"/>
    </row>
    <row r="1028" spans="2:18">
      <c r="B1028" s="110"/>
      <c r="C1028" s="110"/>
      <c r="D1028" s="110"/>
      <c r="E1028" s="110"/>
      <c r="F1028" s="111"/>
      <c r="G1028" s="111"/>
      <c r="H1028" s="111"/>
      <c r="I1028" s="111"/>
      <c r="J1028" s="111"/>
      <c r="K1028" s="111"/>
      <c r="L1028" s="111"/>
      <c r="M1028" s="111"/>
      <c r="N1028" s="111"/>
      <c r="O1028" s="111"/>
      <c r="P1028" s="111"/>
      <c r="Q1028" s="111"/>
      <c r="R1028" s="111"/>
    </row>
    <row r="1029" spans="2:18">
      <c r="B1029" s="110"/>
      <c r="C1029" s="110"/>
      <c r="D1029" s="110"/>
      <c r="E1029" s="110"/>
      <c r="F1029" s="111"/>
      <c r="G1029" s="111"/>
      <c r="H1029" s="111"/>
      <c r="I1029" s="111"/>
      <c r="J1029" s="111"/>
      <c r="K1029" s="111"/>
      <c r="L1029" s="111"/>
      <c r="M1029" s="111"/>
      <c r="N1029" s="111"/>
      <c r="O1029" s="111"/>
      <c r="P1029" s="111"/>
      <c r="Q1029" s="111"/>
      <c r="R1029" s="111"/>
    </row>
    <row r="1030" spans="2:18">
      <c r="B1030" s="110"/>
      <c r="C1030" s="110"/>
      <c r="D1030" s="110"/>
      <c r="E1030" s="110"/>
      <c r="F1030" s="111"/>
      <c r="G1030" s="111"/>
      <c r="H1030" s="111"/>
      <c r="I1030" s="111"/>
      <c r="J1030" s="111"/>
      <c r="K1030" s="111"/>
      <c r="L1030" s="111"/>
      <c r="M1030" s="111"/>
      <c r="N1030" s="111"/>
      <c r="O1030" s="111"/>
      <c r="P1030" s="111"/>
      <c r="Q1030" s="111"/>
      <c r="R1030" s="111"/>
    </row>
    <row r="1031" spans="2:18">
      <c r="B1031" s="110"/>
      <c r="C1031" s="110"/>
      <c r="D1031" s="110"/>
      <c r="E1031" s="110"/>
      <c r="F1031" s="111"/>
      <c r="G1031" s="111"/>
      <c r="H1031" s="111"/>
      <c r="I1031" s="111"/>
      <c r="J1031" s="111"/>
      <c r="K1031" s="111"/>
      <c r="L1031" s="111"/>
      <c r="M1031" s="111"/>
      <c r="N1031" s="111"/>
      <c r="O1031" s="111"/>
      <c r="P1031" s="111"/>
      <c r="Q1031" s="111"/>
      <c r="R1031" s="111"/>
    </row>
    <row r="1032" spans="2:18">
      <c r="B1032" s="110"/>
      <c r="C1032" s="110"/>
      <c r="D1032" s="110"/>
      <c r="E1032" s="110"/>
      <c r="F1032" s="111"/>
      <c r="G1032" s="111"/>
      <c r="H1032" s="111"/>
      <c r="I1032" s="111"/>
      <c r="J1032" s="111"/>
      <c r="K1032" s="111"/>
      <c r="L1032" s="111"/>
      <c r="M1032" s="111"/>
      <c r="N1032" s="111"/>
      <c r="O1032" s="111"/>
      <c r="P1032" s="111"/>
      <c r="Q1032" s="111"/>
      <c r="R1032" s="111"/>
    </row>
    <row r="1033" spans="2:18">
      <c r="B1033" s="110"/>
      <c r="C1033" s="110"/>
      <c r="D1033" s="110"/>
      <c r="E1033" s="110"/>
      <c r="F1033" s="111"/>
      <c r="G1033" s="111"/>
      <c r="H1033" s="111"/>
      <c r="I1033" s="111"/>
      <c r="J1033" s="111"/>
      <c r="K1033" s="111"/>
      <c r="L1033" s="111"/>
      <c r="M1033" s="111"/>
      <c r="N1033" s="111"/>
      <c r="O1033" s="111"/>
      <c r="P1033" s="111"/>
      <c r="Q1033" s="111"/>
      <c r="R1033" s="111"/>
    </row>
    <row r="1034" spans="2:18">
      <c r="B1034" s="110"/>
      <c r="C1034" s="110"/>
      <c r="D1034" s="110"/>
      <c r="E1034" s="110"/>
      <c r="F1034" s="111"/>
      <c r="G1034" s="111"/>
      <c r="H1034" s="111"/>
      <c r="I1034" s="111"/>
      <c r="J1034" s="111"/>
      <c r="K1034" s="111"/>
      <c r="L1034" s="111"/>
      <c r="M1034" s="111"/>
      <c r="N1034" s="111"/>
      <c r="O1034" s="111"/>
      <c r="P1034" s="111"/>
      <c r="Q1034" s="111"/>
      <c r="R1034" s="111"/>
    </row>
    <row r="1035" spans="2:18">
      <c r="B1035" s="110"/>
      <c r="C1035" s="110"/>
      <c r="D1035" s="110"/>
      <c r="E1035" s="110"/>
      <c r="F1035" s="111"/>
      <c r="G1035" s="111"/>
      <c r="H1035" s="111"/>
      <c r="I1035" s="111"/>
      <c r="J1035" s="111"/>
      <c r="K1035" s="111"/>
      <c r="L1035" s="111"/>
      <c r="M1035" s="111"/>
      <c r="N1035" s="111"/>
      <c r="O1035" s="111"/>
      <c r="P1035" s="111"/>
      <c r="Q1035" s="111"/>
      <c r="R1035" s="111"/>
    </row>
    <row r="1036" spans="2:18">
      <c r="B1036" s="110"/>
      <c r="C1036" s="110"/>
      <c r="D1036" s="110"/>
      <c r="E1036" s="110"/>
      <c r="F1036" s="111"/>
      <c r="G1036" s="111"/>
      <c r="H1036" s="111"/>
      <c r="I1036" s="111"/>
      <c r="J1036" s="111"/>
      <c r="K1036" s="111"/>
      <c r="L1036" s="111"/>
      <c r="M1036" s="111"/>
      <c r="N1036" s="111"/>
      <c r="O1036" s="111"/>
      <c r="P1036" s="111"/>
      <c r="Q1036" s="111"/>
      <c r="R1036" s="111"/>
    </row>
    <row r="1037" spans="2:18">
      <c r="B1037" s="110"/>
      <c r="C1037" s="110"/>
      <c r="D1037" s="110"/>
      <c r="E1037" s="110"/>
      <c r="F1037" s="111"/>
      <c r="G1037" s="111"/>
      <c r="H1037" s="111"/>
      <c r="I1037" s="111"/>
      <c r="J1037" s="111"/>
      <c r="K1037" s="111"/>
      <c r="L1037" s="111"/>
      <c r="M1037" s="111"/>
      <c r="N1037" s="111"/>
      <c r="O1037" s="111"/>
      <c r="P1037" s="111"/>
      <c r="Q1037" s="111"/>
      <c r="R1037" s="111"/>
    </row>
    <row r="1038" spans="2:18">
      <c r="B1038" s="110"/>
      <c r="C1038" s="110"/>
      <c r="D1038" s="110"/>
      <c r="E1038" s="110"/>
      <c r="F1038" s="111"/>
      <c r="G1038" s="111"/>
      <c r="H1038" s="111"/>
      <c r="I1038" s="111"/>
      <c r="J1038" s="111"/>
      <c r="K1038" s="111"/>
      <c r="L1038" s="111"/>
      <c r="M1038" s="111"/>
      <c r="N1038" s="111"/>
      <c r="O1038" s="111"/>
      <c r="P1038" s="111"/>
      <c r="Q1038" s="111"/>
      <c r="R1038" s="111"/>
    </row>
    <row r="1039" spans="2:18">
      <c r="B1039" s="110"/>
      <c r="C1039" s="110"/>
      <c r="D1039" s="110"/>
      <c r="E1039" s="110"/>
      <c r="F1039" s="111"/>
      <c r="G1039" s="111"/>
      <c r="H1039" s="111"/>
      <c r="I1039" s="111"/>
      <c r="J1039" s="111"/>
      <c r="K1039" s="111"/>
      <c r="L1039" s="111"/>
      <c r="M1039" s="111"/>
      <c r="N1039" s="111"/>
      <c r="O1039" s="111"/>
      <c r="P1039" s="111"/>
      <c r="Q1039" s="111"/>
      <c r="R1039" s="111"/>
    </row>
    <row r="1040" spans="2:18">
      <c r="B1040" s="110"/>
      <c r="C1040" s="110"/>
      <c r="D1040" s="110"/>
      <c r="E1040" s="110"/>
      <c r="F1040" s="111"/>
      <c r="G1040" s="111"/>
      <c r="H1040" s="111"/>
      <c r="I1040" s="111"/>
      <c r="J1040" s="111"/>
      <c r="K1040" s="111"/>
      <c r="L1040" s="111"/>
      <c r="M1040" s="111"/>
      <c r="N1040" s="111"/>
      <c r="O1040" s="111"/>
      <c r="P1040" s="111"/>
      <c r="Q1040" s="111"/>
      <c r="R1040" s="111"/>
    </row>
    <row r="1041" spans="2:18">
      <c r="B1041" s="110"/>
      <c r="C1041" s="110"/>
      <c r="D1041" s="110"/>
      <c r="E1041" s="110"/>
      <c r="F1041" s="111"/>
      <c r="G1041" s="111"/>
      <c r="H1041" s="111"/>
      <c r="I1041" s="111"/>
      <c r="J1041" s="111"/>
      <c r="K1041" s="111"/>
      <c r="L1041" s="111"/>
      <c r="M1041" s="111"/>
      <c r="N1041" s="111"/>
      <c r="O1041" s="111"/>
      <c r="P1041" s="111"/>
      <c r="Q1041" s="111"/>
      <c r="R1041" s="111"/>
    </row>
    <row r="1042" spans="2:18">
      <c r="B1042" s="110"/>
      <c r="C1042" s="110"/>
      <c r="D1042" s="110"/>
      <c r="E1042" s="110"/>
      <c r="F1042" s="111"/>
      <c r="G1042" s="111"/>
      <c r="H1042" s="111"/>
      <c r="I1042" s="111"/>
      <c r="J1042" s="111"/>
      <c r="K1042" s="111"/>
      <c r="L1042" s="111"/>
      <c r="M1042" s="111"/>
      <c r="N1042" s="111"/>
      <c r="O1042" s="111"/>
      <c r="P1042" s="111"/>
      <c r="Q1042" s="111"/>
      <c r="R1042" s="111"/>
    </row>
    <row r="1043" spans="2:18">
      <c r="B1043" s="110"/>
      <c r="C1043" s="110"/>
      <c r="D1043" s="110"/>
      <c r="E1043" s="110"/>
      <c r="F1043" s="111"/>
      <c r="G1043" s="111"/>
      <c r="H1043" s="111"/>
      <c r="I1043" s="111"/>
      <c r="J1043" s="111"/>
      <c r="K1043" s="111"/>
      <c r="L1043" s="111"/>
      <c r="M1043" s="111"/>
      <c r="N1043" s="111"/>
      <c r="O1043" s="111"/>
      <c r="P1043" s="111"/>
      <c r="Q1043" s="111"/>
      <c r="R1043" s="111"/>
    </row>
    <row r="1044" spans="2:18">
      <c r="B1044" s="110"/>
      <c r="C1044" s="110"/>
      <c r="D1044" s="110"/>
      <c r="E1044" s="110"/>
      <c r="F1044" s="111"/>
      <c r="G1044" s="111"/>
      <c r="H1044" s="111"/>
      <c r="I1044" s="111"/>
      <c r="J1044" s="111"/>
      <c r="K1044" s="111"/>
      <c r="L1044" s="111"/>
      <c r="M1044" s="111"/>
      <c r="N1044" s="111"/>
      <c r="O1044" s="111"/>
      <c r="P1044" s="111"/>
      <c r="Q1044" s="111"/>
      <c r="R1044" s="111"/>
    </row>
    <row r="1045" spans="2:18">
      <c r="B1045" s="110"/>
      <c r="C1045" s="110"/>
      <c r="D1045" s="110"/>
      <c r="E1045" s="110"/>
      <c r="F1045" s="111"/>
      <c r="G1045" s="111"/>
      <c r="H1045" s="111"/>
      <c r="I1045" s="111"/>
      <c r="J1045" s="111"/>
      <c r="K1045" s="111"/>
      <c r="L1045" s="111"/>
      <c r="M1045" s="111"/>
      <c r="N1045" s="111"/>
      <c r="O1045" s="111"/>
      <c r="P1045" s="111"/>
      <c r="Q1045" s="111"/>
      <c r="R1045" s="111"/>
    </row>
    <row r="1046" spans="2:18">
      <c r="B1046" s="110"/>
      <c r="C1046" s="110"/>
      <c r="D1046" s="110"/>
      <c r="E1046" s="110"/>
      <c r="F1046" s="111"/>
      <c r="G1046" s="111"/>
      <c r="H1046" s="111"/>
      <c r="I1046" s="111"/>
      <c r="J1046" s="111"/>
      <c r="K1046" s="111"/>
      <c r="L1046" s="111"/>
      <c r="M1046" s="111"/>
      <c r="N1046" s="111"/>
      <c r="O1046" s="111"/>
      <c r="P1046" s="111"/>
      <c r="Q1046" s="111"/>
      <c r="R1046" s="111"/>
    </row>
    <row r="1047" spans="2:18">
      <c r="B1047" s="110"/>
      <c r="C1047" s="110"/>
      <c r="D1047" s="110"/>
      <c r="E1047" s="110"/>
      <c r="F1047" s="111"/>
      <c r="G1047" s="111"/>
      <c r="H1047" s="111"/>
      <c r="I1047" s="111"/>
      <c r="J1047" s="111"/>
      <c r="K1047" s="111"/>
      <c r="L1047" s="111"/>
      <c r="M1047" s="111"/>
      <c r="N1047" s="111"/>
      <c r="O1047" s="111"/>
      <c r="P1047" s="111"/>
      <c r="Q1047" s="111"/>
      <c r="R1047" s="111"/>
    </row>
    <row r="1048" spans="2:18">
      <c r="B1048" s="110"/>
      <c r="C1048" s="110"/>
      <c r="D1048" s="110"/>
      <c r="E1048" s="110"/>
      <c r="F1048" s="111"/>
      <c r="G1048" s="111"/>
      <c r="H1048" s="111"/>
      <c r="I1048" s="111"/>
      <c r="J1048" s="111"/>
      <c r="K1048" s="111"/>
      <c r="L1048" s="111"/>
      <c r="M1048" s="111"/>
      <c r="N1048" s="111"/>
      <c r="O1048" s="111"/>
      <c r="P1048" s="111"/>
      <c r="Q1048" s="111"/>
      <c r="R1048" s="111"/>
    </row>
    <row r="1049" spans="2:18">
      <c r="B1049" s="110"/>
      <c r="C1049" s="110"/>
      <c r="D1049" s="110"/>
      <c r="E1049" s="110"/>
      <c r="F1049" s="111"/>
      <c r="G1049" s="111"/>
      <c r="H1049" s="111"/>
      <c r="I1049" s="111"/>
      <c r="J1049" s="111"/>
      <c r="K1049" s="111"/>
      <c r="L1049" s="111"/>
      <c r="M1049" s="111"/>
      <c r="N1049" s="111"/>
      <c r="O1049" s="111"/>
      <c r="P1049" s="111"/>
      <c r="Q1049" s="111"/>
      <c r="R1049" s="111"/>
    </row>
    <row r="1050" spans="2:18">
      <c r="B1050" s="110"/>
      <c r="C1050" s="110"/>
      <c r="D1050" s="110"/>
      <c r="E1050" s="110"/>
      <c r="F1050" s="111"/>
      <c r="G1050" s="111"/>
      <c r="H1050" s="111"/>
      <c r="I1050" s="111"/>
      <c r="J1050" s="111"/>
      <c r="K1050" s="111"/>
      <c r="L1050" s="111"/>
      <c r="M1050" s="111"/>
      <c r="N1050" s="111"/>
      <c r="O1050" s="111"/>
      <c r="P1050" s="111"/>
      <c r="Q1050" s="111"/>
      <c r="R1050" s="111"/>
    </row>
    <row r="1051" spans="2:18">
      <c r="B1051" s="110"/>
      <c r="C1051" s="110"/>
      <c r="D1051" s="110"/>
      <c r="E1051" s="110"/>
      <c r="F1051" s="111"/>
      <c r="G1051" s="111"/>
      <c r="H1051" s="111"/>
      <c r="I1051" s="111"/>
      <c r="J1051" s="111"/>
      <c r="K1051" s="111"/>
      <c r="L1051" s="111"/>
      <c r="M1051" s="111"/>
      <c r="N1051" s="111"/>
      <c r="O1051" s="111"/>
      <c r="P1051" s="111"/>
      <c r="Q1051" s="111"/>
      <c r="R1051" s="111"/>
    </row>
    <row r="1052" spans="2:18">
      <c r="B1052" s="110"/>
      <c r="C1052" s="110"/>
      <c r="D1052" s="110"/>
      <c r="E1052" s="110"/>
      <c r="F1052" s="111"/>
      <c r="G1052" s="111"/>
      <c r="H1052" s="111"/>
      <c r="I1052" s="111"/>
      <c r="J1052" s="111"/>
      <c r="K1052" s="111"/>
      <c r="L1052" s="111"/>
      <c r="M1052" s="111"/>
      <c r="N1052" s="111"/>
      <c r="O1052" s="111"/>
      <c r="P1052" s="111"/>
      <c r="Q1052" s="111"/>
      <c r="R1052" s="111"/>
    </row>
    <row r="1053" spans="2:18">
      <c r="B1053" s="110"/>
      <c r="C1053" s="110"/>
      <c r="D1053" s="110"/>
      <c r="E1053" s="110"/>
      <c r="F1053" s="111"/>
      <c r="G1053" s="111"/>
      <c r="H1053" s="111"/>
      <c r="I1053" s="111"/>
      <c r="J1053" s="111"/>
      <c r="K1053" s="111"/>
      <c r="L1053" s="111"/>
      <c r="M1053" s="111"/>
      <c r="N1053" s="111"/>
      <c r="O1053" s="111"/>
      <c r="P1053" s="111"/>
      <c r="Q1053" s="111"/>
      <c r="R1053" s="111"/>
    </row>
    <row r="1054" spans="2:18">
      <c r="B1054" s="110"/>
      <c r="C1054" s="110"/>
      <c r="D1054" s="110"/>
      <c r="E1054" s="110"/>
      <c r="F1054" s="111"/>
      <c r="G1054" s="111"/>
      <c r="H1054" s="111"/>
      <c r="I1054" s="111"/>
      <c r="J1054" s="111"/>
      <c r="K1054" s="111"/>
      <c r="L1054" s="111"/>
      <c r="M1054" s="111"/>
      <c r="N1054" s="111"/>
      <c r="O1054" s="111"/>
      <c r="P1054" s="111"/>
      <c r="Q1054" s="111"/>
      <c r="R1054" s="111"/>
    </row>
    <row r="1055" spans="2:18">
      <c r="B1055" s="110"/>
      <c r="C1055" s="110"/>
      <c r="D1055" s="110"/>
      <c r="E1055" s="110"/>
      <c r="F1055" s="111"/>
      <c r="G1055" s="111"/>
      <c r="H1055" s="111"/>
      <c r="I1055" s="111"/>
      <c r="J1055" s="111"/>
      <c r="K1055" s="111"/>
      <c r="L1055" s="111"/>
      <c r="M1055" s="111"/>
      <c r="N1055" s="111"/>
      <c r="O1055" s="111"/>
      <c r="P1055" s="111"/>
      <c r="Q1055" s="111"/>
      <c r="R1055" s="111"/>
    </row>
    <row r="1056" spans="2:18">
      <c r="B1056" s="110"/>
      <c r="C1056" s="110"/>
      <c r="D1056" s="110"/>
      <c r="E1056" s="110"/>
      <c r="F1056" s="111"/>
      <c r="G1056" s="111"/>
      <c r="H1056" s="111"/>
      <c r="I1056" s="111"/>
      <c r="J1056" s="111"/>
      <c r="K1056" s="111"/>
      <c r="L1056" s="111"/>
      <c r="M1056" s="111"/>
      <c r="N1056" s="111"/>
      <c r="O1056" s="111"/>
      <c r="P1056" s="111"/>
      <c r="Q1056" s="111"/>
      <c r="R1056" s="111"/>
    </row>
    <row r="1057" spans="2:18">
      <c r="B1057" s="110"/>
      <c r="C1057" s="110"/>
      <c r="D1057" s="110"/>
      <c r="E1057" s="110"/>
      <c r="F1057" s="111"/>
      <c r="G1057" s="111"/>
      <c r="H1057" s="111"/>
      <c r="I1057" s="111"/>
      <c r="J1057" s="111"/>
      <c r="K1057" s="111"/>
      <c r="L1057" s="111"/>
      <c r="M1057" s="111"/>
      <c r="N1057" s="111"/>
      <c r="O1057" s="111"/>
      <c r="P1057" s="111"/>
      <c r="Q1057" s="111"/>
      <c r="R1057" s="111"/>
    </row>
    <row r="1058" spans="2:18">
      <c r="B1058" s="110"/>
      <c r="C1058" s="110"/>
      <c r="D1058" s="110"/>
      <c r="E1058" s="110"/>
      <c r="F1058" s="111"/>
      <c r="G1058" s="111"/>
      <c r="H1058" s="111"/>
      <c r="I1058" s="111"/>
      <c r="J1058" s="111"/>
      <c r="K1058" s="111"/>
      <c r="L1058" s="111"/>
      <c r="M1058" s="111"/>
      <c r="N1058" s="111"/>
      <c r="O1058" s="111"/>
      <c r="P1058" s="111"/>
      <c r="Q1058" s="111"/>
      <c r="R1058" s="111"/>
    </row>
    <row r="1059" spans="2:18">
      <c r="B1059" s="110"/>
      <c r="C1059" s="110"/>
      <c r="D1059" s="110"/>
      <c r="E1059" s="110"/>
      <c r="F1059" s="111"/>
      <c r="G1059" s="111"/>
      <c r="H1059" s="111"/>
      <c r="I1059" s="111"/>
      <c r="J1059" s="111"/>
      <c r="K1059" s="111"/>
      <c r="L1059" s="111"/>
      <c r="M1059" s="111"/>
      <c r="N1059" s="111"/>
      <c r="O1059" s="111"/>
      <c r="P1059" s="111"/>
      <c r="Q1059" s="111"/>
      <c r="R1059" s="111"/>
    </row>
    <row r="1060" spans="2:18">
      <c r="B1060" s="110"/>
      <c r="C1060" s="110"/>
      <c r="D1060" s="110"/>
      <c r="E1060" s="110"/>
      <c r="F1060" s="111"/>
      <c r="G1060" s="111"/>
      <c r="H1060" s="111"/>
      <c r="I1060" s="111"/>
      <c r="J1060" s="111"/>
      <c r="K1060" s="111"/>
      <c r="L1060" s="111"/>
      <c r="M1060" s="111"/>
      <c r="N1060" s="111"/>
      <c r="O1060" s="111"/>
      <c r="P1060" s="111"/>
      <c r="Q1060" s="111"/>
      <c r="R1060" s="111"/>
    </row>
    <row r="1061" spans="2:18">
      <c r="B1061" s="110"/>
      <c r="C1061" s="110"/>
      <c r="D1061" s="110"/>
      <c r="E1061" s="110"/>
      <c r="F1061" s="111"/>
      <c r="G1061" s="111"/>
      <c r="H1061" s="111"/>
      <c r="I1061" s="111"/>
      <c r="J1061" s="111"/>
      <c r="K1061" s="111"/>
      <c r="L1061" s="111"/>
      <c r="M1061" s="111"/>
      <c r="N1061" s="111"/>
      <c r="O1061" s="111"/>
      <c r="P1061" s="111"/>
      <c r="Q1061" s="111"/>
      <c r="R1061" s="111"/>
    </row>
    <row r="1062" spans="2:18">
      <c r="B1062" s="110"/>
      <c r="C1062" s="110"/>
      <c r="D1062" s="110"/>
      <c r="E1062" s="110"/>
      <c r="F1062" s="111"/>
      <c r="G1062" s="111"/>
      <c r="H1062" s="111"/>
      <c r="I1062" s="111"/>
      <c r="J1062" s="111"/>
      <c r="K1062" s="111"/>
      <c r="L1062" s="111"/>
      <c r="M1062" s="111"/>
      <c r="N1062" s="111"/>
      <c r="O1062" s="111"/>
      <c r="P1062" s="111"/>
      <c r="Q1062" s="111"/>
      <c r="R1062" s="111"/>
    </row>
    <row r="1063" spans="2:18">
      <c r="B1063" s="110"/>
      <c r="C1063" s="110"/>
      <c r="D1063" s="110"/>
      <c r="E1063" s="110"/>
      <c r="F1063" s="111"/>
      <c r="G1063" s="111"/>
      <c r="H1063" s="111"/>
      <c r="I1063" s="111"/>
      <c r="J1063" s="111"/>
      <c r="K1063" s="111"/>
      <c r="L1063" s="111"/>
      <c r="M1063" s="111"/>
      <c r="N1063" s="111"/>
      <c r="O1063" s="111"/>
      <c r="P1063" s="111"/>
      <c r="Q1063" s="111"/>
      <c r="R1063" s="111"/>
    </row>
    <row r="1064" spans="2:18">
      <c r="B1064" s="110"/>
      <c r="C1064" s="110"/>
      <c r="D1064" s="110"/>
      <c r="E1064" s="110"/>
      <c r="F1064" s="111"/>
      <c r="G1064" s="111"/>
      <c r="H1064" s="111"/>
      <c r="I1064" s="111"/>
      <c r="J1064" s="111"/>
      <c r="K1064" s="111"/>
      <c r="L1064" s="111"/>
      <c r="M1064" s="111"/>
      <c r="N1064" s="111"/>
      <c r="O1064" s="111"/>
      <c r="P1064" s="111"/>
      <c r="Q1064" s="111"/>
      <c r="R1064" s="111"/>
    </row>
    <row r="1065" spans="2:18">
      <c r="B1065" s="110"/>
      <c r="C1065" s="110"/>
      <c r="D1065" s="110"/>
      <c r="E1065" s="110"/>
      <c r="F1065" s="111"/>
      <c r="G1065" s="111"/>
      <c r="H1065" s="111"/>
      <c r="I1065" s="111"/>
      <c r="J1065" s="111"/>
      <c r="K1065" s="111"/>
      <c r="L1065" s="111"/>
      <c r="M1065" s="111"/>
      <c r="N1065" s="111"/>
      <c r="O1065" s="111"/>
      <c r="P1065" s="111"/>
      <c r="Q1065" s="111"/>
      <c r="R1065" s="111"/>
    </row>
    <row r="1066" spans="2:18">
      <c r="B1066" s="110"/>
      <c r="C1066" s="110"/>
      <c r="D1066" s="110"/>
      <c r="E1066" s="110"/>
      <c r="F1066" s="111"/>
      <c r="G1066" s="111"/>
      <c r="H1066" s="111"/>
      <c r="I1066" s="111"/>
      <c r="J1066" s="111"/>
      <c r="K1066" s="111"/>
      <c r="L1066" s="111"/>
      <c r="M1066" s="111"/>
      <c r="N1066" s="111"/>
      <c r="O1066" s="111"/>
      <c r="P1066" s="111"/>
      <c r="Q1066" s="111"/>
      <c r="R1066" s="111"/>
    </row>
  </sheetData>
  <sheetProtection sheet="1" objects="1" scenarios="1"/>
  <mergeCells count="1">
    <mergeCell ref="B6:R6"/>
  </mergeCells>
  <phoneticPr fontId="4" type="noConversion"/>
  <conditionalFormatting sqref="B44:B376">
    <cfRule type="cellIs" dxfId="5" priority="4" operator="equal">
      <formula>2958465</formula>
    </cfRule>
    <cfRule type="cellIs" dxfId="4" priority="5" operator="equal">
      <formula>"NR3"</formula>
    </cfRule>
    <cfRule type="cellIs" dxfId="3" priority="6" operator="equal">
      <formula>"דירוג פנימי"</formula>
    </cfRule>
  </conditionalFormatting>
  <conditionalFormatting sqref="B44:B376">
    <cfRule type="cellIs" dxfId="2" priority="3" operator="equal">
      <formula>2958465</formula>
    </cfRule>
  </conditionalFormatting>
  <conditionalFormatting sqref="B11:B12 B15:B29">
    <cfRule type="cellIs" dxfId="1" priority="2" operator="equal">
      <formula>"NR3"</formula>
    </cfRule>
  </conditionalFormatting>
  <conditionalFormatting sqref="B13:B14">
    <cfRule type="cellIs" dxfId="0" priority="1" operator="equal">
      <formula>"NR3"</formula>
    </cfRule>
  </conditionalFormatting>
  <dataValidations count="1">
    <dataValidation allowBlank="1" showInputMessage="1" showErrorMessage="1" sqref="C5 C7:R9 B1:B9 B377:R1048576 P15 A1:A1048576 S1:XFD1048576 D1:R5" xr:uid="{00000000-0002-0000-1500-000000000000}"/>
  </dataValidations>
  <pageMargins left="0" right="0" top="0.5" bottom="0.5" header="0" footer="0.25"/>
  <pageSetup paperSize="9" scale="30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>
    <tabColor indexed="52"/>
    <pageSetUpPr fitToPage="1"/>
  </sheetPr>
  <dimension ref="B1:O300"/>
  <sheetViews>
    <sheetView rightToLeft="1" workbookViewId="0"/>
  </sheetViews>
  <sheetFormatPr defaultColWidth="9.140625" defaultRowHeight="18"/>
  <cols>
    <col min="1" max="1" width="6.28515625" style="1" customWidth="1"/>
    <col min="2" max="2" width="28.7109375" style="2" bestFit="1" customWidth="1"/>
    <col min="3" max="3" width="41.7109375" style="2" bestFit="1" customWidth="1"/>
    <col min="4" max="4" width="11.7109375" style="2" bestFit="1" customWidth="1"/>
    <col min="5" max="5" width="5.7109375" style="1" bestFit="1" customWidth="1"/>
    <col min="6" max="6" width="11.140625" style="1" bestFit="1" customWidth="1"/>
    <col min="7" max="7" width="6" style="1" bestFit="1" customWidth="1"/>
    <col min="8" max="8" width="9" style="1" bestFit="1" customWidth="1"/>
    <col min="9" max="9" width="7.28515625" style="1" bestFit="1" customWidth="1"/>
    <col min="10" max="10" width="7.42578125" style="1" customWidth="1"/>
    <col min="11" max="11" width="13.140625" style="1" bestFit="1" customWidth="1"/>
    <col min="12" max="12" width="7.42578125" style="1" customWidth="1"/>
    <col min="13" max="13" width="10.140625" style="1" bestFit="1" customWidth="1"/>
    <col min="14" max="14" width="9.140625" style="1" bestFit="1" customWidth="1"/>
    <col min="15" max="15" width="10" style="1" bestFit="1" customWidth="1"/>
    <col min="16" max="16384" width="9.140625" style="1"/>
  </cols>
  <sheetData>
    <row r="1" spans="2:15">
      <c r="B1" s="46" t="s">
        <v>152</v>
      </c>
      <c r="C1" s="46" t="s" vm="1">
        <v>241</v>
      </c>
    </row>
    <row r="2" spans="2:15">
      <c r="B2" s="46" t="s">
        <v>151</v>
      </c>
      <c r="C2" s="46" t="s">
        <v>242</v>
      </c>
    </row>
    <row r="3" spans="2:15">
      <c r="B3" s="46" t="s">
        <v>153</v>
      </c>
      <c r="C3" s="46" t="s">
        <v>243</v>
      </c>
    </row>
    <row r="4" spans="2:15">
      <c r="B4" s="46" t="s">
        <v>154</v>
      </c>
      <c r="C4" s="46" t="s">
        <v>244</v>
      </c>
    </row>
    <row r="6" spans="2:15" ht="26.25" customHeight="1">
      <c r="B6" s="168" t="s">
        <v>183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70"/>
    </row>
    <row r="7" spans="2:15" s="3" customFormat="1" ht="63">
      <c r="B7" s="47" t="s">
        <v>122</v>
      </c>
      <c r="C7" s="48" t="s">
        <v>49</v>
      </c>
      <c r="D7" s="48" t="s">
        <v>123</v>
      </c>
      <c r="E7" s="48" t="s">
        <v>14</v>
      </c>
      <c r="F7" s="48" t="s">
        <v>72</v>
      </c>
      <c r="G7" s="48" t="s">
        <v>17</v>
      </c>
      <c r="H7" s="48" t="s">
        <v>109</v>
      </c>
      <c r="I7" s="48" t="s">
        <v>58</v>
      </c>
      <c r="J7" s="48" t="s">
        <v>18</v>
      </c>
      <c r="K7" s="48" t="s">
        <v>216</v>
      </c>
      <c r="L7" s="48" t="s">
        <v>215</v>
      </c>
      <c r="M7" s="48" t="s">
        <v>117</v>
      </c>
      <c r="N7" s="48" t="s">
        <v>155</v>
      </c>
      <c r="O7" s="50" t="s">
        <v>157</v>
      </c>
    </row>
    <row r="8" spans="2:15" s="3" customFormat="1" ht="24.75" customHeight="1">
      <c r="B8" s="14"/>
      <c r="C8" s="31"/>
      <c r="D8" s="31"/>
      <c r="E8" s="31"/>
      <c r="F8" s="31"/>
      <c r="G8" s="31" t="s">
        <v>20</v>
      </c>
      <c r="H8" s="31"/>
      <c r="I8" s="31" t="s">
        <v>19</v>
      </c>
      <c r="J8" s="31" t="s">
        <v>19</v>
      </c>
      <c r="K8" s="31" t="s">
        <v>223</v>
      </c>
      <c r="L8" s="31"/>
      <c r="M8" s="31" t="s">
        <v>219</v>
      </c>
      <c r="N8" s="31" t="s">
        <v>19</v>
      </c>
      <c r="O8" s="16" t="s">
        <v>19</v>
      </c>
    </row>
    <row r="9" spans="2:15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9" t="s">
        <v>12</v>
      </c>
    </row>
    <row r="10" spans="2:15" s="4" customFormat="1" ht="18" customHeight="1">
      <c r="B10" s="103" t="s">
        <v>43</v>
      </c>
      <c r="C10" s="103"/>
      <c r="D10" s="103"/>
      <c r="E10" s="103"/>
      <c r="F10" s="103"/>
      <c r="G10" s="106">
        <v>1.9207872371720918</v>
      </c>
      <c r="H10" s="104"/>
      <c r="I10" s="105"/>
      <c r="J10" s="107">
        <v>2.1365809592977889E-2</v>
      </c>
      <c r="K10" s="106"/>
      <c r="L10" s="118"/>
      <c r="M10" s="106">
        <v>35184.569380000008</v>
      </c>
      <c r="N10" s="107">
        <f>IFERROR(M10/$M$10,0)</f>
        <v>1</v>
      </c>
      <c r="O10" s="107">
        <f>M10/'סכום נכסי הקרן'!$C$42</f>
        <v>3.052793374827267E-4</v>
      </c>
    </row>
    <row r="11" spans="2:15" ht="20.25" customHeight="1">
      <c r="B11" s="129" t="s">
        <v>208</v>
      </c>
      <c r="C11" s="103"/>
      <c r="D11" s="103"/>
      <c r="E11" s="103"/>
      <c r="F11" s="103"/>
      <c r="G11" s="106">
        <v>1.9207872371720918</v>
      </c>
      <c r="H11" s="104"/>
      <c r="I11" s="105"/>
      <c r="J11" s="107">
        <v>2.1365809592977889E-2</v>
      </c>
      <c r="K11" s="106"/>
      <c r="L11" s="118"/>
      <c r="M11" s="106">
        <v>35184.569380000008</v>
      </c>
      <c r="N11" s="107">
        <f t="shared" ref="N11:N19" si="0">IFERROR(M11/$M$10,0)</f>
        <v>1</v>
      </c>
      <c r="O11" s="107">
        <f>M11/'סכום נכסי הקרן'!$C$42</f>
        <v>3.052793374827267E-4</v>
      </c>
    </row>
    <row r="12" spans="2:15">
      <c r="B12" s="101" t="s">
        <v>203</v>
      </c>
      <c r="C12" s="96"/>
      <c r="D12" s="96"/>
      <c r="E12" s="96"/>
      <c r="F12" s="96"/>
      <c r="G12" s="99">
        <v>1.9207872371720918</v>
      </c>
      <c r="H12" s="97"/>
      <c r="I12" s="98"/>
      <c r="J12" s="100">
        <v>2.1365809592977889E-2</v>
      </c>
      <c r="K12" s="99"/>
      <c r="L12" s="116"/>
      <c r="M12" s="99">
        <v>35184.569380000008</v>
      </c>
      <c r="N12" s="100">
        <f t="shared" si="0"/>
        <v>1</v>
      </c>
      <c r="O12" s="100">
        <f>M12/'סכום נכסי הקרן'!$C$42</f>
        <v>3.052793374827267E-4</v>
      </c>
    </row>
    <row r="13" spans="2:15">
      <c r="B13" s="102" t="s">
        <v>4733</v>
      </c>
      <c r="C13" s="103" t="s">
        <v>4734</v>
      </c>
      <c r="D13" s="103">
        <v>20</v>
      </c>
      <c r="E13" s="103" t="s">
        <v>337</v>
      </c>
      <c r="F13" s="103" t="s">
        <v>338</v>
      </c>
      <c r="G13" s="106">
        <v>2.62</v>
      </c>
      <c r="H13" s="104" t="s">
        <v>139</v>
      </c>
      <c r="I13" s="105">
        <v>5.6500000000000002E-2</v>
      </c>
      <c r="J13" s="107">
        <v>2.0799999999999996E-2</v>
      </c>
      <c r="K13" s="106">
        <v>1069797.9800000002</v>
      </c>
      <c r="L13" s="118">
        <v>151.19999999999999</v>
      </c>
      <c r="M13" s="106">
        <v>1617.5345800000002</v>
      </c>
      <c r="N13" s="107">
        <f t="shared" si="0"/>
        <v>4.5972840040482535E-2</v>
      </c>
      <c r="O13" s="107">
        <f>M13/'סכום נכסי הקרן'!$C$42</f>
        <v>1.4034558149757881E-5</v>
      </c>
    </row>
    <row r="14" spans="2:15">
      <c r="B14" s="102" t="s">
        <v>4735</v>
      </c>
      <c r="C14" s="103" t="s">
        <v>4736</v>
      </c>
      <c r="D14" s="103">
        <v>12</v>
      </c>
      <c r="E14" s="103" t="s">
        <v>337</v>
      </c>
      <c r="F14" s="103" t="s">
        <v>338</v>
      </c>
      <c r="G14" s="106">
        <v>1.18</v>
      </c>
      <c r="H14" s="104" t="s">
        <v>139</v>
      </c>
      <c r="I14" s="105">
        <v>5.0499999999999996E-2</v>
      </c>
      <c r="J14" s="107">
        <v>2.2899999999999997E-2</v>
      </c>
      <c r="K14" s="106">
        <v>3743275.4400000004</v>
      </c>
      <c r="L14" s="118">
        <v>144.01</v>
      </c>
      <c r="M14" s="106">
        <v>5390.6912300000013</v>
      </c>
      <c r="N14" s="107">
        <f t="shared" si="0"/>
        <v>0.15321180065555204</v>
      </c>
      <c r="O14" s="107">
        <f>M14/'סכום נכסי הקרן'!$C$42</f>
        <v>4.6772396998662519E-5</v>
      </c>
    </row>
    <row r="15" spans="2:15">
      <c r="B15" s="102" t="s">
        <v>4737</v>
      </c>
      <c r="C15" s="103" t="s">
        <v>4738</v>
      </c>
      <c r="D15" s="103">
        <v>20</v>
      </c>
      <c r="E15" s="103" t="s">
        <v>337</v>
      </c>
      <c r="F15" s="103" t="s">
        <v>338</v>
      </c>
      <c r="G15" s="106">
        <v>3.02</v>
      </c>
      <c r="H15" s="104" t="s">
        <v>139</v>
      </c>
      <c r="I15" s="105">
        <v>5.7500000000000002E-2</v>
      </c>
      <c r="J15" s="107">
        <v>1.9699999999999999E-2</v>
      </c>
      <c r="K15" s="106">
        <v>549214.85000000009</v>
      </c>
      <c r="L15" s="118">
        <v>167.21</v>
      </c>
      <c r="M15" s="106">
        <v>918.34210000000007</v>
      </c>
      <c r="N15" s="107">
        <f t="shared" si="0"/>
        <v>2.6100705968054676E-2</v>
      </c>
      <c r="O15" s="107">
        <f>M15/'סכום נכסי הקרן'!$C$42</f>
        <v>7.9680062257591836E-6</v>
      </c>
    </row>
    <row r="16" spans="2:15">
      <c r="B16" s="102" t="s">
        <v>4739</v>
      </c>
      <c r="C16" s="103" t="s">
        <v>4740</v>
      </c>
      <c r="D16" s="103">
        <v>12</v>
      </c>
      <c r="E16" s="103" t="s">
        <v>337</v>
      </c>
      <c r="F16" s="103" t="s">
        <v>338</v>
      </c>
      <c r="G16" s="106">
        <v>2.6199999999999997</v>
      </c>
      <c r="H16" s="104" t="s">
        <v>139</v>
      </c>
      <c r="I16" s="105">
        <v>5.5999999999999994E-2</v>
      </c>
      <c r="J16" s="107">
        <v>2.0400000000000001E-2</v>
      </c>
      <c r="K16" s="106">
        <v>4270981.2600000007</v>
      </c>
      <c r="L16" s="118">
        <v>151.15</v>
      </c>
      <c r="M16" s="106">
        <v>6455.5880700000016</v>
      </c>
      <c r="N16" s="107">
        <f t="shared" si="0"/>
        <v>0.18347781950315858</v>
      </c>
      <c r="O16" s="107">
        <f>M16/'סכום נכסי הקרן'!$C$42</f>
        <v>5.6011987180699568E-5</v>
      </c>
    </row>
    <row r="17" spans="2:15">
      <c r="B17" s="102" t="s">
        <v>4741</v>
      </c>
      <c r="C17" s="103" t="s">
        <v>4742</v>
      </c>
      <c r="D17" s="103">
        <v>12</v>
      </c>
      <c r="E17" s="103" t="s">
        <v>337</v>
      </c>
      <c r="F17" s="103" t="s">
        <v>338</v>
      </c>
      <c r="G17" s="106">
        <v>0.67999999999999994</v>
      </c>
      <c r="H17" s="104" t="s">
        <v>139</v>
      </c>
      <c r="I17" s="105">
        <v>5.0999999999999997E-2</v>
      </c>
      <c r="J17" s="107">
        <v>2.4399999999999998E-2</v>
      </c>
      <c r="K17" s="106">
        <v>1924937.4200000004</v>
      </c>
      <c r="L17" s="118">
        <v>142.49</v>
      </c>
      <c r="M17" s="106">
        <v>2742.8433500000006</v>
      </c>
      <c r="N17" s="107">
        <f t="shared" si="0"/>
        <v>7.7955859580851286E-2</v>
      </c>
      <c r="O17" s="107">
        <f>M17/'סכום נכסי הקרן'!$C$42</f>
        <v>2.3798313165738755E-5</v>
      </c>
    </row>
    <row r="18" spans="2:15">
      <c r="B18" s="102" t="s">
        <v>4743</v>
      </c>
      <c r="C18" s="103" t="s">
        <v>4744</v>
      </c>
      <c r="D18" s="103">
        <v>12</v>
      </c>
      <c r="E18" s="103" t="s">
        <v>337</v>
      </c>
      <c r="F18" s="103" t="s">
        <v>338</v>
      </c>
      <c r="G18" s="106">
        <v>1.6700000000000002</v>
      </c>
      <c r="H18" s="104" t="s">
        <v>139</v>
      </c>
      <c r="I18" s="105">
        <v>5.0499999999999996E-2</v>
      </c>
      <c r="J18" s="107">
        <v>2.1500000000000005E-2</v>
      </c>
      <c r="K18" s="106">
        <v>5481060.0900000008</v>
      </c>
      <c r="L18" s="118">
        <v>140.91</v>
      </c>
      <c r="M18" s="106">
        <v>7723.3617900000008</v>
      </c>
      <c r="N18" s="107">
        <f t="shared" si="0"/>
        <v>0.21950991375185616</v>
      </c>
      <c r="O18" s="107">
        <f>M18/'סכום נכסי הקרן'!$C$42</f>
        <v>6.7011841041057137E-5</v>
      </c>
    </row>
    <row r="19" spans="2:15">
      <c r="B19" s="102" t="s">
        <v>4745</v>
      </c>
      <c r="C19" s="103" t="s">
        <v>4746</v>
      </c>
      <c r="D19" s="103">
        <v>12</v>
      </c>
      <c r="E19" s="103" t="s">
        <v>337</v>
      </c>
      <c r="F19" s="103" t="s">
        <v>338</v>
      </c>
      <c r="G19" s="106">
        <v>2.1800000000000002</v>
      </c>
      <c r="H19" s="104" t="s">
        <v>139</v>
      </c>
      <c r="I19" s="105">
        <v>5.0499999999999996E-2</v>
      </c>
      <c r="J19" s="107">
        <v>2.0499999999999997E-2</v>
      </c>
      <c r="K19" s="106">
        <v>7135309.040000001</v>
      </c>
      <c r="L19" s="118">
        <v>144.86000000000001</v>
      </c>
      <c r="M19" s="106">
        <v>10336.208260000001</v>
      </c>
      <c r="N19" s="107">
        <f t="shared" si="0"/>
        <v>0.29377106050004465</v>
      </c>
      <c r="O19" s="107">
        <f>M19/'סכום נכסי הקרן'!$C$42</f>
        <v>8.9682234721051663E-5</v>
      </c>
    </row>
    <row r="20" spans="2:15">
      <c r="B20" s="108"/>
      <c r="C20" s="103"/>
      <c r="D20" s="103"/>
      <c r="E20" s="103"/>
      <c r="F20" s="103"/>
      <c r="G20" s="103"/>
      <c r="H20" s="103"/>
      <c r="I20" s="103"/>
      <c r="J20" s="107"/>
      <c r="K20" s="106"/>
      <c r="L20" s="118"/>
      <c r="M20" s="103"/>
      <c r="N20" s="107"/>
      <c r="O20" s="103"/>
    </row>
    <row r="21" spans="2:15"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</row>
    <row r="22" spans="2:15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</row>
    <row r="23" spans="2:15">
      <c r="B23" s="124" t="s">
        <v>231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2:15">
      <c r="B24" s="124" t="s">
        <v>118</v>
      </c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</row>
    <row r="25" spans="2:15">
      <c r="B25" s="124" t="s">
        <v>214</v>
      </c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  <row r="26" spans="2:15">
      <c r="B26" s="124" t="s">
        <v>222</v>
      </c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</row>
    <row r="27" spans="2:15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2:15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2:15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2:15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2:15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2:15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2:15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2:15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2:15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2:15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  <row r="37" spans="2:15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</row>
    <row r="38" spans="2:15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</row>
    <row r="39" spans="2:15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</row>
    <row r="40" spans="2:15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</row>
    <row r="41" spans="2:15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</row>
    <row r="42" spans="2:15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</row>
    <row r="43" spans="2:15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</row>
    <row r="44" spans="2:15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</row>
    <row r="45" spans="2:15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5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</row>
    <row r="47" spans="2:15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</row>
    <row r="48" spans="2:15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</row>
    <row r="49" spans="2:15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</row>
    <row r="50" spans="2:15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</row>
    <row r="51" spans="2:15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</row>
    <row r="52" spans="2:15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</row>
    <row r="53" spans="2:15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</row>
    <row r="54" spans="2:15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</row>
    <row r="55" spans="2:15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</row>
    <row r="56" spans="2:15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2:15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</row>
    <row r="58" spans="2:15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59" spans="2:15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</row>
    <row r="60" spans="2:15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</row>
    <row r="61" spans="2:15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</row>
    <row r="62" spans="2:15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</row>
    <row r="63" spans="2:15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</row>
    <row r="64" spans="2:15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</row>
    <row r="65" spans="2:15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</row>
    <row r="66" spans="2:15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</row>
    <row r="67" spans="2:15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5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</row>
    <row r="69" spans="2:15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</row>
    <row r="70" spans="2:15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</row>
    <row r="71" spans="2:15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</row>
    <row r="72" spans="2:15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</row>
    <row r="73" spans="2:15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</row>
    <row r="74" spans="2:15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</row>
    <row r="75" spans="2:15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</row>
    <row r="76" spans="2:15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</row>
    <row r="77" spans="2:15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</row>
    <row r="78" spans="2:15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</row>
    <row r="79" spans="2:15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</row>
    <row r="80" spans="2:15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</row>
    <row r="81" spans="2:15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</row>
    <row r="82" spans="2:15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2:15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</row>
    <row r="84" spans="2:15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</row>
    <row r="85" spans="2:1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</row>
    <row r="86" spans="2:1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</row>
    <row r="87" spans="2:15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</row>
    <row r="88" spans="2:1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</row>
    <row r="89" spans="2:15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2:15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</row>
    <row r="91" spans="2:15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</row>
    <row r="92" spans="2:15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</row>
    <row r="93" spans="2:15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</row>
    <row r="94" spans="2:15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</row>
    <row r="95" spans="2:15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</row>
    <row r="96" spans="2:15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</row>
    <row r="97" spans="2:15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</row>
    <row r="98" spans="2:15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</row>
    <row r="99" spans="2:15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</row>
    <row r="100" spans="2:15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</row>
    <row r="101" spans="2:15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</row>
    <row r="102" spans="2:15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</row>
    <row r="103" spans="2:15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</row>
    <row r="104" spans="2:15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</row>
    <row r="105" spans="2:15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</row>
    <row r="106" spans="2:15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</row>
    <row r="107" spans="2:15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</row>
    <row r="108" spans="2:15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</row>
    <row r="109" spans="2:15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</row>
    <row r="110" spans="2:15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</row>
    <row r="111" spans="2:15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</row>
    <row r="113" spans="2:15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</row>
    <row r="114" spans="2:15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</row>
    <row r="115" spans="2:15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</row>
    <row r="116" spans="2:15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</row>
    <row r="117" spans="2:15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</row>
    <row r="118" spans="2:15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</row>
    <row r="119" spans="2:15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</row>
    <row r="120" spans="2:15">
      <c r="B120" s="110"/>
      <c r="C120" s="110"/>
      <c r="D120" s="110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</row>
    <row r="121" spans="2:15">
      <c r="B121" s="110"/>
      <c r="C121" s="110"/>
      <c r="D121" s="110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</row>
    <row r="122" spans="2:15">
      <c r="B122" s="110"/>
      <c r="C122" s="110"/>
      <c r="D122" s="110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</row>
    <row r="123" spans="2:15">
      <c r="B123" s="110"/>
      <c r="C123" s="110"/>
      <c r="D123" s="110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</row>
    <row r="124" spans="2:15">
      <c r="B124" s="110"/>
      <c r="C124" s="110"/>
      <c r="D124" s="110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</row>
    <row r="125" spans="2:15">
      <c r="B125" s="110"/>
      <c r="C125" s="110"/>
      <c r="D125" s="110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</row>
    <row r="126" spans="2:15">
      <c r="B126" s="110"/>
      <c r="C126" s="110"/>
      <c r="D126" s="110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</row>
    <row r="127" spans="2:15">
      <c r="B127" s="110"/>
      <c r="C127" s="110"/>
      <c r="D127" s="110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</row>
    <row r="128" spans="2:15">
      <c r="B128" s="110"/>
      <c r="C128" s="110"/>
      <c r="D128" s="110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</row>
    <row r="129" spans="2:15">
      <c r="B129" s="110"/>
      <c r="C129" s="110"/>
      <c r="D129" s="110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</row>
    <row r="130" spans="2:15">
      <c r="B130" s="110"/>
      <c r="C130" s="110"/>
      <c r="D130" s="110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</row>
    <row r="131" spans="2:15">
      <c r="B131" s="110"/>
      <c r="C131" s="110"/>
      <c r="D131" s="110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</row>
    <row r="132" spans="2:15">
      <c r="B132" s="110"/>
      <c r="C132" s="110"/>
      <c r="D132" s="110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</row>
    <row r="133" spans="2:15">
      <c r="B133" s="110"/>
      <c r="C133" s="110"/>
      <c r="D133" s="110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</row>
    <row r="134" spans="2:15">
      <c r="B134" s="110"/>
      <c r="C134" s="110"/>
      <c r="D134" s="110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</row>
    <row r="135" spans="2:15">
      <c r="B135" s="110"/>
      <c r="C135" s="110"/>
      <c r="D135" s="110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</row>
    <row r="136" spans="2:15">
      <c r="B136" s="110"/>
      <c r="C136" s="110"/>
      <c r="D136" s="110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</row>
    <row r="137" spans="2:15">
      <c r="B137" s="110"/>
      <c r="C137" s="110"/>
      <c r="D137" s="110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</row>
    <row r="138" spans="2:15">
      <c r="B138" s="110"/>
      <c r="C138" s="110"/>
      <c r="D138" s="110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</row>
    <row r="139" spans="2:15">
      <c r="B139" s="110"/>
      <c r="C139" s="110"/>
      <c r="D139" s="110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</row>
    <row r="140" spans="2:15">
      <c r="B140" s="110"/>
      <c r="C140" s="110"/>
      <c r="D140" s="110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</row>
    <row r="141" spans="2:15">
      <c r="B141" s="110"/>
      <c r="C141" s="110"/>
      <c r="D141" s="110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</row>
    <row r="142" spans="2:15">
      <c r="B142" s="110"/>
      <c r="C142" s="110"/>
      <c r="D142" s="110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</row>
    <row r="143" spans="2:15">
      <c r="B143" s="110"/>
      <c r="C143" s="110"/>
      <c r="D143" s="110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</row>
    <row r="144" spans="2:15">
      <c r="B144" s="110"/>
      <c r="C144" s="110"/>
      <c r="D144" s="110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</row>
    <row r="145" spans="2:15">
      <c r="B145" s="110"/>
      <c r="C145" s="110"/>
      <c r="D145" s="110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</row>
    <row r="146" spans="2:15">
      <c r="B146" s="110"/>
      <c r="C146" s="110"/>
      <c r="D146" s="110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</row>
    <row r="147" spans="2:15">
      <c r="B147" s="110"/>
      <c r="C147" s="110"/>
      <c r="D147" s="110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</row>
    <row r="148" spans="2:15">
      <c r="B148" s="110"/>
      <c r="C148" s="110"/>
      <c r="D148" s="110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</row>
    <row r="149" spans="2:15">
      <c r="B149" s="110"/>
      <c r="C149" s="110"/>
      <c r="D149" s="110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</row>
    <row r="150" spans="2:15">
      <c r="B150" s="110"/>
      <c r="C150" s="110"/>
      <c r="D150" s="110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</row>
    <row r="151" spans="2:15">
      <c r="B151" s="110"/>
      <c r="C151" s="110"/>
      <c r="D151" s="110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</row>
    <row r="152" spans="2:15">
      <c r="B152" s="110"/>
      <c r="C152" s="110"/>
      <c r="D152" s="110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</row>
    <row r="153" spans="2:15">
      <c r="B153" s="110"/>
      <c r="C153" s="110"/>
      <c r="D153" s="110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</row>
    <row r="154" spans="2:15">
      <c r="B154" s="110"/>
      <c r="C154" s="110"/>
      <c r="D154" s="110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</row>
    <row r="155" spans="2:15">
      <c r="B155" s="110"/>
      <c r="C155" s="110"/>
      <c r="D155" s="110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</row>
    <row r="156" spans="2:15">
      <c r="B156" s="110"/>
      <c r="C156" s="110"/>
      <c r="D156" s="110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</row>
    <row r="157" spans="2:15">
      <c r="B157" s="110"/>
      <c r="C157" s="110"/>
      <c r="D157" s="110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</row>
    <row r="158" spans="2:15">
      <c r="B158" s="110"/>
      <c r="C158" s="110"/>
      <c r="D158" s="110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</row>
    <row r="159" spans="2:15">
      <c r="B159" s="110"/>
      <c r="C159" s="110"/>
      <c r="D159" s="110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</row>
    <row r="160" spans="2:15">
      <c r="B160" s="110"/>
      <c r="C160" s="110"/>
      <c r="D160" s="110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</row>
    <row r="161" spans="2:15">
      <c r="B161" s="110"/>
      <c r="C161" s="110"/>
      <c r="D161" s="110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</row>
    <row r="162" spans="2:15">
      <c r="B162" s="110"/>
      <c r="C162" s="110"/>
      <c r="D162" s="110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</row>
    <row r="163" spans="2:15">
      <c r="B163" s="110"/>
      <c r="C163" s="110"/>
      <c r="D163" s="110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</row>
    <row r="164" spans="2:15">
      <c r="B164" s="110"/>
      <c r="C164" s="110"/>
      <c r="D164" s="110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</row>
    <row r="165" spans="2:15">
      <c r="B165" s="110"/>
      <c r="C165" s="110"/>
      <c r="D165" s="110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</row>
    <row r="166" spans="2:15">
      <c r="B166" s="110"/>
      <c r="C166" s="110"/>
      <c r="D166" s="110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</row>
    <row r="167" spans="2:15">
      <c r="B167" s="110"/>
      <c r="C167" s="110"/>
      <c r="D167" s="110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</row>
    <row r="168" spans="2:15">
      <c r="B168" s="110"/>
      <c r="C168" s="110"/>
      <c r="D168" s="110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</row>
    <row r="169" spans="2:15">
      <c r="B169" s="110"/>
      <c r="C169" s="110"/>
      <c r="D169" s="110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</row>
    <row r="170" spans="2:15">
      <c r="B170" s="110"/>
      <c r="C170" s="110"/>
      <c r="D170" s="110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</row>
    <row r="171" spans="2:15">
      <c r="B171" s="110"/>
      <c r="C171" s="110"/>
      <c r="D171" s="110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</row>
    <row r="172" spans="2:15">
      <c r="B172" s="110"/>
      <c r="C172" s="110"/>
      <c r="D172" s="110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</row>
    <row r="173" spans="2:15">
      <c r="B173" s="110"/>
      <c r="C173" s="110"/>
      <c r="D173" s="110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</row>
    <row r="174" spans="2:15">
      <c r="B174" s="110"/>
      <c r="C174" s="110"/>
      <c r="D174" s="110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</row>
    <row r="175" spans="2:15">
      <c r="B175" s="110"/>
      <c r="C175" s="110"/>
      <c r="D175" s="110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</row>
    <row r="176" spans="2:15">
      <c r="B176" s="110"/>
      <c r="C176" s="110"/>
      <c r="D176" s="110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</row>
    <row r="177" spans="2:15">
      <c r="B177" s="110"/>
      <c r="C177" s="110"/>
      <c r="D177" s="110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</row>
    <row r="178" spans="2:15">
      <c r="B178" s="110"/>
      <c r="C178" s="110"/>
      <c r="D178" s="110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</row>
    <row r="179" spans="2:15">
      <c r="B179" s="110"/>
      <c r="C179" s="110"/>
      <c r="D179" s="110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</row>
    <row r="180" spans="2:15">
      <c r="B180" s="110"/>
      <c r="C180" s="110"/>
      <c r="D180" s="110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</row>
    <row r="181" spans="2:15">
      <c r="B181" s="110"/>
      <c r="C181" s="110"/>
      <c r="D181" s="110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</row>
    <row r="182" spans="2:15">
      <c r="B182" s="110"/>
      <c r="C182" s="110"/>
      <c r="D182" s="110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</row>
    <row r="183" spans="2:15">
      <c r="B183" s="110"/>
      <c r="C183" s="110"/>
      <c r="D183" s="110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</row>
    <row r="184" spans="2:15">
      <c r="B184" s="110"/>
      <c r="C184" s="110"/>
      <c r="D184" s="110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</row>
    <row r="185" spans="2:15">
      <c r="B185" s="110"/>
      <c r="C185" s="110"/>
      <c r="D185" s="110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</row>
    <row r="186" spans="2:15">
      <c r="B186" s="110"/>
      <c r="C186" s="110"/>
      <c r="D186" s="110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</row>
    <row r="187" spans="2:15">
      <c r="B187" s="110"/>
      <c r="C187" s="110"/>
      <c r="D187" s="110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</row>
    <row r="188" spans="2:15">
      <c r="B188" s="110"/>
      <c r="C188" s="110"/>
      <c r="D188" s="110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</row>
    <row r="189" spans="2:15">
      <c r="B189" s="110"/>
      <c r="C189" s="110"/>
      <c r="D189" s="110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</row>
    <row r="190" spans="2:15">
      <c r="B190" s="110"/>
      <c r="C190" s="110"/>
      <c r="D190" s="110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</row>
    <row r="191" spans="2:15">
      <c r="B191" s="110"/>
      <c r="C191" s="110"/>
      <c r="D191" s="110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</row>
    <row r="192" spans="2:15">
      <c r="B192" s="110"/>
      <c r="C192" s="110"/>
      <c r="D192" s="110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</row>
    <row r="193" spans="2:15">
      <c r="B193" s="110"/>
      <c r="C193" s="110"/>
      <c r="D193" s="110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</row>
    <row r="194" spans="2:15">
      <c r="B194" s="110"/>
      <c r="C194" s="110"/>
      <c r="D194" s="110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</row>
    <row r="195" spans="2:15">
      <c r="B195" s="110"/>
      <c r="C195" s="110"/>
      <c r="D195" s="110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</row>
    <row r="196" spans="2:15">
      <c r="B196" s="110"/>
      <c r="C196" s="110"/>
      <c r="D196" s="110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</row>
    <row r="197" spans="2:15">
      <c r="B197" s="110"/>
      <c r="C197" s="110"/>
      <c r="D197" s="110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</row>
    <row r="198" spans="2:15">
      <c r="B198" s="110"/>
      <c r="C198" s="110"/>
      <c r="D198" s="110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</row>
    <row r="199" spans="2:15">
      <c r="B199" s="110"/>
      <c r="C199" s="110"/>
      <c r="D199" s="110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</row>
    <row r="200" spans="2:15">
      <c r="B200" s="110"/>
      <c r="C200" s="110"/>
      <c r="D200" s="110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</row>
    <row r="201" spans="2:15">
      <c r="B201" s="110"/>
      <c r="C201" s="110"/>
      <c r="D201" s="110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</row>
    <row r="202" spans="2:15">
      <c r="B202" s="110"/>
      <c r="C202" s="110"/>
      <c r="D202" s="110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</row>
    <row r="203" spans="2:15">
      <c r="B203" s="110"/>
      <c r="C203" s="110"/>
      <c r="D203" s="110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</row>
    <row r="204" spans="2:15">
      <c r="B204" s="110"/>
      <c r="C204" s="110"/>
      <c r="D204" s="110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</row>
    <row r="205" spans="2:15">
      <c r="B205" s="110"/>
      <c r="C205" s="110"/>
      <c r="D205" s="110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</row>
    <row r="206" spans="2:15">
      <c r="B206" s="110"/>
      <c r="C206" s="110"/>
      <c r="D206" s="110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</row>
    <row r="207" spans="2:15">
      <c r="B207" s="110"/>
      <c r="C207" s="110"/>
      <c r="D207" s="110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</row>
    <row r="208" spans="2:15">
      <c r="B208" s="110"/>
      <c r="C208" s="110"/>
      <c r="D208" s="110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</row>
    <row r="209" spans="2:15">
      <c r="B209" s="110"/>
      <c r="C209" s="110"/>
      <c r="D209" s="110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</row>
    <row r="210" spans="2:15">
      <c r="B210" s="110"/>
      <c r="C210" s="110"/>
      <c r="D210" s="110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</row>
    <row r="211" spans="2:15">
      <c r="B211" s="110"/>
      <c r="C211" s="110"/>
      <c r="D211" s="110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</row>
    <row r="212" spans="2:15">
      <c r="B212" s="110"/>
      <c r="C212" s="110"/>
      <c r="D212" s="110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</row>
    <row r="213" spans="2:15">
      <c r="B213" s="110"/>
      <c r="C213" s="110"/>
      <c r="D213" s="110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</row>
    <row r="214" spans="2:15">
      <c r="B214" s="110"/>
      <c r="C214" s="110"/>
      <c r="D214" s="110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</row>
    <row r="215" spans="2:15">
      <c r="B215" s="110"/>
      <c r="C215" s="110"/>
      <c r="D215" s="110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</row>
    <row r="216" spans="2:15">
      <c r="B216" s="110"/>
      <c r="C216" s="110"/>
      <c r="D216" s="110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</row>
    <row r="217" spans="2:15">
      <c r="B217" s="110"/>
      <c r="C217" s="110"/>
      <c r="D217" s="110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</row>
    <row r="218" spans="2:15">
      <c r="B218" s="110"/>
      <c r="C218" s="110"/>
      <c r="D218" s="110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</row>
    <row r="219" spans="2:15">
      <c r="B219" s="110"/>
      <c r="C219" s="110"/>
      <c r="D219" s="110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</row>
    <row r="220" spans="2:15">
      <c r="B220" s="110"/>
      <c r="C220" s="110"/>
      <c r="D220" s="110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</row>
    <row r="221" spans="2:15">
      <c r="B221" s="110"/>
      <c r="C221" s="110"/>
      <c r="D221" s="110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</row>
    <row r="222" spans="2:15">
      <c r="B222" s="110"/>
      <c r="C222" s="110"/>
      <c r="D222" s="110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</row>
    <row r="223" spans="2:15">
      <c r="B223" s="110"/>
      <c r="C223" s="110"/>
      <c r="D223" s="110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</row>
    <row r="224" spans="2:15">
      <c r="B224" s="110"/>
      <c r="C224" s="110"/>
      <c r="D224" s="110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</row>
    <row r="225" spans="2:15">
      <c r="B225" s="110"/>
      <c r="C225" s="110"/>
      <c r="D225" s="110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</row>
    <row r="226" spans="2:15">
      <c r="B226" s="110"/>
      <c r="C226" s="110"/>
      <c r="D226" s="110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</row>
    <row r="227" spans="2:15">
      <c r="B227" s="110"/>
      <c r="C227" s="110"/>
      <c r="D227" s="110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</row>
    <row r="228" spans="2:15">
      <c r="B228" s="110"/>
      <c r="C228" s="110"/>
      <c r="D228" s="110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</row>
    <row r="229" spans="2:15">
      <c r="B229" s="110"/>
      <c r="C229" s="110"/>
      <c r="D229" s="110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</row>
    <row r="230" spans="2:15">
      <c r="B230" s="110"/>
      <c r="C230" s="110"/>
      <c r="D230" s="110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</row>
    <row r="231" spans="2:15">
      <c r="B231" s="110"/>
      <c r="C231" s="110"/>
      <c r="D231" s="110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</row>
    <row r="232" spans="2:15">
      <c r="B232" s="110"/>
      <c r="C232" s="110"/>
      <c r="D232" s="110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</row>
    <row r="233" spans="2:15">
      <c r="B233" s="110"/>
      <c r="C233" s="110"/>
      <c r="D233" s="110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</row>
    <row r="234" spans="2:15">
      <c r="B234" s="110"/>
      <c r="C234" s="110"/>
      <c r="D234" s="110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</row>
    <row r="235" spans="2:15">
      <c r="B235" s="110"/>
      <c r="C235" s="110"/>
      <c r="D235" s="110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</row>
    <row r="236" spans="2:15">
      <c r="B236" s="110"/>
      <c r="C236" s="110"/>
      <c r="D236" s="110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</row>
    <row r="237" spans="2:15">
      <c r="B237" s="110"/>
      <c r="C237" s="110"/>
      <c r="D237" s="110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</row>
    <row r="238" spans="2:15">
      <c r="B238" s="110"/>
      <c r="C238" s="110"/>
      <c r="D238" s="110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</row>
    <row r="239" spans="2:15">
      <c r="B239" s="110"/>
      <c r="C239" s="110"/>
      <c r="D239" s="110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</row>
    <row r="240" spans="2:15">
      <c r="B240" s="110"/>
      <c r="C240" s="110"/>
      <c r="D240" s="110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</row>
    <row r="241" spans="2:15">
      <c r="B241" s="110"/>
      <c r="C241" s="110"/>
      <c r="D241" s="110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</row>
    <row r="242" spans="2:15">
      <c r="B242" s="110"/>
      <c r="C242" s="110"/>
      <c r="D242" s="110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</row>
    <row r="243" spans="2:15">
      <c r="B243" s="110"/>
      <c r="C243" s="110"/>
      <c r="D243" s="110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</row>
    <row r="244" spans="2:15">
      <c r="B244" s="110"/>
      <c r="C244" s="110"/>
      <c r="D244" s="110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</row>
    <row r="245" spans="2:15">
      <c r="B245" s="110"/>
      <c r="C245" s="110"/>
      <c r="D245" s="110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</row>
    <row r="246" spans="2:15">
      <c r="B246" s="110"/>
      <c r="C246" s="110"/>
      <c r="D246" s="110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</row>
    <row r="247" spans="2:15">
      <c r="B247" s="110"/>
      <c r="C247" s="110"/>
      <c r="D247" s="110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</row>
    <row r="248" spans="2:15">
      <c r="B248" s="110"/>
      <c r="C248" s="110"/>
      <c r="D248" s="110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</row>
    <row r="249" spans="2:15">
      <c r="B249" s="110"/>
      <c r="C249" s="110"/>
      <c r="D249" s="110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</row>
    <row r="250" spans="2:15">
      <c r="B250" s="110"/>
      <c r="C250" s="110"/>
      <c r="D250" s="110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</row>
    <row r="251" spans="2:15">
      <c r="B251" s="110"/>
      <c r="C251" s="110"/>
      <c r="D251" s="110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</row>
    <row r="252" spans="2:15">
      <c r="B252" s="110"/>
      <c r="C252" s="110"/>
      <c r="D252" s="110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</row>
    <row r="253" spans="2:15">
      <c r="B253" s="110"/>
      <c r="C253" s="110"/>
      <c r="D253" s="110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</row>
    <row r="254" spans="2:15">
      <c r="B254" s="110"/>
      <c r="C254" s="110"/>
      <c r="D254" s="110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</row>
    <row r="255" spans="2:15">
      <c r="B255" s="110"/>
      <c r="C255" s="110"/>
      <c r="D255" s="110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</row>
    <row r="256" spans="2:15">
      <c r="B256" s="110"/>
      <c r="C256" s="110"/>
      <c r="D256" s="110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</row>
    <row r="257" spans="2:15">
      <c r="B257" s="110"/>
      <c r="C257" s="110"/>
      <c r="D257" s="110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</row>
    <row r="258" spans="2:15">
      <c r="B258" s="110"/>
      <c r="C258" s="110"/>
      <c r="D258" s="110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</row>
    <row r="259" spans="2:15">
      <c r="B259" s="110"/>
      <c r="C259" s="110"/>
      <c r="D259" s="110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</row>
    <row r="260" spans="2:15">
      <c r="B260" s="110"/>
      <c r="C260" s="110"/>
      <c r="D260" s="110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</row>
    <row r="261" spans="2:15">
      <c r="B261" s="110"/>
      <c r="C261" s="110"/>
      <c r="D261" s="110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</row>
    <row r="262" spans="2:15">
      <c r="B262" s="110"/>
      <c r="C262" s="110"/>
      <c r="D262" s="110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</row>
    <row r="263" spans="2:15">
      <c r="B263" s="110"/>
      <c r="C263" s="110"/>
      <c r="D263" s="110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</row>
    <row r="264" spans="2:15">
      <c r="B264" s="110"/>
      <c r="C264" s="110"/>
      <c r="D264" s="110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</row>
    <row r="265" spans="2:15">
      <c r="B265" s="110"/>
      <c r="C265" s="110"/>
      <c r="D265" s="110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</row>
    <row r="266" spans="2:15">
      <c r="B266" s="110"/>
      <c r="C266" s="110"/>
      <c r="D266" s="110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</row>
    <row r="267" spans="2:15">
      <c r="B267" s="110"/>
      <c r="C267" s="110"/>
      <c r="D267" s="110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</row>
    <row r="268" spans="2:15">
      <c r="B268" s="110"/>
      <c r="C268" s="110"/>
      <c r="D268" s="110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</row>
    <row r="269" spans="2:15">
      <c r="B269" s="110"/>
      <c r="C269" s="110"/>
      <c r="D269" s="110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</row>
    <row r="270" spans="2:15">
      <c r="B270" s="110"/>
      <c r="C270" s="110"/>
      <c r="D270" s="110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</row>
    <row r="271" spans="2:15">
      <c r="B271" s="110"/>
      <c r="C271" s="110"/>
      <c r="D271" s="110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</row>
    <row r="272" spans="2:15">
      <c r="B272" s="110"/>
      <c r="C272" s="110"/>
      <c r="D272" s="110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</row>
    <row r="273" spans="2:15">
      <c r="B273" s="110"/>
      <c r="C273" s="110"/>
      <c r="D273" s="110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</row>
    <row r="274" spans="2:15">
      <c r="B274" s="110"/>
      <c r="C274" s="110"/>
      <c r="D274" s="110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</row>
    <row r="275" spans="2:15">
      <c r="B275" s="110"/>
      <c r="C275" s="110"/>
      <c r="D275" s="110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</row>
    <row r="276" spans="2:15">
      <c r="B276" s="110"/>
      <c r="C276" s="110"/>
      <c r="D276" s="110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</row>
    <row r="277" spans="2:15">
      <c r="B277" s="110"/>
      <c r="C277" s="110"/>
      <c r="D277" s="110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</row>
    <row r="278" spans="2:15">
      <c r="B278" s="110"/>
      <c r="C278" s="110"/>
      <c r="D278" s="110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</row>
    <row r="279" spans="2:15">
      <c r="B279" s="110"/>
      <c r="C279" s="110"/>
      <c r="D279" s="110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</row>
    <row r="280" spans="2:15">
      <c r="B280" s="110"/>
      <c r="C280" s="110"/>
      <c r="D280" s="110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</row>
    <row r="281" spans="2:15">
      <c r="B281" s="110"/>
      <c r="C281" s="110"/>
      <c r="D281" s="110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</row>
    <row r="282" spans="2:15">
      <c r="B282" s="110"/>
      <c r="C282" s="110"/>
      <c r="D282" s="110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</row>
    <row r="283" spans="2:15">
      <c r="B283" s="110"/>
      <c r="C283" s="110"/>
      <c r="D283" s="110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</row>
    <row r="284" spans="2:15">
      <c r="B284" s="110"/>
      <c r="C284" s="110"/>
      <c r="D284" s="110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</row>
    <row r="285" spans="2:15">
      <c r="B285" s="110"/>
      <c r="C285" s="110"/>
      <c r="D285" s="110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</row>
    <row r="286" spans="2:15">
      <c r="B286" s="110"/>
      <c r="C286" s="110"/>
      <c r="D286" s="110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</row>
    <row r="287" spans="2:15">
      <c r="B287" s="110"/>
      <c r="C287" s="110"/>
      <c r="D287" s="110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</row>
    <row r="288" spans="2:15">
      <c r="B288" s="110"/>
      <c r="C288" s="110"/>
      <c r="D288" s="110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</row>
    <row r="289" spans="2:15">
      <c r="B289" s="110"/>
      <c r="C289" s="110"/>
      <c r="D289" s="110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</row>
    <row r="290" spans="2:15">
      <c r="B290" s="110"/>
      <c r="C290" s="110"/>
      <c r="D290" s="110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</row>
    <row r="291" spans="2:15">
      <c r="B291" s="110"/>
      <c r="C291" s="110"/>
      <c r="D291" s="110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</row>
    <row r="292" spans="2:15">
      <c r="B292" s="110"/>
      <c r="C292" s="110"/>
      <c r="D292" s="110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</row>
    <row r="293" spans="2:15">
      <c r="B293" s="110"/>
      <c r="C293" s="110"/>
      <c r="D293" s="110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</row>
    <row r="294" spans="2:15">
      <c r="B294" s="110"/>
      <c r="C294" s="110"/>
      <c r="D294" s="110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</row>
    <row r="295" spans="2:15">
      <c r="B295" s="110"/>
      <c r="C295" s="110"/>
      <c r="D295" s="110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</row>
    <row r="296" spans="2:15">
      <c r="B296" s="110"/>
      <c r="C296" s="110"/>
      <c r="D296" s="110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</row>
    <row r="297" spans="2:15">
      <c r="B297" s="110"/>
      <c r="C297" s="110"/>
      <c r="D297" s="110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</row>
    <row r="298" spans="2:15">
      <c r="B298" s="110"/>
      <c r="C298" s="110"/>
      <c r="D298" s="110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</row>
    <row r="299" spans="2:15">
      <c r="B299" s="110"/>
      <c r="C299" s="110"/>
      <c r="D299" s="110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</row>
    <row r="300" spans="2:15">
      <c r="B300" s="110"/>
      <c r="C300" s="110"/>
      <c r="D300" s="110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</row>
  </sheetData>
  <sheetProtection sheet="1" objects="1" scenarios="1"/>
  <mergeCells count="1">
    <mergeCell ref="B6:O6"/>
  </mergeCells>
  <phoneticPr fontId="4" type="noConversion"/>
  <dataValidations count="1">
    <dataValidation allowBlank="1" showInputMessage="1" showErrorMessage="1" sqref="C5:C1048576 A1:B1048576 D1:XFD1048576" xr:uid="{00000000-0002-0000-1600-000000000000}"/>
  </dataValidations>
  <pageMargins left="0" right="0" top="0.5" bottom="0.5" header="0" footer="0.25"/>
  <pageSetup paperSize="9" scale="82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>
    <tabColor indexed="52"/>
    <pageSetUpPr fitToPage="1"/>
  </sheetPr>
  <dimension ref="B1:J863"/>
  <sheetViews>
    <sheetView rightToLeft="1" workbookViewId="0">
      <selection activeCell="C29" sqref="C29"/>
    </sheetView>
  </sheetViews>
  <sheetFormatPr defaultColWidth="9.140625" defaultRowHeight="18"/>
  <cols>
    <col min="1" max="1" width="6.28515625" style="1" customWidth="1"/>
    <col min="2" max="2" width="48.7109375" style="2" bestFit="1" customWidth="1"/>
    <col min="3" max="3" width="41.7109375" style="2" bestFit="1" customWidth="1"/>
    <col min="4" max="4" width="7.140625" style="1" bestFit="1" customWidth="1"/>
    <col min="5" max="5" width="7.85546875" style="1" bestFit="1" customWidth="1"/>
    <col min="6" max="6" width="9.7109375" style="1" bestFit="1" customWidth="1"/>
    <col min="7" max="7" width="13.140625" style="1" bestFit="1" customWidth="1"/>
    <col min="8" max="8" width="9.140625" style="1" bestFit="1" customWidth="1"/>
    <col min="9" max="9" width="7.5703125" style="1" bestFit="1" customWidth="1"/>
    <col min="10" max="10" width="46.7109375" style="1" bestFit="1" customWidth="1"/>
    <col min="11" max="16384" width="9.140625" style="1"/>
  </cols>
  <sheetData>
    <row r="1" spans="2:10">
      <c r="B1" s="46" t="s">
        <v>152</v>
      </c>
      <c r="C1" s="46" t="s" vm="1">
        <v>241</v>
      </c>
    </row>
    <row r="2" spans="2:10">
      <c r="B2" s="46" t="s">
        <v>151</v>
      </c>
      <c r="C2" s="46" t="s">
        <v>242</v>
      </c>
    </row>
    <row r="3" spans="2:10">
      <c r="B3" s="46" t="s">
        <v>153</v>
      </c>
      <c r="C3" s="46" t="s">
        <v>243</v>
      </c>
    </row>
    <row r="4" spans="2:10">
      <c r="B4" s="46" t="s">
        <v>154</v>
      </c>
      <c r="C4" s="46" t="s">
        <v>244</v>
      </c>
    </row>
    <row r="6" spans="2:10" ht="26.25" customHeight="1">
      <c r="B6" s="168" t="s">
        <v>184</v>
      </c>
      <c r="C6" s="169"/>
      <c r="D6" s="169"/>
      <c r="E6" s="169"/>
      <c r="F6" s="169"/>
      <c r="G6" s="169"/>
      <c r="H6" s="169"/>
      <c r="I6" s="169"/>
      <c r="J6" s="170"/>
    </row>
    <row r="7" spans="2:10" s="3" customFormat="1" ht="63">
      <c r="B7" s="47" t="s">
        <v>122</v>
      </c>
      <c r="C7" s="49" t="s">
        <v>60</v>
      </c>
      <c r="D7" s="49" t="s">
        <v>92</v>
      </c>
      <c r="E7" s="49" t="s">
        <v>61</v>
      </c>
      <c r="F7" s="49" t="s">
        <v>109</v>
      </c>
      <c r="G7" s="49" t="s">
        <v>196</v>
      </c>
      <c r="H7" s="49" t="s">
        <v>155</v>
      </c>
      <c r="I7" s="49" t="s">
        <v>156</v>
      </c>
      <c r="J7" s="64" t="s">
        <v>226</v>
      </c>
    </row>
    <row r="8" spans="2:10" s="3" customFormat="1" ht="22.5" customHeight="1">
      <c r="B8" s="14"/>
      <c r="C8" s="15" t="s">
        <v>21</v>
      </c>
      <c r="D8" s="15"/>
      <c r="E8" s="15" t="s">
        <v>19</v>
      </c>
      <c r="F8" s="15"/>
      <c r="G8" s="15" t="s">
        <v>220</v>
      </c>
      <c r="H8" s="31" t="s">
        <v>19</v>
      </c>
      <c r="I8" s="31" t="s">
        <v>19</v>
      </c>
      <c r="J8" s="16"/>
    </row>
    <row r="9" spans="2:10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9" t="s">
        <v>7</v>
      </c>
    </row>
    <row r="10" spans="2:10" s="4" customFormat="1" ht="18" customHeight="1">
      <c r="B10" s="157" t="s">
        <v>45</v>
      </c>
      <c r="C10" s="158"/>
      <c r="D10" s="157"/>
      <c r="E10" s="148">
        <v>3.6404008154632933E-2</v>
      </c>
      <c r="F10" s="159"/>
      <c r="G10" s="160">
        <f>G11</f>
        <v>2771377.7909599999</v>
      </c>
      <c r="H10" s="149">
        <f>IFERROR(G10/$G$10,0)</f>
        <v>1</v>
      </c>
      <c r="I10" s="149">
        <f>G10/'סכום נכסי הקרן'!$C$42</f>
        <v>2.4045892584364813E-2</v>
      </c>
      <c r="J10" s="147"/>
    </row>
    <row r="11" spans="2:10" ht="22.5" customHeight="1">
      <c r="B11" s="67" t="s">
        <v>213</v>
      </c>
      <c r="C11" s="73"/>
      <c r="D11" s="68"/>
      <c r="E11" s="150">
        <v>3.6404008154632933E-2</v>
      </c>
      <c r="F11" s="72"/>
      <c r="G11" s="74">
        <f>G12+G47</f>
        <v>2771377.7909599999</v>
      </c>
      <c r="H11" s="100">
        <f t="shared" ref="H11:H55" si="0">IFERROR(G11/$G$10,0)</f>
        <v>1</v>
      </c>
      <c r="I11" s="100">
        <f>G11/'סכום נכסי הקרן'!$C$42</f>
        <v>2.4045892584364813E-2</v>
      </c>
      <c r="J11" s="96"/>
    </row>
    <row r="12" spans="2:10">
      <c r="B12" s="83" t="s">
        <v>93</v>
      </c>
      <c r="C12" s="73"/>
      <c r="D12" s="68"/>
      <c r="E12" s="150">
        <v>4.9822861518005815E-2</v>
      </c>
      <c r="F12" s="72"/>
      <c r="G12" s="74">
        <f>SUM(G13:G45)</f>
        <v>2024959.1578599999</v>
      </c>
      <c r="H12" s="100">
        <f t="shared" si="0"/>
        <v>0.73066875417175003</v>
      </c>
      <c r="I12" s="100">
        <f>G12/'סכום נכסי הקרן'!$C$42</f>
        <v>1.7569582377565562E-2</v>
      </c>
      <c r="J12" s="96"/>
    </row>
    <row r="13" spans="2:10">
      <c r="B13" s="71" t="s">
        <v>4747</v>
      </c>
      <c r="C13" s="78">
        <v>44926</v>
      </c>
      <c r="D13" s="70" t="s">
        <v>4748</v>
      </c>
      <c r="E13" s="151">
        <v>5.997650754174931E-2</v>
      </c>
      <c r="F13" s="77" t="s">
        <v>139</v>
      </c>
      <c r="G13" s="79">
        <v>15829.132200000004</v>
      </c>
      <c r="H13" s="107">
        <f t="shared" si="0"/>
        <v>5.7116472000437093E-3</v>
      </c>
      <c r="I13" s="107">
        <f>G13/'סכום נכסי הקרן'!$C$42</f>
        <v>1.3734165505203909E-4</v>
      </c>
      <c r="J13" s="103" t="s">
        <v>4749</v>
      </c>
    </row>
    <row r="14" spans="2:10">
      <c r="B14" s="71" t="s">
        <v>4750</v>
      </c>
      <c r="C14" s="78">
        <v>44926</v>
      </c>
      <c r="D14" s="70" t="s">
        <v>4748</v>
      </c>
      <c r="E14" s="151">
        <v>6.7184809122346256E-2</v>
      </c>
      <c r="F14" s="77" t="s">
        <v>139</v>
      </c>
      <c r="G14" s="79">
        <v>46126.517670000008</v>
      </c>
      <c r="H14" s="107">
        <f t="shared" si="0"/>
        <v>1.6643893813561187E-2</v>
      </c>
      <c r="I14" s="107">
        <f>G14/'סכום נכסי הקרן'!$C$42</f>
        <v>4.0021728282646631E-4</v>
      </c>
      <c r="J14" s="103" t="s">
        <v>4751</v>
      </c>
    </row>
    <row r="15" spans="2:10">
      <c r="B15" s="71" t="s">
        <v>4752</v>
      </c>
      <c r="C15" s="78">
        <v>44926</v>
      </c>
      <c r="D15" s="70" t="s">
        <v>4748</v>
      </c>
      <c r="E15" s="151">
        <v>5.039884063011555E-2</v>
      </c>
      <c r="F15" s="77" t="s">
        <v>139</v>
      </c>
      <c r="G15" s="79">
        <v>127091.38744000001</v>
      </c>
      <c r="H15" s="107">
        <f t="shared" si="0"/>
        <v>4.5858557376970172E-2</v>
      </c>
      <c r="I15" s="107">
        <f>G15/'סכום נכסי הקרן'!$C$42</f>
        <v>1.1027099447605555E-3</v>
      </c>
      <c r="J15" s="103" t="s">
        <v>4753</v>
      </c>
    </row>
    <row r="16" spans="2:10">
      <c r="B16" s="71" t="s">
        <v>4754</v>
      </c>
      <c r="C16" s="78">
        <v>45107</v>
      </c>
      <c r="D16" s="70" t="s">
        <v>4748</v>
      </c>
      <c r="E16" s="151">
        <v>5.6095445316459706E-2</v>
      </c>
      <c r="F16" s="77" t="s">
        <v>139</v>
      </c>
      <c r="G16" s="79">
        <v>41170.999800000005</v>
      </c>
      <c r="H16" s="107">
        <f t="shared" si="0"/>
        <v>1.4855787592112604E-2</v>
      </c>
      <c r="I16" s="107">
        <f>G16/'סכום נכסי הקרן'!$C$42</f>
        <v>3.5722067269607929E-4</v>
      </c>
      <c r="J16" s="103" t="s">
        <v>4755</v>
      </c>
    </row>
    <row r="17" spans="2:10">
      <c r="B17" s="71" t="s">
        <v>4756</v>
      </c>
      <c r="C17" s="78">
        <v>44926</v>
      </c>
      <c r="D17" s="70" t="s">
        <v>4757</v>
      </c>
      <c r="E17" s="151">
        <v>5.7322518895533921E-2</v>
      </c>
      <c r="F17" s="77" t="s">
        <v>139</v>
      </c>
      <c r="G17" s="79">
        <v>69454.343990000023</v>
      </c>
      <c r="H17" s="107">
        <f t="shared" si="0"/>
        <v>2.5061304964106381E-2</v>
      </c>
      <c r="I17" s="107">
        <f>G17/'סכום נכסי הקרן'!$C$42</f>
        <v>6.0262144719091073E-4</v>
      </c>
      <c r="J17" s="103" t="s">
        <v>4758</v>
      </c>
    </row>
    <row r="18" spans="2:10">
      <c r="B18" s="71" t="s">
        <v>4759</v>
      </c>
      <c r="C18" s="78">
        <v>45107</v>
      </c>
      <c r="D18" s="70" t="s">
        <v>4748</v>
      </c>
      <c r="E18" s="151">
        <v>3.7674576531599377E-2</v>
      </c>
      <c r="F18" s="77" t="s">
        <v>139</v>
      </c>
      <c r="G18" s="79">
        <v>87585.608269999997</v>
      </c>
      <c r="H18" s="107">
        <f t="shared" si="0"/>
        <v>3.1603633599033967E-2</v>
      </c>
      <c r="I18" s="107">
        <f>G18/'סכום נכסי הקרן'!$C$42</f>
        <v>7.5993757879799361E-4</v>
      </c>
      <c r="J18" s="103" t="s">
        <v>4760</v>
      </c>
    </row>
    <row r="19" spans="2:10">
      <c r="B19" s="71" t="s">
        <v>4761</v>
      </c>
      <c r="C19" s="78">
        <v>45107</v>
      </c>
      <c r="D19" s="70" t="s">
        <v>4748</v>
      </c>
      <c r="E19" s="151">
        <v>5.2273276139575116E-2</v>
      </c>
      <c r="F19" s="77" t="s">
        <v>139</v>
      </c>
      <c r="G19" s="79">
        <v>53519.614000000009</v>
      </c>
      <c r="H19" s="107">
        <f t="shared" si="0"/>
        <v>1.9311554770546427E-2</v>
      </c>
      <c r="I19" s="107">
        <f>G19/'סכום נכסי הקרן'!$C$42</f>
        <v>4.6436357164963732E-4</v>
      </c>
      <c r="J19" s="103" t="s">
        <v>4762</v>
      </c>
    </row>
    <row r="20" spans="2:10">
      <c r="B20" s="71" t="s">
        <v>4763</v>
      </c>
      <c r="C20" s="78">
        <v>44926</v>
      </c>
      <c r="D20" s="70" t="s">
        <v>4748</v>
      </c>
      <c r="E20" s="151">
        <v>5.7150472331756498E-2</v>
      </c>
      <c r="F20" s="77" t="s">
        <v>139</v>
      </c>
      <c r="G20" s="79">
        <v>70939.063000000009</v>
      </c>
      <c r="H20" s="107">
        <f t="shared" si="0"/>
        <v>2.5597038134388329E-2</v>
      </c>
      <c r="I20" s="107">
        <f>G20/'סכום נכסי הקרן'!$C$42</f>
        <v>6.1550362945739169E-4</v>
      </c>
      <c r="J20" s="103" t="s">
        <v>4764</v>
      </c>
    </row>
    <row r="21" spans="2:10">
      <c r="B21" s="71" t="s">
        <v>4765</v>
      </c>
      <c r="C21" s="78">
        <v>45107</v>
      </c>
      <c r="D21" s="70" t="s">
        <v>4748</v>
      </c>
      <c r="E21" s="151">
        <v>3.5144257205386123E-2</v>
      </c>
      <c r="F21" s="77" t="s">
        <v>139</v>
      </c>
      <c r="G21" s="79">
        <v>21801.120000000003</v>
      </c>
      <c r="H21" s="107">
        <f t="shared" si="0"/>
        <v>7.8665276423565966E-3</v>
      </c>
      <c r="I21" s="107">
        <f>G21/'סכום נכסי הקרן'!$C$42</f>
        <v>1.8915767870004331E-4</v>
      </c>
      <c r="J21" s="103" t="s">
        <v>4766</v>
      </c>
    </row>
    <row r="22" spans="2:10">
      <c r="B22" s="71" t="s">
        <v>4767</v>
      </c>
      <c r="C22" s="78">
        <v>45107</v>
      </c>
      <c r="D22" s="70" t="s">
        <v>4748</v>
      </c>
      <c r="E22" s="151">
        <v>1.1562574988833701E-2</v>
      </c>
      <c r="F22" s="77" t="s">
        <v>139</v>
      </c>
      <c r="G22" s="79">
        <v>10000.000000000002</v>
      </c>
      <c r="H22" s="107">
        <f t="shared" si="0"/>
        <v>3.6083135372662494E-3</v>
      </c>
      <c r="I22" s="107">
        <f>G22/'סכום נכסי הקרן'!$C$42</f>
        <v>8.6765119727813682E-5</v>
      </c>
      <c r="J22" s="103" t="s">
        <v>4768</v>
      </c>
    </row>
    <row r="23" spans="2:10">
      <c r="B23" s="71" t="s">
        <v>4769</v>
      </c>
      <c r="C23" s="78">
        <v>44926</v>
      </c>
      <c r="D23" s="70" t="s">
        <v>4748</v>
      </c>
      <c r="E23" s="151">
        <v>3.1531372997296948E-2</v>
      </c>
      <c r="F23" s="77" t="s">
        <v>139</v>
      </c>
      <c r="G23" s="79">
        <v>21748.791000000005</v>
      </c>
      <c r="H23" s="107">
        <f t="shared" si="0"/>
        <v>7.8476456984474374E-3</v>
      </c>
      <c r="I23" s="107">
        <f>G23/'סכום נכסי הקרן'!$C$42</f>
        <v>1.8870364550501966E-4</v>
      </c>
      <c r="J23" s="103" t="s">
        <v>4770</v>
      </c>
    </row>
    <row r="24" spans="2:10">
      <c r="B24" s="71" t="s">
        <v>4771</v>
      </c>
      <c r="C24" s="78">
        <v>44926</v>
      </c>
      <c r="D24" s="70" t="s">
        <v>4748</v>
      </c>
      <c r="E24" s="151">
        <v>6.9734992233818155E-2</v>
      </c>
      <c r="F24" s="77" t="s">
        <v>139</v>
      </c>
      <c r="G24" s="79">
        <v>23600.651000000005</v>
      </c>
      <c r="H24" s="107">
        <f t="shared" si="0"/>
        <v>8.5158548491596261E-3</v>
      </c>
      <c r="I24" s="107">
        <f>G24/'סכום נכסי הקרן'!$C$42</f>
        <v>2.0477133096693457E-4</v>
      </c>
      <c r="J24" s="103" t="s">
        <v>4772</v>
      </c>
    </row>
    <row r="25" spans="2:10">
      <c r="B25" s="71" t="s">
        <v>4773</v>
      </c>
      <c r="C25" s="78">
        <v>44926</v>
      </c>
      <c r="D25" s="70" t="s">
        <v>4748</v>
      </c>
      <c r="E25" s="151">
        <v>6.4455809866532793E-2</v>
      </c>
      <c r="F25" s="77" t="s">
        <v>139</v>
      </c>
      <c r="G25" s="79">
        <v>44644.712100000012</v>
      </c>
      <c r="H25" s="107">
        <f t="shared" si="0"/>
        <v>1.6109211903778436E-2</v>
      </c>
      <c r="I25" s="107">
        <f>G25/'סכום נכסי הקרן'!$C$42</f>
        <v>3.8736037905702725E-4</v>
      </c>
      <c r="J25" s="103" t="s">
        <v>4774</v>
      </c>
    </row>
    <row r="26" spans="2:10">
      <c r="B26" s="71" t="s">
        <v>4775</v>
      </c>
      <c r="C26" s="78">
        <v>45107</v>
      </c>
      <c r="D26" s="70" t="s">
        <v>4748</v>
      </c>
      <c r="E26" s="151">
        <v>5.8075032582777866E-2</v>
      </c>
      <c r="F26" s="77" t="s">
        <v>139</v>
      </c>
      <c r="G26" s="79">
        <v>220895.62530000004</v>
      </c>
      <c r="H26" s="107">
        <f t="shared" si="0"/>
        <v>7.9706067509288311E-2</v>
      </c>
      <c r="I26" s="107">
        <f>G26/'סכום נכסי הקרן'!$C$42</f>
        <v>1.9166035376504769E-3</v>
      </c>
      <c r="J26" s="103" t="s">
        <v>4776</v>
      </c>
    </row>
    <row r="27" spans="2:10">
      <c r="B27" s="71" t="s">
        <v>4777</v>
      </c>
      <c r="C27" s="78">
        <v>44926</v>
      </c>
      <c r="D27" s="70" t="s">
        <v>4748</v>
      </c>
      <c r="E27" s="151">
        <v>6.0643254599051379E-2</v>
      </c>
      <c r="F27" s="77" t="s">
        <v>139</v>
      </c>
      <c r="G27" s="79">
        <v>76350.000020000021</v>
      </c>
      <c r="H27" s="107">
        <f t="shared" si="0"/>
        <v>2.7549473864244445E-2</v>
      </c>
      <c r="I27" s="107">
        <f>G27/'סכום נכסי הקרן'!$C$42</f>
        <v>6.6245168929538779E-4</v>
      </c>
      <c r="J27" s="103" t="s">
        <v>4778</v>
      </c>
    </row>
    <row r="28" spans="2:10">
      <c r="B28" s="71" t="s">
        <v>4779</v>
      </c>
      <c r="C28" s="78">
        <v>45107</v>
      </c>
      <c r="D28" s="70" t="s">
        <v>4748</v>
      </c>
      <c r="E28" s="151">
        <v>6.5290754666910089E-2</v>
      </c>
      <c r="F28" s="77" t="s">
        <v>139</v>
      </c>
      <c r="G28" s="79">
        <v>85799.999450000018</v>
      </c>
      <c r="H28" s="107">
        <f t="shared" si="0"/>
        <v>3.0959329951287178E-2</v>
      </c>
      <c r="I28" s="107">
        <f>G28/'סכום נכסי הקרן'!$C$42</f>
        <v>7.4444472249255984E-4</v>
      </c>
      <c r="J28" s="103" t="s">
        <v>4780</v>
      </c>
    </row>
    <row r="29" spans="2:10">
      <c r="B29" s="71" t="s">
        <v>4781</v>
      </c>
      <c r="C29" s="78">
        <v>44926</v>
      </c>
      <c r="D29" s="70" t="s">
        <v>4748</v>
      </c>
      <c r="E29" s="151">
        <v>5.9926888957234789E-2</v>
      </c>
      <c r="F29" s="77" t="s">
        <v>139</v>
      </c>
      <c r="G29" s="79">
        <v>37051.280000000006</v>
      </c>
      <c r="H29" s="107">
        <f t="shared" si="0"/>
        <v>1.3369263519704225E-2</v>
      </c>
      <c r="I29" s="107">
        <f>G29/'סכום נכסי הקרן'!$C$42</f>
        <v>3.2147587452687485E-4</v>
      </c>
      <c r="J29" s="103" t="s">
        <v>4782</v>
      </c>
    </row>
    <row r="30" spans="2:10">
      <c r="B30" s="71" t="s">
        <v>4783</v>
      </c>
      <c r="C30" s="78">
        <v>45107</v>
      </c>
      <c r="D30" s="70" t="s">
        <v>4748</v>
      </c>
      <c r="E30" s="151">
        <v>6.2041347273413143E-2</v>
      </c>
      <c r="F30" s="77" t="s">
        <v>139</v>
      </c>
      <c r="G30" s="79">
        <v>34900.000110000008</v>
      </c>
      <c r="H30" s="107">
        <f t="shared" si="0"/>
        <v>1.259301428475066E-2</v>
      </c>
      <c r="I30" s="107">
        <f>G30/'סכום נכסי הקרן'!$C$42</f>
        <v>3.0281026880448609E-4</v>
      </c>
      <c r="J30" s="103" t="s">
        <v>4784</v>
      </c>
    </row>
    <row r="31" spans="2:10">
      <c r="B31" s="71" t="s">
        <v>4785</v>
      </c>
      <c r="C31" s="78">
        <v>44926</v>
      </c>
      <c r="D31" s="70" t="s">
        <v>4748</v>
      </c>
      <c r="E31" s="151">
        <v>5.1063374607922318E-2</v>
      </c>
      <c r="F31" s="77" t="s">
        <v>139</v>
      </c>
      <c r="G31" s="79">
        <v>82041.497420000014</v>
      </c>
      <c r="H31" s="107">
        <f t="shared" si="0"/>
        <v>2.9603144575818009E-2</v>
      </c>
      <c r="I31" s="107">
        <f>G31/'סכום נכסי הקרן'!$C$42</f>
        <v>7.1183403462954169E-4</v>
      </c>
      <c r="J31" s="103" t="s">
        <v>4786</v>
      </c>
    </row>
    <row r="32" spans="2:10">
      <c r="B32" s="71" t="s">
        <v>4787</v>
      </c>
      <c r="C32" s="78">
        <v>44926</v>
      </c>
      <c r="D32" s="70" t="s">
        <v>4748</v>
      </c>
      <c r="E32" s="151">
        <v>3.6235514715722596E-2</v>
      </c>
      <c r="F32" s="77" t="s">
        <v>139</v>
      </c>
      <c r="G32" s="79">
        <v>26618.437860000002</v>
      </c>
      <c r="H32" s="107">
        <f t="shared" si="0"/>
        <v>9.6047669671118444E-3</v>
      </c>
      <c r="I32" s="107">
        <f>G32/'סכום נכסי הקרן'!$C$42</f>
        <v>2.3095519478902681E-4</v>
      </c>
      <c r="J32" s="103" t="s">
        <v>4788</v>
      </c>
    </row>
    <row r="33" spans="2:10">
      <c r="B33" s="71" t="s">
        <v>4789</v>
      </c>
      <c r="C33" s="78">
        <v>45107</v>
      </c>
      <c r="D33" s="70" t="s">
        <v>4748</v>
      </c>
      <c r="E33" s="151">
        <v>7.1555972817063385E-2</v>
      </c>
      <c r="F33" s="77" t="s">
        <v>139</v>
      </c>
      <c r="G33" s="79">
        <v>21944.000000000004</v>
      </c>
      <c r="H33" s="107">
        <f t="shared" si="0"/>
        <v>7.9180832261770574E-3</v>
      </c>
      <c r="I33" s="107">
        <f>G33/'סכום נכסי הקרן'!$C$42</f>
        <v>1.9039737873071432E-4</v>
      </c>
      <c r="J33" s="103" t="s">
        <v>4790</v>
      </c>
    </row>
    <row r="34" spans="2:10">
      <c r="B34" s="71" t="s">
        <v>4791</v>
      </c>
      <c r="C34" s="78">
        <v>44926</v>
      </c>
      <c r="D34" s="70" t="s">
        <v>4748</v>
      </c>
      <c r="E34" s="151">
        <v>6.7120013647737647E-2</v>
      </c>
      <c r="F34" s="77" t="s">
        <v>139</v>
      </c>
      <c r="G34" s="79">
        <v>129100.00017</v>
      </c>
      <c r="H34" s="107">
        <f t="shared" si="0"/>
        <v>4.6583327827448603E-2</v>
      </c>
      <c r="I34" s="107">
        <f>G34/'סכום נכסי הקרן'!$C$42</f>
        <v>1.1201376971610815E-3</v>
      </c>
      <c r="J34" s="103" t="s">
        <v>4792</v>
      </c>
    </row>
    <row r="35" spans="2:10">
      <c r="B35" s="71" t="s">
        <v>4793</v>
      </c>
      <c r="C35" s="78">
        <v>45107</v>
      </c>
      <c r="D35" s="70" t="s">
        <v>4748</v>
      </c>
      <c r="E35" s="151">
        <v>6.1921502852762371E-2</v>
      </c>
      <c r="F35" s="77" t="s">
        <v>139</v>
      </c>
      <c r="G35" s="79">
        <v>43162.500000000007</v>
      </c>
      <c r="H35" s="107">
        <f t="shared" si="0"/>
        <v>1.557438330522545E-2</v>
      </c>
      <c r="I35" s="107">
        <f>G35/'סכום נכסי הקרן'!$C$42</f>
        <v>3.7449994802517581E-4</v>
      </c>
      <c r="J35" s="103" t="s">
        <v>4794</v>
      </c>
    </row>
    <row r="36" spans="2:10">
      <c r="B36" s="71" t="s">
        <v>4795</v>
      </c>
      <c r="C36" s="78">
        <v>44926</v>
      </c>
      <c r="D36" s="70" t="s">
        <v>4748</v>
      </c>
      <c r="E36" s="151">
        <v>5.4632150471439586E-2</v>
      </c>
      <c r="F36" s="77" t="s">
        <v>139</v>
      </c>
      <c r="G36" s="79">
        <v>54008.451000000008</v>
      </c>
      <c r="H36" s="107">
        <f t="shared" si="0"/>
        <v>1.9487942487008091E-2</v>
      </c>
      <c r="I36" s="107">
        <f>G36/'סכום נכסי הקרן'!$C$42</f>
        <v>4.6860497173287582E-4</v>
      </c>
      <c r="J36" s="103" t="s">
        <v>4796</v>
      </c>
    </row>
    <row r="37" spans="2:10">
      <c r="B37" s="71" t="s">
        <v>4797</v>
      </c>
      <c r="C37" s="78">
        <v>44926</v>
      </c>
      <c r="D37" s="70" t="s">
        <v>4748</v>
      </c>
      <c r="E37" s="151">
        <v>5.9207535858859635E-2</v>
      </c>
      <c r="F37" s="77" t="s">
        <v>139</v>
      </c>
      <c r="G37" s="79">
        <v>19705.672000000002</v>
      </c>
      <c r="H37" s="107">
        <f t="shared" si="0"/>
        <v>7.1104243038528489E-3</v>
      </c>
      <c r="I37" s="107">
        <f>G37/'סכום נכסי הקרן'!$C$42</f>
        <v>1.7097649903970256E-4</v>
      </c>
      <c r="J37" s="103" t="s">
        <v>4774</v>
      </c>
    </row>
    <row r="38" spans="2:10">
      <c r="B38" s="71" t="s">
        <v>4798</v>
      </c>
      <c r="C38" s="78">
        <v>44926</v>
      </c>
      <c r="D38" s="70" t="s">
        <v>4748</v>
      </c>
      <c r="E38" s="151">
        <v>5.3244971933069263E-2</v>
      </c>
      <c r="F38" s="77" t="s">
        <v>139</v>
      </c>
      <c r="G38" s="79">
        <v>33854.189000000006</v>
      </c>
      <c r="H38" s="107">
        <f t="shared" si="0"/>
        <v>1.2215652846187015E-2</v>
      </c>
      <c r="I38" s="107">
        <f>G38/'סכום נכסי הקרן'!$C$42</f>
        <v>2.9373627618730329E-4</v>
      </c>
      <c r="J38" s="103" t="s">
        <v>4796</v>
      </c>
    </row>
    <row r="39" spans="2:10">
      <c r="B39" s="71" t="s">
        <v>4799</v>
      </c>
      <c r="C39" s="78">
        <v>44926</v>
      </c>
      <c r="D39" s="70" t="s">
        <v>4757</v>
      </c>
      <c r="E39" s="151">
        <v>4.2032827196012194E-2</v>
      </c>
      <c r="F39" s="77" t="s">
        <v>139</v>
      </c>
      <c r="G39" s="79">
        <v>95355.133890000041</v>
      </c>
      <c r="H39" s="107">
        <f t="shared" si="0"/>
        <v>3.4407122046312279E-2</v>
      </c>
      <c r="I39" s="107">
        <f>G39/'סכום נכסי הקרן'!$C$42</f>
        <v>8.2734996086275558E-4</v>
      </c>
      <c r="J39" s="103" t="s">
        <v>4800</v>
      </c>
    </row>
    <row r="40" spans="2:10">
      <c r="B40" s="71" t="s">
        <v>4801</v>
      </c>
      <c r="C40" s="78">
        <v>45107</v>
      </c>
      <c r="D40" s="70" t="s">
        <v>4748</v>
      </c>
      <c r="E40" s="151">
        <v>5.1900000000000002E-2</v>
      </c>
      <c r="F40" s="77" t="s">
        <v>139</v>
      </c>
      <c r="G40" s="79">
        <v>47008.000000000007</v>
      </c>
      <c r="H40" s="107">
        <f t="shared" si="0"/>
        <v>1.6961960275981184E-2</v>
      </c>
      <c r="I40" s="107">
        <f>G40/'סכום נכסי הקרן'!$C$42</f>
        <v>4.0786547481650652E-4</v>
      </c>
      <c r="J40" s="103" t="s">
        <v>4802</v>
      </c>
    </row>
    <row r="41" spans="2:10">
      <c r="B41" s="71" t="s">
        <v>4803</v>
      </c>
      <c r="C41" s="78">
        <v>44926</v>
      </c>
      <c r="D41" s="70" t="s">
        <v>4748</v>
      </c>
      <c r="E41" s="151">
        <v>1.0297859547186003E-2</v>
      </c>
      <c r="F41" s="77" t="s">
        <v>139</v>
      </c>
      <c r="G41" s="79">
        <v>31062.544150000005</v>
      </c>
      <c r="H41" s="107">
        <f t="shared" si="0"/>
        <v>1.1208339855837555E-2</v>
      </c>
      <c r="I41" s="107">
        <f>G41/'סכום נכסי הקרן'!$C$42</f>
        <v>2.6951453622252482E-4</v>
      </c>
      <c r="J41" s="103" t="s">
        <v>4804</v>
      </c>
    </row>
    <row r="42" spans="2:10">
      <c r="B42" s="71" t="s">
        <v>4805</v>
      </c>
      <c r="C42" s="78">
        <v>44926</v>
      </c>
      <c r="D42" s="70" t="s">
        <v>4748</v>
      </c>
      <c r="E42" s="151">
        <v>4.7715854197798266E-2</v>
      </c>
      <c r="F42" s="77" t="s">
        <v>139</v>
      </c>
      <c r="G42" s="79">
        <v>169614.83300000004</v>
      </c>
      <c r="H42" s="107">
        <f t="shared" si="0"/>
        <v>6.1202349803505425E-2</v>
      </c>
      <c r="I42" s="107">
        <f>G42/'סכום נכסי הקרן'!$C$42</f>
        <v>1.4716651292858123E-3</v>
      </c>
      <c r="J42" s="103" t="s">
        <v>4806</v>
      </c>
    </row>
    <row r="43" spans="2:10">
      <c r="B43" s="71" t="s">
        <v>4807</v>
      </c>
      <c r="C43" s="78">
        <v>44834</v>
      </c>
      <c r="D43" s="70" t="s">
        <v>4748</v>
      </c>
      <c r="E43" s="151">
        <v>9.2883575254452705E-4</v>
      </c>
      <c r="F43" s="77" t="s">
        <v>139</v>
      </c>
      <c r="G43" s="79">
        <v>52096.594020000011</v>
      </c>
      <c r="H43" s="107">
        <f t="shared" si="0"/>
        <v>1.8798084544782996E-2</v>
      </c>
      <c r="I43" s="107">
        <f>G43/'סכום נכסי הקרן'!$C$42</f>
        <v>4.5201672175566025E-4</v>
      </c>
      <c r="J43" s="103" t="s">
        <v>4808</v>
      </c>
    </row>
    <row r="44" spans="2:10">
      <c r="B44" s="71" t="s">
        <v>4809</v>
      </c>
      <c r="C44" s="78">
        <v>44977</v>
      </c>
      <c r="D44" s="70" t="s">
        <v>4748</v>
      </c>
      <c r="E44" s="151">
        <v>1.5207678865906626E-2</v>
      </c>
      <c r="F44" s="77" t="s">
        <v>139</v>
      </c>
      <c r="G44" s="79">
        <v>72434.954000000012</v>
      </c>
      <c r="H44" s="107">
        <f t="shared" si="0"/>
        <v>2.6136802508945806E-2</v>
      </c>
      <c r="I44" s="107">
        <f>G44/'סכום נכסי הקרן'!$C$42</f>
        <v>6.2848274562886765E-4</v>
      </c>
      <c r="J44" s="103" t="s">
        <v>4810</v>
      </c>
    </row>
    <row r="45" spans="2:10">
      <c r="B45" s="71" t="s">
        <v>4825</v>
      </c>
      <c r="C45" s="78">
        <v>45077</v>
      </c>
      <c r="D45" s="70" t="s">
        <v>4748</v>
      </c>
      <c r="E45" s="151">
        <v>7.9272757428686461E-3</v>
      </c>
      <c r="F45" s="77" t="s">
        <v>139</v>
      </c>
      <c r="G45" s="79">
        <v>58443.506000000008</v>
      </c>
      <c r="H45" s="107">
        <f>IFERROR(G45/$G$10,0)</f>
        <v>2.1088249386510126E-2</v>
      </c>
      <c r="I45" s="107">
        <f>G45/'סכום נכסי הקרן'!$C$42</f>
        <v>5.0708577954031967E-4</v>
      </c>
      <c r="J45" s="103" t="s">
        <v>4826</v>
      </c>
    </row>
    <row r="46" spans="2:10">
      <c r="B46" s="161"/>
      <c r="C46" s="78"/>
      <c r="D46" s="70"/>
      <c r="E46" s="151"/>
      <c r="F46" s="70"/>
      <c r="G46" s="70"/>
      <c r="H46" s="107"/>
      <c r="I46" s="103"/>
      <c r="J46" s="103"/>
    </row>
    <row r="47" spans="2:10">
      <c r="B47" s="83" t="s">
        <v>94</v>
      </c>
      <c r="C47" s="73"/>
      <c r="D47" s="68"/>
      <c r="E47" s="150">
        <v>0</v>
      </c>
      <c r="F47" s="72"/>
      <c r="G47" s="74">
        <f>SUM(G48:G55)</f>
        <v>746418.63310000021</v>
      </c>
      <c r="H47" s="100">
        <f t="shared" si="0"/>
        <v>0.26933124582825002</v>
      </c>
      <c r="I47" s="100">
        <f>G47/'סכום נכסי הקרן'!$C$42</f>
        <v>6.4763102067992538E-3</v>
      </c>
      <c r="J47" s="96"/>
    </row>
    <row r="48" spans="2:10">
      <c r="B48" s="71" t="s">
        <v>4811</v>
      </c>
      <c r="C48" s="78">
        <v>44926</v>
      </c>
      <c r="D48" s="70" t="s">
        <v>29</v>
      </c>
      <c r="E48" s="151">
        <v>0</v>
      </c>
      <c r="F48" s="77" t="s">
        <v>139</v>
      </c>
      <c r="G48" s="79">
        <v>8329.6</v>
      </c>
      <c r="H48" s="107">
        <f t="shared" si="0"/>
        <v>3.005580844001295E-3</v>
      </c>
      <c r="I48" s="107">
        <f>G48/'סכום נכסי הקרן'!$C$42</f>
        <v>7.2271874128479669E-5</v>
      </c>
      <c r="J48" s="103" t="s">
        <v>4812</v>
      </c>
    </row>
    <row r="49" spans="2:10">
      <c r="B49" s="71" t="s">
        <v>4813</v>
      </c>
      <c r="C49" s="78">
        <v>44926</v>
      </c>
      <c r="D49" s="70" t="s">
        <v>29</v>
      </c>
      <c r="E49" s="151">
        <v>0</v>
      </c>
      <c r="F49" s="77" t="s">
        <v>139</v>
      </c>
      <c r="G49" s="79">
        <v>25160.756000000005</v>
      </c>
      <c r="H49" s="107">
        <f t="shared" si="0"/>
        <v>9.0787896482653011E-3</v>
      </c>
      <c r="I49" s="107">
        <f>G49/'סכום נכסי הקרן'!$C$42</f>
        <v>2.1830760067823065E-4</v>
      </c>
      <c r="J49" s="103" t="s">
        <v>4782</v>
      </c>
    </row>
    <row r="50" spans="2:10">
      <c r="B50" s="71" t="s">
        <v>4814</v>
      </c>
      <c r="C50" s="78">
        <v>44834</v>
      </c>
      <c r="D50" s="70" t="s">
        <v>29</v>
      </c>
      <c r="E50" s="151">
        <v>0</v>
      </c>
      <c r="F50" s="77" t="s">
        <v>139</v>
      </c>
      <c r="G50" s="79">
        <v>465013.65238000016</v>
      </c>
      <c r="H50" s="107">
        <f t="shared" si="0"/>
        <v>0.16779150568963763</v>
      </c>
      <c r="I50" s="107">
        <f>G50/'סכום נכסי הקרן'!$C$42</f>
        <v>4.0346965223818634E-3</v>
      </c>
      <c r="J50" s="103" t="s">
        <v>4815</v>
      </c>
    </row>
    <row r="51" spans="2:10">
      <c r="B51" s="71" t="s">
        <v>4816</v>
      </c>
      <c r="C51" s="78">
        <v>44834</v>
      </c>
      <c r="D51" s="70" t="s">
        <v>29</v>
      </c>
      <c r="E51" s="151">
        <v>0</v>
      </c>
      <c r="F51" s="77" t="s">
        <v>139</v>
      </c>
      <c r="G51" s="79">
        <v>205865.73300000004</v>
      </c>
      <c r="H51" s="107">
        <f t="shared" si="0"/>
        <v>7.4282811124313924E-2</v>
      </c>
      <c r="I51" s="107">
        <f>G51/'סכום נכסי הקרן'!$C$42</f>
        <v>1.7861964971599123E-3</v>
      </c>
      <c r="J51" s="103" t="s">
        <v>4817</v>
      </c>
    </row>
    <row r="52" spans="2:10">
      <c r="B52" s="71" t="s">
        <v>4818</v>
      </c>
      <c r="C52" s="78">
        <v>44377</v>
      </c>
      <c r="D52" s="70" t="s">
        <v>29</v>
      </c>
      <c r="E52" s="151">
        <v>0</v>
      </c>
      <c r="F52" s="77" t="s">
        <v>139</v>
      </c>
      <c r="G52" s="79">
        <v>10495.591580000004</v>
      </c>
      <c r="H52" s="107">
        <f t="shared" si="0"/>
        <v>3.7871385179731672E-3</v>
      </c>
      <c r="I52" s="107">
        <f>G52/'סכום נכסי הקרן'!$C$42</f>
        <v>9.1065126005293327E-5</v>
      </c>
      <c r="J52" s="103" t="s">
        <v>4819</v>
      </c>
    </row>
    <row r="53" spans="2:10">
      <c r="B53" s="71" t="s">
        <v>4820</v>
      </c>
      <c r="C53" s="78">
        <v>44377</v>
      </c>
      <c r="D53" s="70" t="s">
        <v>29</v>
      </c>
      <c r="E53" s="151">
        <v>0</v>
      </c>
      <c r="F53" s="77" t="s">
        <v>139</v>
      </c>
      <c r="G53" s="79">
        <v>14329.078140000003</v>
      </c>
      <c r="H53" s="107">
        <f t="shared" si="0"/>
        <v>5.1703806629107892E-3</v>
      </c>
      <c r="I53" s="107">
        <f>G53/'סכום נכסי הקרן'!$C$42</f>
        <v>1.2432641804062977E-4</v>
      </c>
      <c r="J53" s="103" t="s">
        <v>4819</v>
      </c>
    </row>
    <row r="54" spans="2:10">
      <c r="B54" s="71" t="s">
        <v>4821</v>
      </c>
      <c r="C54" s="78">
        <v>44834</v>
      </c>
      <c r="D54" s="70" t="s">
        <v>29</v>
      </c>
      <c r="E54" s="151">
        <v>0</v>
      </c>
      <c r="F54" s="77" t="s">
        <v>139</v>
      </c>
      <c r="G54" s="79">
        <v>17224.222020000005</v>
      </c>
      <c r="H54" s="107">
        <f t="shared" si="0"/>
        <v>6.2150393483645433E-3</v>
      </c>
      <c r="I54" s="107">
        <f>G54/'סכום נכסי הקרן'!$C$42</f>
        <v>1.4944616857837448E-4</v>
      </c>
      <c r="J54" s="103" t="s">
        <v>4822</v>
      </c>
    </row>
    <row r="55" spans="2:10">
      <c r="B55" s="71" t="s">
        <v>4823</v>
      </c>
      <c r="C55" s="78">
        <v>44742</v>
      </c>
      <c r="D55" s="70" t="s">
        <v>29</v>
      </c>
      <c r="E55" s="151">
        <v>0</v>
      </c>
      <c r="F55" s="77" t="s">
        <v>139</v>
      </c>
      <c r="G55" s="79">
        <v>-1.9999999989522624E-5</v>
      </c>
      <c r="H55" s="107">
        <f t="shared" si="0"/>
        <v>-7.2166270707519316E-12</v>
      </c>
      <c r="I55" s="107">
        <f>G55/'סכום נכסי הקרן'!$C$42</f>
        <v>-1.7353023936472024E-13</v>
      </c>
      <c r="J55" s="103" t="s">
        <v>4824</v>
      </c>
    </row>
    <row r="56" spans="2:10">
      <c r="C56" s="162"/>
      <c r="E56" s="163"/>
      <c r="H56" s="111"/>
      <c r="I56" s="111"/>
      <c r="J56" s="111"/>
    </row>
    <row r="57" spans="2:10">
      <c r="C57" s="162"/>
      <c r="E57" s="153"/>
      <c r="F57" s="3"/>
      <c r="G57" s="3"/>
      <c r="H57" s="128"/>
      <c r="I57" s="128"/>
      <c r="J57" s="111"/>
    </row>
    <row r="58" spans="2:10">
      <c r="C58" s="162"/>
      <c r="E58" s="153"/>
      <c r="F58" s="3"/>
      <c r="G58" s="3"/>
      <c r="H58" s="128"/>
      <c r="I58" s="128"/>
      <c r="J58" s="111"/>
    </row>
    <row r="59" spans="2:10">
      <c r="C59" s="162"/>
      <c r="E59" s="153"/>
      <c r="F59" s="3"/>
      <c r="G59" s="3"/>
      <c r="H59" s="128"/>
      <c r="I59" s="128"/>
      <c r="J59" s="111"/>
    </row>
    <row r="60" spans="2:10">
      <c r="B60" s="164"/>
      <c r="C60" s="162"/>
      <c r="E60" s="153"/>
      <c r="F60" s="3"/>
      <c r="G60" s="3"/>
      <c r="H60" s="128"/>
      <c r="I60" s="128"/>
      <c r="J60" s="111"/>
    </row>
    <row r="61" spans="2:10">
      <c r="B61" s="164"/>
      <c r="C61" s="162"/>
      <c r="E61" s="153"/>
      <c r="F61" s="3"/>
      <c r="G61" s="3"/>
      <c r="H61" s="128"/>
      <c r="I61" s="128"/>
      <c r="J61" s="111"/>
    </row>
    <row r="62" spans="2:10">
      <c r="C62" s="162"/>
      <c r="E62" s="153"/>
      <c r="F62" s="3"/>
      <c r="G62" s="3"/>
      <c r="H62" s="128"/>
      <c r="I62" s="128"/>
      <c r="J62" s="111"/>
    </row>
    <row r="63" spans="2:10">
      <c r="C63" s="162"/>
      <c r="E63" s="153"/>
      <c r="F63" s="3"/>
      <c r="G63" s="3"/>
      <c r="H63" s="128"/>
      <c r="I63" s="128"/>
      <c r="J63" s="111"/>
    </row>
    <row r="64" spans="2:10">
      <c r="C64" s="162"/>
      <c r="E64" s="153"/>
      <c r="F64" s="3"/>
      <c r="G64" s="3"/>
      <c r="H64" s="128"/>
      <c r="I64" s="128"/>
      <c r="J64" s="111"/>
    </row>
    <row r="65" spans="3:10">
      <c r="C65" s="162"/>
      <c r="E65" s="153"/>
      <c r="F65" s="3"/>
      <c r="G65" s="3"/>
      <c r="H65" s="128"/>
      <c r="I65" s="128"/>
      <c r="J65" s="111"/>
    </row>
    <row r="66" spans="3:10">
      <c r="C66" s="162"/>
      <c r="E66" s="153"/>
      <c r="F66" s="3"/>
      <c r="G66" s="3"/>
      <c r="H66" s="128"/>
      <c r="I66" s="128"/>
      <c r="J66" s="111"/>
    </row>
    <row r="67" spans="3:10">
      <c r="C67" s="162"/>
      <c r="E67" s="153"/>
      <c r="F67" s="3"/>
      <c r="G67" s="3"/>
      <c r="H67" s="128"/>
      <c r="I67" s="128"/>
      <c r="J67" s="111"/>
    </row>
    <row r="68" spans="3:10">
      <c r="C68" s="162"/>
      <c r="E68" s="153"/>
      <c r="F68" s="3"/>
      <c r="G68" s="3"/>
      <c r="H68" s="128"/>
      <c r="I68" s="128"/>
      <c r="J68" s="111"/>
    </row>
    <row r="69" spans="3:10">
      <c r="C69" s="162"/>
      <c r="E69" s="153"/>
      <c r="F69" s="3"/>
      <c r="G69" s="3"/>
      <c r="H69" s="128"/>
      <c r="I69" s="128"/>
      <c r="J69" s="111"/>
    </row>
    <row r="70" spans="3:10">
      <c r="C70" s="162"/>
      <c r="E70" s="153"/>
      <c r="F70" s="3"/>
      <c r="G70" s="3"/>
      <c r="H70" s="128"/>
      <c r="I70" s="128"/>
      <c r="J70" s="111"/>
    </row>
    <row r="71" spans="3:10">
      <c r="C71" s="162"/>
      <c r="E71" s="153"/>
      <c r="F71" s="3"/>
      <c r="G71" s="3"/>
      <c r="H71" s="128"/>
      <c r="I71" s="128"/>
      <c r="J71" s="111"/>
    </row>
    <row r="72" spans="3:10">
      <c r="C72" s="162"/>
      <c r="E72" s="153"/>
      <c r="F72" s="3"/>
      <c r="G72" s="3"/>
      <c r="H72" s="128"/>
      <c r="I72" s="128"/>
      <c r="J72" s="111"/>
    </row>
    <row r="73" spans="3:10">
      <c r="C73" s="162"/>
      <c r="E73" s="153"/>
      <c r="F73" s="3"/>
      <c r="G73" s="3"/>
      <c r="H73" s="128"/>
      <c r="I73" s="128"/>
      <c r="J73" s="111"/>
    </row>
    <row r="74" spans="3:10">
      <c r="C74" s="162"/>
      <c r="E74" s="153"/>
      <c r="F74" s="3"/>
      <c r="G74" s="3"/>
      <c r="H74" s="128"/>
      <c r="I74" s="128"/>
      <c r="J74" s="111"/>
    </row>
    <row r="75" spans="3:10">
      <c r="C75" s="162"/>
      <c r="E75" s="153"/>
      <c r="F75" s="3"/>
      <c r="G75" s="3"/>
      <c r="H75" s="128"/>
      <c r="I75" s="128"/>
      <c r="J75" s="111"/>
    </row>
    <row r="76" spans="3:10">
      <c r="C76" s="162"/>
      <c r="E76" s="153"/>
      <c r="F76" s="3"/>
      <c r="G76" s="3"/>
      <c r="H76" s="128"/>
      <c r="I76" s="128"/>
      <c r="J76" s="111"/>
    </row>
    <row r="77" spans="3:10">
      <c r="C77" s="162"/>
      <c r="E77" s="153"/>
      <c r="F77" s="3"/>
      <c r="G77" s="3"/>
      <c r="H77" s="128"/>
      <c r="I77" s="128"/>
      <c r="J77" s="111"/>
    </row>
    <row r="78" spans="3:10">
      <c r="C78" s="162"/>
      <c r="E78" s="153"/>
      <c r="F78" s="3"/>
      <c r="G78" s="3"/>
      <c r="H78" s="128"/>
      <c r="I78" s="128"/>
      <c r="J78" s="111"/>
    </row>
    <row r="79" spans="3:10">
      <c r="C79" s="162"/>
      <c r="E79" s="153"/>
      <c r="F79" s="3"/>
      <c r="G79" s="3"/>
      <c r="H79" s="128"/>
      <c r="I79" s="128"/>
      <c r="J79" s="111"/>
    </row>
    <row r="80" spans="3:10">
      <c r="C80" s="162"/>
      <c r="E80" s="153"/>
      <c r="F80" s="3"/>
      <c r="G80" s="3"/>
      <c r="H80" s="128"/>
      <c r="I80" s="128"/>
      <c r="J80" s="111"/>
    </row>
    <row r="81" spans="3:10">
      <c r="C81" s="162"/>
      <c r="E81" s="153"/>
      <c r="F81" s="3"/>
      <c r="G81" s="3"/>
      <c r="H81" s="128"/>
      <c r="I81" s="128"/>
      <c r="J81" s="111"/>
    </row>
    <row r="82" spans="3:10">
      <c r="C82" s="162"/>
      <c r="E82" s="153"/>
      <c r="F82" s="3"/>
      <c r="G82" s="3"/>
      <c r="H82" s="128"/>
      <c r="I82" s="128"/>
      <c r="J82" s="111"/>
    </row>
    <row r="83" spans="3:10">
      <c r="C83" s="162"/>
      <c r="E83" s="153"/>
      <c r="F83" s="3"/>
      <c r="G83" s="3"/>
      <c r="H83" s="128"/>
      <c r="I83" s="128"/>
      <c r="J83" s="111"/>
    </row>
    <row r="84" spans="3:10">
      <c r="C84" s="162"/>
      <c r="E84" s="153"/>
      <c r="F84" s="3"/>
      <c r="G84" s="3"/>
      <c r="H84" s="128"/>
      <c r="I84" s="128"/>
      <c r="J84" s="111"/>
    </row>
    <row r="85" spans="3:10">
      <c r="C85" s="162"/>
      <c r="E85" s="153"/>
      <c r="F85" s="3"/>
      <c r="G85" s="3"/>
      <c r="H85" s="128"/>
      <c r="I85" s="128"/>
      <c r="J85" s="111"/>
    </row>
    <row r="86" spans="3:10">
      <c r="C86" s="162"/>
      <c r="E86" s="153"/>
      <c r="F86" s="3"/>
      <c r="G86" s="3"/>
      <c r="H86" s="128"/>
      <c r="I86" s="128"/>
      <c r="J86" s="111"/>
    </row>
    <row r="87" spans="3:10">
      <c r="C87" s="162"/>
      <c r="E87" s="153"/>
      <c r="F87" s="3"/>
      <c r="G87" s="3"/>
      <c r="H87" s="128"/>
      <c r="I87" s="128"/>
      <c r="J87" s="111"/>
    </row>
    <row r="88" spans="3:10">
      <c r="C88" s="162"/>
      <c r="E88" s="153"/>
      <c r="F88" s="3"/>
      <c r="G88" s="3"/>
      <c r="H88" s="128"/>
      <c r="I88" s="128"/>
      <c r="J88" s="111"/>
    </row>
    <row r="89" spans="3:10">
      <c r="C89" s="162"/>
      <c r="E89" s="153"/>
      <c r="F89" s="3"/>
      <c r="G89" s="3"/>
      <c r="H89" s="128"/>
      <c r="I89" s="128"/>
      <c r="J89" s="111"/>
    </row>
    <row r="90" spans="3:10">
      <c r="C90" s="162"/>
      <c r="E90" s="153"/>
      <c r="F90" s="3"/>
      <c r="G90" s="3"/>
      <c r="H90" s="128"/>
      <c r="I90" s="128"/>
      <c r="J90" s="111"/>
    </row>
    <row r="91" spans="3:10">
      <c r="C91" s="162"/>
      <c r="E91" s="153"/>
      <c r="F91" s="3"/>
      <c r="G91" s="3"/>
      <c r="H91" s="128"/>
      <c r="I91" s="128"/>
      <c r="J91" s="111"/>
    </row>
    <row r="92" spans="3:10">
      <c r="C92" s="162"/>
      <c r="E92" s="153"/>
      <c r="F92" s="3"/>
      <c r="G92" s="3"/>
      <c r="H92" s="128"/>
      <c r="I92" s="128"/>
      <c r="J92" s="111"/>
    </row>
    <row r="93" spans="3:10">
      <c r="C93" s="162"/>
      <c r="E93" s="153"/>
      <c r="F93" s="3"/>
      <c r="G93" s="3"/>
      <c r="H93" s="128"/>
      <c r="I93" s="128"/>
      <c r="J93" s="111"/>
    </row>
    <row r="94" spans="3:10">
      <c r="C94" s="162"/>
      <c r="E94" s="153"/>
      <c r="F94" s="3"/>
      <c r="G94" s="3"/>
      <c r="H94" s="128"/>
      <c r="I94" s="128"/>
      <c r="J94" s="111"/>
    </row>
    <row r="95" spans="3:10">
      <c r="C95" s="162"/>
      <c r="E95" s="153"/>
      <c r="F95" s="3"/>
      <c r="G95" s="3"/>
      <c r="H95" s="128"/>
      <c r="I95" s="128"/>
      <c r="J95" s="111"/>
    </row>
    <row r="96" spans="3:10">
      <c r="C96" s="162"/>
      <c r="E96" s="153"/>
      <c r="F96" s="3"/>
      <c r="G96" s="3"/>
      <c r="H96" s="128"/>
      <c r="I96" s="128"/>
      <c r="J96" s="111"/>
    </row>
    <row r="97" spans="2:10">
      <c r="C97" s="162"/>
      <c r="E97" s="153"/>
      <c r="F97" s="3"/>
      <c r="G97" s="3"/>
      <c r="H97" s="128"/>
      <c r="I97" s="128"/>
      <c r="J97" s="111"/>
    </row>
    <row r="98" spans="2:10">
      <c r="C98" s="162"/>
      <c r="E98" s="153"/>
      <c r="F98" s="3"/>
      <c r="G98" s="3"/>
      <c r="H98" s="128"/>
      <c r="I98" s="128"/>
      <c r="J98" s="111"/>
    </row>
    <row r="99" spans="2:10">
      <c r="C99" s="162"/>
      <c r="E99" s="153"/>
      <c r="F99" s="3"/>
      <c r="G99" s="3"/>
      <c r="H99" s="128"/>
      <c r="I99" s="128"/>
      <c r="J99" s="111"/>
    </row>
    <row r="100" spans="2:10">
      <c r="C100" s="162"/>
      <c r="E100" s="153"/>
      <c r="F100" s="3"/>
      <c r="G100" s="3"/>
      <c r="H100" s="128"/>
      <c r="I100" s="128"/>
      <c r="J100" s="111"/>
    </row>
    <row r="101" spans="2:10">
      <c r="B101" s="110"/>
      <c r="C101" s="152"/>
      <c r="D101" s="111"/>
      <c r="E101" s="153"/>
      <c r="F101" s="128"/>
      <c r="G101" s="128"/>
      <c r="H101" s="128"/>
      <c r="I101" s="128"/>
      <c r="J101" s="111"/>
    </row>
    <row r="102" spans="2:10">
      <c r="B102" s="110"/>
      <c r="C102" s="110"/>
      <c r="D102" s="111"/>
      <c r="E102" s="111"/>
      <c r="F102" s="128"/>
      <c r="G102" s="128"/>
      <c r="H102" s="128"/>
      <c r="I102" s="128"/>
      <c r="J102" s="111"/>
    </row>
    <row r="103" spans="2:10">
      <c r="B103" s="110"/>
      <c r="C103" s="110"/>
      <c r="D103" s="111"/>
      <c r="E103" s="111"/>
      <c r="F103" s="128"/>
      <c r="G103" s="128"/>
      <c r="H103" s="128"/>
      <c r="I103" s="128"/>
      <c r="J103" s="111"/>
    </row>
    <row r="104" spans="2:10">
      <c r="B104" s="110"/>
      <c r="C104" s="110"/>
      <c r="D104" s="111"/>
      <c r="E104" s="111"/>
      <c r="F104" s="128"/>
      <c r="G104" s="128"/>
      <c r="H104" s="128"/>
      <c r="I104" s="128"/>
      <c r="J104" s="111"/>
    </row>
    <row r="105" spans="2:10">
      <c r="B105" s="110"/>
      <c r="C105" s="110"/>
      <c r="D105" s="111"/>
      <c r="E105" s="111"/>
      <c r="F105" s="128"/>
      <c r="G105" s="128"/>
      <c r="H105" s="128"/>
      <c r="I105" s="128"/>
      <c r="J105" s="111"/>
    </row>
    <row r="106" spans="2:10">
      <c r="B106" s="110"/>
      <c r="C106" s="110"/>
      <c r="D106" s="111"/>
      <c r="E106" s="111"/>
      <c r="F106" s="128"/>
      <c r="G106" s="128"/>
      <c r="H106" s="128"/>
      <c r="I106" s="128"/>
      <c r="J106" s="111"/>
    </row>
    <row r="107" spans="2:10">
      <c r="B107" s="110"/>
      <c r="C107" s="110"/>
      <c r="D107" s="111"/>
      <c r="E107" s="111"/>
      <c r="F107" s="128"/>
      <c r="G107" s="128"/>
      <c r="H107" s="128"/>
      <c r="I107" s="128"/>
      <c r="J107" s="111"/>
    </row>
    <row r="108" spans="2:10">
      <c r="B108" s="110"/>
      <c r="C108" s="110"/>
      <c r="D108" s="111"/>
      <c r="E108" s="111"/>
      <c r="F108" s="128"/>
      <c r="G108" s="128"/>
      <c r="H108" s="128"/>
      <c r="I108" s="128"/>
      <c r="J108" s="111"/>
    </row>
    <row r="109" spans="2:10">
      <c r="B109" s="110"/>
      <c r="C109" s="110"/>
      <c r="D109" s="111"/>
      <c r="E109" s="111"/>
      <c r="F109" s="128"/>
      <c r="G109" s="128"/>
      <c r="H109" s="128"/>
      <c r="I109" s="128"/>
      <c r="J109" s="111"/>
    </row>
    <row r="110" spans="2:10">
      <c r="B110" s="110"/>
      <c r="C110" s="110"/>
      <c r="D110" s="111"/>
      <c r="E110" s="111"/>
      <c r="F110" s="128"/>
      <c r="G110" s="128"/>
      <c r="H110" s="128"/>
      <c r="I110" s="128"/>
      <c r="J110" s="111"/>
    </row>
    <row r="111" spans="2:10">
      <c r="B111" s="110"/>
      <c r="C111" s="110"/>
      <c r="D111" s="111"/>
      <c r="E111" s="111"/>
      <c r="F111" s="128"/>
      <c r="G111" s="128"/>
      <c r="H111" s="128"/>
      <c r="I111" s="128"/>
      <c r="J111" s="111"/>
    </row>
    <row r="112" spans="2:10">
      <c r="B112" s="110"/>
      <c r="C112" s="110"/>
      <c r="D112" s="111"/>
      <c r="E112" s="111"/>
      <c r="F112" s="128"/>
      <c r="G112" s="128"/>
      <c r="H112" s="128"/>
      <c r="I112" s="128"/>
      <c r="J112" s="111"/>
    </row>
    <row r="113" spans="2:10">
      <c r="B113" s="110"/>
      <c r="C113" s="110"/>
      <c r="D113" s="111"/>
      <c r="E113" s="111"/>
      <c r="F113" s="128"/>
      <c r="G113" s="128"/>
      <c r="H113" s="128"/>
      <c r="I113" s="128"/>
      <c r="J113" s="111"/>
    </row>
    <row r="114" spans="2:10">
      <c r="B114" s="110"/>
      <c r="C114" s="110"/>
      <c r="D114" s="111"/>
      <c r="E114" s="111"/>
      <c r="F114" s="128"/>
      <c r="G114" s="128"/>
      <c r="H114" s="128"/>
      <c r="I114" s="128"/>
      <c r="J114" s="111"/>
    </row>
    <row r="115" spans="2:10">
      <c r="B115" s="110"/>
      <c r="C115" s="110"/>
      <c r="D115" s="111"/>
      <c r="E115" s="111"/>
      <c r="F115" s="128"/>
      <c r="G115" s="128"/>
      <c r="H115" s="128"/>
      <c r="I115" s="128"/>
      <c r="J115" s="111"/>
    </row>
    <row r="116" spans="2:10">
      <c r="B116" s="110"/>
      <c r="C116" s="110"/>
      <c r="D116" s="111"/>
      <c r="E116" s="111"/>
      <c r="F116" s="128"/>
      <c r="G116" s="128"/>
      <c r="H116" s="128"/>
      <c r="I116" s="128"/>
      <c r="J116" s="111"/>
    </row>
    <row r="117" spans="2:10">
      <c r="B117" s="110"/>
      <c r="C117" s="110"/>
      <c r="D117" s="111"/>
      <c r="E117" s="111"/>
      <c r="F117" s="128"/>
      <c r="G117" s="128"/>
      <c r="H117" s="128"/>
      <c r="I117" s="128"/>
      <c r="J117" s="111"/>
    </row>
    <row r="118" spans="2:10">
      <c r="B118" s="110"/>
      <c r="C118" s="110"/>
      <c r="D118" s="111"/>
      <c r="E118" s="111"/>
      <c r="F118" s="128"/>
      <c r="G118" s="128"/>
      <c r="H118" s="128"/>
      <c r="I118" s="128"/>
      <c r="J118" s="111"/>
    </row>
    <row r="119" spans="2:10">
      <c r="B119" s="110"/>
      <c r="C119" s="110"/>
      <c r="D119" s="111"/>
      <c r="E119" s="111"/>
      <c r="F119" s="128"/>
      <c r="G119" s="128"/>
      <c r="H119" s="128"/>
      <c r="I119" s="128"/>
      <c r="J119" s="111"/>
    </row>
    <row r="120" spans="2:10">
      <c r="B120" s="110"/>
      <c r="C120" s="110"/>
      <c r="D120" s="111"/>
      <c r="E120" s="111"/>
      <c r="F120" s="128"/>
      <c r="G120" s="128"/>
      <c r="H120" s="128"/>
      <c r="I120" s="128"/>
      <c r="J120" s="111"/>
    </row>
    <row r="121" spans="2:10">
      <c r="B121" s="110"/>
      <c r="C121" s="110"/>
      <c r="D121" s="111"/>
      <c r="E121" s="111"/>
      <c r="F121" s="128"/>
      <c r="G121" s="128"/>
      <c r="H121" s="128"/>
      <c r="I121" s="128"/>
      <c r="J121" s="111"/>
    </row>
    <row r="122" spans="2:10">
      <c r="B122" s="110"/>
      <c r="C122" s="110"/>
      <c r="D122" s="111"/>
      <c r="E122" s="111"/>
      <c r="F122" s="128"/>
      <c r="G122" s="128"/>
      <c r="H122" s="128"/>
      <c r="I122" s="128"/>
      <c r="J122" s="111"/>
    </row>
    <row r="123" spans="2:10">
      <c r="B123" s="110"/>
      <c r="C123" s="110"/>
      <c r="D123" s="111"/>
      <c r="E123" s="111"/>
      <c r="F123" s="128"/>
      <c r="G123" s="128"/>
      <c r="H123" s="128"/>
      <c r="I123" s="128"/>
      <c r="J123" s="111"/>
    </row>
    <row r="124" spans="2:10">
      <c r="B124" s="110"/>
      <c r="C124" s="110"/>
      <c r="D124" s="111"/>
      <c r="E124" s="111"/>
      <c r="F124" s="128"/>
      <c r="G124" s="128"/>
      <c r="H124" s="128"/>
      <c r="I124" s="128"/>
      <c r="J124" s="111"/>
    </row>
    <row r="125" spans="2:10">
      <c r="B125" s="110"/>
      <c r="C125" s="110"/>
      <c r="D125" s="111"/>
      <c r="E125" s="111"/>
      <c r="F125" s="128"/>
      <c r="G125" s="128"/>
      <c r="H125" s="128"/>
      <c r="I125" s="128"/>
      <c r="J125" s="111"/>
    </row>
    <row r="126" spans="2:10">
      <c r="B126" s="110"/>
      <c r="C126" s="110"/>
      <c r="D126" s="111"/>
      <c r="E126" s="111"/>
      <c r="F126" s="128"/>
      <c r="G126" s="128"/>
      <c r="H126" s="128"/>
      <c r="I126" s="128"/>
      <c r="J126" s="111"/>
    </row>
    <row r="127" spans="2:10">
      <c r="B127" s="110"/>
      <c r="C127" s="110"/>
      <c r="D127" s="111"/>
      <c r="E127" s="111"/>
      <c r="F127" s="128"/>
      <c r="G127" s="128"/>
      <c r="H127" s="128"/>
      <c r="I127" s="128"/>
      <c r="J127" s="111"/>
    </row>
    <row r="128" spans="2:10">
      <c r="B128" s="110"/>
      <c r="C128" s="110"/>
      <c r="D128" s="111"/>
      <c r="E128" s="111"/>
      <c r="F128" s="128"/>
      <c r="G128" s="128"/>
      <c r="H128" s="128"/>
      <c r="I128" s="128"/>
      <c r="J128" s="111"/>
    </row>
    <row r="129" spans="2:10">
      <c r="B129" s="110"/>
      <c r="C129" s="110"/>
      <c r="D129" s="111"/>
      <c r="E129" s="111"/>
      <c r="F129" s="128"/>
      <c r="G129" s="128"/>
      <c r="H129" s="128"/>
      <c r="I129" s="128"/>
      <c r="J129" s="111"/>
    </row>
    <row r="130" spans="2:10">
      <c r="B130" s="110"/>
      <c r="C130" s="110"/>
      <c r="D130" s="111"/>
      <c r="E130" s="111"/>
      <c r="F130" s="128"/>
      <c r="G130" s="128"/>
      <c r="H130" s="128"/>
      <c r="I130" s="128"/>
      <c r="J130" s="111"/>
    </row>
    <row r="131" spans="2:10">
      <c r="B131" s="110"/>
      <c r="C131" s="110"/>
      <c r="D131" s="111"/>
      <c r="E131" s="111"/>
      <c r="F131" s="128"/>
      <c r="G131" s="128"/>
      <c r="H131" s="128"/>
      <c r="I131" s="128"/>
      <c r="J131" s="111"/>
    </row>
    <row r="132" spans="2:10">
      <c r="B132" s="110"/>
      <c r="C132" s="110"/>
      <c r="D132" s="111"/>
      <c r="E132" s="111"/>
      <c r="F132" s="128"/>
      <c r="G132" s="128"/>
      <c r="H132" s="128"/>
      <c r="I132" s="128"/>
      <c r="J132" s="111"/>
    </row>
    <row r="133" spans="2:10">
      <c r="B133" s="110"/>
      <c r="C133" s="110"/>
      <c r="D133" s="111"/>
      <c r="E133" s="111"/>
      <c r="F133" s="128"/>
      <c r="G133" s="128"/>
      <c r="H133" s="128"/>
      <c r="I133" s="128"/>
      <c r="J133" s="111"/>
    </row>
    <row r="134" spans="2:10">
      <c r="B134" s="110"/>
      <c r="C134" s="110"/>
      <c r="D134" s="111"/>
      <c r="E134" s="111"/>
      <c r="F134" s="128"/>
      <c r="G134" s="128"/>
      <c r="H134" s="128"/>
      <c r="I134" s="128"/>
      <c r="J134" s="111"/>
    </row>
    <row r="135" spans="2:10">
      <c r="B135" s="110"/>
      <c r="C135" s="110"/>
      <c r="D135" s="111"/>
      <c r="E135" s="111"/>
      <c r="F135" s="128"/>
      <c r="G135" s="128"/>
      <c r="H135" s="128"/>
      <c r="I135" s="128"/>
      <c r="J135" s="111"/>
    </row>
    <row r="136" spans="2:10">
      <c r="B136" s="110"/>
      <c r="C136" s="110"/>
      <c r="D136" s="111"/>
      <c r="E136" s="111"/>
      <c r="F136" s="128"/>
      <c r="G136" s="128"/>
      <c r="H136" s="128"/>
      <c r="I136" s="128"/>
      <c r="J136" s="111"/>
    </row>
    <row r="137" spans="2:10">
      <c r="B137" s="110"/>
      <c r="C137" s="110"/>
      <c r="D137" s="111"/>
      <c r="E137" s="111"/>
      <c r="F137" s="128"/>
      <c r="G137" s="128"/>
      <c r="H137" s="128"/>
      <c r="I137" s="128"/>
      <c r="J137" s="111"/>
    </row>
    <row r="138" spans="2:10">
      <c r="B138" s="110"/>
      <c r="C138" s="110"/>
      <c r="D138" s="111"/>
      <c r="E138" s="111"/>
      <c r="F138" s="128"/>
      <c r="G138" s="128"/>
      <c r="H138" s="128"/>
      <c r="I138" s="128"/>
      <c r="J138" s="111"/>
    </row>
    <row r="139" spans="2:10">
      <c r="B139" s="110"/>
      <c r="C139" s="110"/>
      <c r="D139" s="111"/>
      <c r="E139" s="111"/>
      <c r="F139" s="128"/>
      <c r="G139" s="128"/>
      <c r="H139" s="128"/>
      <c r="I139" s="128"/>
      <c r="J139" s="111"/>
    </row>
    <row r="140" spans="2:10">
      <c r="B140" s="110"/>
      <c r="C140" s="110"/>
      <c r="D140" s="111"/>
      <c r="E140" s="111"/>
      <c r="F140" s="128"/>
      <c r="G140" s="128"/>
      <c r="H140" s="128"/>
      <c r="I140" s="128"/>
      <c r="J140" s="111"/>
    </row>
    <row r="141" spans="2:10">
      <c r="B141" s="110"/>
      <c r="C141" s="110"/>
      <c r="D141" s="111"/>
      <c r="E141" s="111"/>
      <c r="F141" s="128"/>
      <c r="G141" s="128"/>
      <c r="H141" s="128"/>
      <c r="I141" s="128"/>
      <c r="J141" s="111"/>
    </row>
    <row r="142" spans="2:10">
      <c r="B142" s="110"/>
      <c r="C142" s="110"/>
      <c r="D142" s="111"/>
      <c r="E142" s="111"/>
      <c r="F142" s="128"/>
      <c r="G142" s="128"/>
      <c r="H142" s="128"/>
      <c r="I142" s="128"/>
      <c r="J142" s="111"/>
    </row>
    <row r="143" spans="2:10">
      <c r="B143" s="110"/>
      <c r="C143" s="110"/>
      <c r="D143" s="111"/>
      <c r="E143" s="111"/>
      <c r="F143" s="128"/>
      <c r="G143" s="128"/>
      <c r="H143" s="128"/>
      <c r="I143" s="128"/>
      <c r="J143" s="111"/>
    </row>
    <row r="144" spans="2:10">
      <c r="B144" s="110"/>
      <c r="C144" s="110"/>
      <c r="D144" s="111"/>
      <c r="E144" s="111"/>
      <c r="F144" s="128"/>
      <c r="G144" s="128"/>
      <c r="H144" s="128"/>
      <c r="I144" s="128"/>
      <c r="J144" s="111"/>
    </row>
    <row r="145" spans="2:10">
      <c r="B145" s="110"/>
      <c r="C145" s="110"/>
      <c r="D145" s="111"/>
      <c r="E145" s="111"/>
      <c r="F145" s="128"/>
      <c r="G145" s="128"/>
      <c r="H145" s="128"/>
      <c r="I145" s="128"/>
      <c r="J145" s="111"/>
    </row>
    <row r="146" spans="2:10">
      <c r="B146" s="110"/>
      <c r="C146" s="110"/>
      <c r="D146" s="111"/>
      <c r="E146" s="111"/>
      <c r="F146" s="128"/>
      <c r="G146" s="128"/>
      <c r="H146" s="128"/>
      <c r="I146" s="128"/>
      <c r="J146" s="111"/>
    </row>
    <row r="147" spans="2:10">
      <c r="B147" s="110"/>
      <c r="C147" s="110"/>
      <c r="D147" s="111"/>
      <c r="E147" s="111"/>
      <c r="F147" s="128"/>
      <c r="G147" s="128"/>
      <c r="H147" s="128"/>
      <c r="I147" s="128"/>
      <c r="J147" s="111"/>
    </row>
    <row r="148" spans="2:10">
      <c r="B148" s="110"/>
      <c r="C148" s="110"/>
      <c r="D148" s="111"/>
      <c r="E148" s="111"/>
      <c r="F148" s="128"/>
      <c r="G148" s="128"/>
      <c r="H148" s="128"/>
      <c r="I148" s="128"/>
      <c r="J148" s="111"/>
    </row>
    <row r="149" spans="2:10">
      <c r="B149" s="110"/>
      <c r="C149" s="110"/>
      <c r="D149" s="111"/>
      <c r="E149" s="111"/>
      <c r="F149" s="128"/>
      <c r="G149" s="128"/>
      <c r="H149" s="128"/>
      <c r="I149" s="128"/>
      <c r="J149" s="111"/>
    </row>
    <row r="150" spans="2:10">
      <c r="B150" s="110"/>
      <c r="C150" s="110"/>
      <c r="D150" s="111"/>
      <c r="E150" s="111"/>
      <c r="F150" s="128"/>
      <c r="G150" s="128"/>
      <c r="H150" s="128"/>
      <c r="I150" s="128"/>
      <c r="J150" s="111"/>
    </row>
    <row r="151" spans="2:10">
      <c r="B151" s="110"/>
      <c r="C151" s="110"/>
      <c r="D151" s="111"/>
      <c r="E151" s="111"/>
      <c r="F151" s="128"/>
      <c r="G151" s="128"/>
      <c r="H151" s="128"/>
      <c r="I151" s="128"/>
      <c r="J151" s="111"/>
    </row>
    <row r="152" spans="2:10">
      <c r="B152" s="110"/>
      <c r="C152" s="110"/>
      <c r="D152" s="111"/>
      <c r="E152" s="111"/>
      <c r="F152" s="128"/>
      <c r="G152" s="128"/>
      <c r="H152" s="128"/>
      <c r="I152" s="128"/>
      <c r="J152" s="111"/>
    </row>
    <row r="153" spans="2:10">
      <c r="B153" s="110"/>
      <c r="C153" s="110"/>
      <c r="D153" s="111"/>
      <c r="E153" s="111"/>
      <c r="F153" s="128"/>
      <c r="G153" s="128"/>
      <c r="H153" s="128"/>
      <c r="I153" s="128"/>
      <c r="J153" s="111"/>
    </row>
    <row r="154" spans="2:10">
      <c r="B154" s="110"/>
      <c r="C154" s="110"/>
      <c r="D154" s="111"/>
      <c r="E154" s="111"/>
      <c r="F154" s="128"/>
      <c r="G154" s="128"/>
      <c r="H154" s="128"/>
      <c r="I154" s="128"/>
      <c r="J154" s="111"/>
    </row>
    <row r="155" spans="2:10">
      <c r="B155" s="110"/>
      <c r="C155" s="110"/>
      <c r="D155" s="111"/>
      <c r="E155" s="111"/>
      <c r="F155" s="128"/>
      <c r="G155" s="128"/>
      <c r="H155" s="128"/>
      <c r="I155" s="128"/>
      <c r="J155" s="111"/>
    </row>
    <row r="156" spans="2:10">
      <c r="B156" s="110"/>
      <c r="C156" s="110"/>
      <c r="D156" s="111"/>
      <c r="E156" s="111"/>
      <c r="F156" s="128"/>
      <c r="G156" s="128"/>
      <c r="H156" s="128"/>
      <c r="I156" s="128"/>
      <c r="J156" s="111"/>
    </row>
    <row r="157" spans="2:10">
      <c r="B157" s="110"/>
      <c r="C157" s="110"/>
      <c r="D157" s="111"/>
      <c r="E157" s="111"/>
      <c r="F157" s="128"/>
      <c r="G157" s="128"/>
      <c r="H157" s="128"/>
      <c r="I157" s="128"/>
      <c r="J157" s="111"/>
    </row>
    <row r="158" spans="2:10">
      <c r="B158" s="110"/>
      <c r="C158" s="110"/>
      <c r="D158" s="111"/>
      <c r="E158" s="111"/>
      <c r="F158" s="128"/>
      <c r="G158" s="128"/>
      <c r="H158" s="128"/>
      <c r="I158" s="128"/>
      <c r="J158" s="111"/>
    </row>
    <row r="159" spans="2:10">
      <c r="B159" s="110"/>
      <c r="C159" s="110"/>
      <c r="D159" s="111"/>
      <c r="E159" s="111"/>
      <c r="F159" s="128"/>
      <c r="G159" s="128"/>
      <c r="H159" s="128"/>
      <c r="I159" s="128"/>
      <c r="J159" s="111"/>
    </row>
    <row r="160" spans="2:10">
      <c r="B160" s="110"/>
      <c r="C160" s="110"/>
      <c r="D160" s="111"/>
      <c r="E160" s="111"/>
      <c r="F160" s="128"/>
      <c r="G160" s="128"/>
      <c r="H160" s="128"/>
      <c r="I160" s="128"/>
      <c r="J160" s="111"/>
    </row>
    <row r="161" spans="2:10">
      <c r="B161" s="110"/>
      <c r="C161" s="110"/>
      <c r="D161" s="111"/>
      <c r="E161" s="111"/>
      <c r="F161" s="128"/>
      <c r="G161" s="128"/>
      <c r="H161" s="128"/>
      <c r="I161" s="128"/>
      <c r="J161" s="111"/>
    </row>
    <row r="162" spans="2:10">
      <c r="B162" s="110"/>
      <c r="C162" s="110"/>
      <c r="D162" s="111"/>
      <c r="E162" s="111"/>
      <c r="F162" s="128"/>
      <c r="G162" s="128"/>
      <c r="H162" s="128"/>
      <c r="I162" s="128"/>
      <c r="J162" s="111"/>
    </row>
    <row r="163" spans="2:10">
      <c r="B163" s="110"/>
      <c r="C163" s="110"/>
      <c r="D163" s="111"/>
      <c r="E163" s="111"/>
      <c r="F163" s="128"/>
      <c r="G163" s="128"/>
      <c r="H163" s="128"/>
      <c r="I163" s="128"/>
      <c r="J163" s="111"/>
    </row>
    <row r="164" spans="2:10">
      <c r="B164" s="110"/>
      <c r="C164" s="110"/>
      <c r="D164" s="111"/>
      <c r="E164" s="111"/>
      <c r="F164" s="128"/>
      <c r="G164" s="128"/>
      <c r="H164" s="128"/>
      <c r="I164" s="128"/>
      <c r="J164" s="111"/>
    </row>
    <row r="165" spans="2:10">
      <c r="B165" s="110"/>
      <c r="C165" s="110"/>
      <c r="D165" s="111"/>
      <c r="E165" s="111"/>
      <c r="F165" s="128"/>
      <c r="G165" s="128"/>
      <c r="H165" s="128"/>
      <c r="I165" s="128"/>
      <c r="J165" s="111"/>
    </row>
    <row r="166" spans="2:10">
      <c r="B166" s="110"/>
      <c r="C166" s="110"/>
      <c r="D166" s="111"/>
      <c r="E166" s="111"/>
      <c r="F166" s="128"/>
      <c r="G166" s="128"/>
      <c r="H166" s="128"/>
      <c r="I166" s="128"/>
      <c r="J166" s="111"/>
    </row>
    <row r="167" spans="2:10">
      <c r="B167" s="110"/>
      <c r="C167" s="110"/>
      <c r="D167" s="111"/>
      <c r="E167" s="111"/>
      <c r="F167" s="128"/>
      <c r="G167" s="128"/>
      <c r="H167" s="128"/>
      <c r="I167" s="128"/>
      <c r="J167" s="111"/>
    </row>
    <row r="168" spans="2:10">
      <c r="B168" s="110"/>
      <c r="C168" s="110"/>
      <c r="D168" s="111"/>
      <c r="E168" s="111"/>
      <c r="F168" s="128"/>
      <c r="G168" s="128"/>
      <c r="H168" s="128"/>
      <c r="I168" s="128"/>
      <c r="J168" s="111"/>
    </row>
    <row r="169" spans="2:10">
      <c r="B169" s="110"/>
      <c r="C169" s="110"/>
      <c r="D169" s="111"/>
      <c r="E169" s="111"/>
      <c r="F169" s="128"/>
      <c r="G169" s="128"/>
      <c r="H169" s="128"/>
      <c r="I169" s="128"/>
      <c r="J169" s="111"/>
    </row>
    <row r="170" spans="2:10">
      <c r="B170" s="110"/>
      <c r="C170" s="110"/>
      <c r="D170" s="111"/>
      <c r="E170" s="111"/>
      <c r="F170" s="128"/>
      <c r="G170" s="128"/>
      <c r="H170" s="128"/>
      <c r="I170" s="128"/>
      <c r="J170" s="111"/>
    </row>
    <row r="171" spans="2:10">
      <c r="B171" s="110"/>
      <c r="C171" s="110"/>
      <c r="D171" s="111"/>
      <c r="E171" s="111"/>
      <c r="F171" s="128"/>
      <c r="G171" s="128"/>
      <c r="H171" s="128"/>
      <c r="I171" s="128"/>
      <c r="J171" s="111"/>
    </row>
    <row r="172" spans="2:10">
      <c r="B172" s="110"/>
      <c r="C172" s="110"/>
      <c r="D172" s="111"/>
      <c r="E172" s="111"/>
      <c r="F172" s="128"/>
      <c r="G172" s="128"/>
      <c r="H172" s="128"/>
      <c r="I172" s="128"/>
      <c r="J172" s="111"/>
    </row>
    <row r="173" spans="2:10">
      <c r="B173" s="110"/>
      <c r="C173" s="110"/>
      <c r="D173" s="111"/>
      <c r="E173" s="111"/>
      <c r="F173" s="128"/>
      <c r="G173" s="128"/>
      <c r="H173" s="128"/>
      <c r="I173" s="128"/>
      <c r="J173" s="111"/>
    </row>
    <row r="174" spans="2:10">
      <c r="B174" s="110"/>
      <c r="C174" s="110"/>
      <c r="D174" s="111"/>
      <c r="E174" s="111"/>
      <c r="F174" s="128"/>
      <c r="G174" s="128"/>
      <c r="H174" s="128"/>
      <c r="I174" s="128"/>
      <c r="J174" s="111"/>
    </row>
    <row r="175" spans="2:10">
      <c r="B175" s="110"/>
      <c r="C175" s="110"/>
      <c r="D175" s="111"/>
      <c r="E175" s="111"/>
      <c r="F175" s="128"/>
      <c r="G175" s="128"/>
      <c r="H175" s="128"/>
      <c r="I175" s="128"/>
      <c r="J175" s="111"/>
    </row>
    <row r="176" spans="2:10">
      <c r="B176" s="110"/>
      <c r="C176" s="110"/>
      <c r="D176" s="111"/>
      <c r="E176" s="111"/>
      <c r="F176" s="128"/>
      <c r="G176" s="128"/>
      <c r="H176" s="128"/>
      <c r="I176" s="128"/>
      <c r="J176" s="111"/>
    </row>
    <row r="177" spans="2:10">
      <c r="B177" s="110"/>
      <c r="C177" s="110"/>
      <c r="D177" s="111"/>
      <c r="E177" s="111"/>
      <c r="F177" s="128"/>
      <c r="G177" s="128"/>
      <c r="H177" s="128"/>
      <c r="I177" s="128"/>
      <c r="J177" s="111"/>
    </row>
    <row r="178" spans="2:10">
      <c r="B178" s="110"/>
      <c r="C178" s="110"/>
      <c r="D178" s="111"/>
      <c r="E178" s="111"/>
      <c r="F178" s="128"/>
      <c r="G178" s="128"/>
      <c r="H178" s="128"/>
      <c r="I178" s="128"/>
      <c r="J178" s="111"/>
    </row>
    <row r="179" spans="2:10">
      <c r="B179" s="110"/>
      <c r="C179" s="110"/>
      <c r="D179" s="111"/>
      <c r="E179" s="111"/>
      <c r="F179" s="128"/>
      <c r="G179" s="128"/>
      <c r="H179" s="128"/>
      <c r="I179" s="128"/>
      <c r="J179" s="111"/>
    </row>
    <row r="180" spans="2:10">
      <c r="B180" s="110"/>
      <c r="C180" s="110"/>
      <c r="D180" s="111"/>
      <c r="E180" s="111"/>
      <c r="F180" s="128"/>
      <c r="G180" s="128"/>
      <c r="H180" s="128"/>
      <c r="I180" s="128"/>
      <c r="J180" s="111"/>
    </row>
    <row r="181" spans="2:10">
      <c r="B181" s="110"/>
      <c r="C181" s="110"/>
      <c r="D181" s="111"/>
      <c r="E181" s="111"/>
      <c r="F181" s="128"/>
      <c r="G181" s="128"/>
      <c r="H181" s="128"/>
      <c r="I181" s="128"/>
      <c r="J181" s="111"/>
    </row>
    <row r="182" spans="2:10">
      <c r="B182" s="110"/>
      <c r="C182" s="110"/>
      <c r="D182" s="111"/>
      <c r="E182" s="111"/>
      <c r="F182" s="128"/>
      <c r="G182" s="128"/>
      <c r="H182" s="128"/>
      <c r="I182" s="128"/>
      <c r="J182" s="111"/>
    </row>
    <row r="183" spans="2:10">
      <c r="B183" s="110"/>
      <c r="C183" s="110"/>
      <c r="D183" s="111"/>
      <c r="E183" s="111"/>
      <c r="F183" s="128"/>
      <c r="G183" s="128"/>
      <c r="H183" s="128"/>
      <c r="I183" s="128"/>
      <c r="J183" s="111"/>
    </row>
    <row r="184" spans="2:10">
      <c r="B184" s="110"/>
      <c r="C184" s="110"/>
      <c r="D184" s="111"/>
      <c r="E184" s="111"/>
      <c r="F184" s="128"/>
      <c r="G184" s="128"/>
      <c r="H184" s="128"/>
      <c r="I184" s="128"/>
      <c r="J184" s="111"/>
    </row>
    <row r="185" spans="2:10">
      <c r="B185" s="110"/>
      <c r="C185" s="110"/>
      <c r="D185" s="111"/>
      <c r="E185" s="111"/>
      <c r="F185" s="128"/>
      <c r="G185" s="128"/>
      <c r="H185" s="128"/>
      <c r="I185" s="128"/>
      <c r="J185" s="111"/>
    </row>
    <row r="186" spans="2:10">
      <c r="B186" s="110"/>
      <c r="C186" s="110"/>
      <c r="D186" s="111"/>
      <c r="E186" s="111"/>
      <c r="F186" s="128"/>
      <c r="G186" s="128"/>
      <c r="H186" s="128"/>
      <c r="I186" s="128"/>
      <c r="J186" s="111"/>
    </row>
    <row r="187" spans="2:10">
      <c r="B187" s="110"/>
      <c r="C187" s="110"/>
      <c r="D187" s="111"/>
      <c r="E187" s="111"/>
      <c r="F187" s="128"/>
      <c r="G187" s="128"/>
      <c r="H187" s="128"/>
      <c r="I187" s="128"/>
      <c r="J187" s="111"/>
    </row>
    <row r="188" spans="2:10">
      <c r="B188" s="110"/>
      <c r="C188" s="110"/>
      <c r="D188" s="111"/>
      <c r="E188" s="111"/>
      <c r="F188" s="128"/>
      <c r="G188" s="128"/>
      <c r="H188" s="128"/>
      <c r="I188" s="128"/>
      <c r="J188" s="111"/>
    </row>
    <row r="189" spans="2:10">
      <c r="B189" s="110"/>
      <c r="C189" s="110"/>
      <c r="D189" s="111"/>
      <c r="E189" s="111"/>
      <c r="F189" s="128"/>
      <c r="G189" s="128"/>
      <c r="H189" s="128"/>
      <c r="I189" s="128"/>
      <c r="J189" s="111"/>
    </row>
    <row r="190" spans="2:10">
      <c r="B190" s="110"/>
      <c r="C190" s="110"/>
      <c r="D190" s="111"/>
      <c r="E190" s="111"/>
      <c r="F190" s="128"/>
      <c r="G190" s="128"/>
      <c r="H190" s="128"/>
      <c r="I190" s="128"/>
      <c r="J190" s="111"/>
    </row>
    <row r="191" spans="2:10">
      <c r="B191" s="110"/>
      <c r="C191" s="110"/>
      <c r="D191" s="111"/>
      <c r="E191" s="111"/>
      <c r="F191" s="128"/>
      <c r="G191" s="128"/>
      <c r="H191" s="128"/>
      <c r="I191" s="128"/>
      <c r="J191" s="111"/>
    </row>
    <row r="192" spans="2:10">
      <c r="B192" s="110"/>
      <c r="C192" s="110"/>
      <c r="D192" s="111"/>
      <c r="E192" s="111"/>
      <c r="F192" s="128"/>
      <c r="G192" s="128"/>
      <c r="H192" s="128"/>
      <c r="I192" s="128"/>
      <c r="J192" s="111"/>
    </row>
    <row r="193" spans="2:10">
      <c r="B193" s="110"/>
      <c r="C193" s="110"/>
      <c r="D193" s="111"/>
      <c r="E193" s="111"/>
      <c r="F193" s="128"/>
      <c r="G193" s="128"/>
      <c r="H193" s="128"/>
      <c r="I193" s="128"/>
      <c r="J193" s="111"/>
    </row>
    <row r="194" spans="2:10">
      <c r="B194" s="110"/>
      <c r="C194" s="110"/>
      <c r="D194" s="111"/>
      <c r="E194" s="111"/>
      <c r="F194" s="128"/>
      <c r="G194" s="128"/>
      <c r="H194" s="128"/>
      <c r="I194" s="128"/>
      <c r="J194" s="111"/>
    </row>
    <row r="195" spans="2:10">
      <c r="B195" s="110"/>
      <c r="C195" s="110"/>
      <c r="D195" s="111"/>
      <c r="E195" s="111"/>
      <c r="F195" s="128"/>
      <c r="G195" s="128"/>
      <c r="H195" s="128"/>
      <c r="I195" s="128"/>
      <c r="J195" s="111"/>
    </row>
    <row r="196" spans="2:10">
      <c r="B196" s="110"/>
      <c r="C196" s="110"/>
      <c r="D196" s="111"/>
      <c r="E196" s="111"/>
      <c r="F196" s="128"/>
      <c r="G196" s="128"/>
      <c r="H196" s="128"/>
      <c r="I196" s="128"/>
      <c r="J196" s="111"/>
    </row>
    <row r="197" spans="2:10">
      <c r="B197" s="110"/>
      <c r="C197" s="110"/>
      <c r="D197" s="111"/>
      <c r="E197" s="111"/>
      <c r="F197" s="128"/>
      <c r="G197" s="128"/>
      <c r="H197" s="128"/>
      <c r="I197" s="128"/>
      <c r="J197" s="111"/>
    </row>
    <row r="198" spans="2:10">
      <c r="B198" s="110"/>
      <c r="C198" s="110"/>
      <c r="D198" s="111"/>
      <c r="E198" s="111"/>
      <c r="F198" s="128"/>
      <c r="G198" s="128"/>
      <c r="H198" s="128"/>
      <c r="I198" s="128"/>
      <c r="J198" s="111"/>
    </row>
    <row r="199" spans="2:10">
      <c r="B199" s="110"/>
      <c r="C199" s="110"/>
      <c r="D199" s="111"/>
      <c r="E199" s="111"/>
      <c r="F199" s="128"/>
      <c r="G199" s="128"/>
      <c r="H199" s="128"/>
      <c r="I199" s="128"/>
      <c r="J199" s="111"/>
    </row>
    <row r="200" spans="2:10">
      <c r="B200" s="110"/>
      <c r="C200" s="110"/>
      <c r="D200" s="111"/>
      <c r="E200" s="111"/>
      <c r="F200" s="128"/>
      <c r="G200" s="128"/>
      <c r="H200" s="128"/>
      <c r="I200" s="128"/>
      <c r="J200" s="111"/>
    </row>
    <row r="201" spans="2:10">
      <c r="F201" s="3"/>
      <c r="G201" s="3"/>
      <c r="H201" s="3"/>
      <c r="I201" s="3"/>
    </row>
    <row r="202" spans="2:10">
      <c r="F202" s="3"/>
      <c r="G202" s="3"/>
      <c r="H202" s="3"/>
      <c r="I202" s="3"/>
    </row>
    <row r="203" spans="2:10">
      <c r="F203" s="3"/>
      <c r="G203" s="3"/>
      <c r="H203" s="3"/>
      <c r="I203" s="3"/>
    </row>
    <row r="204" spans="2:10">
      <c r="F204" s="3"/>
      <c r="G204" s="3"/>
      <c r="H204" s="3"/>
      <c r="I204" s="3"/>
    </row>
    <row r="205" spans="2:10">
      <c r="F205" s="3"/>
      <c r="G205" s="3"/>
      <c r="H205" s="3"/>
      <c r="I205" s="3"/>
    </row>
    <row r="206" spans="2:10">
      <c r="F206" s="3"/>
      <c r="G206" s="3"/>
      <c r="H206" s="3"/>
      <c r="I206" s="3"/>
    </row>
    <row r="207" spans="2:10">
      <c r="F207" s="3"/>
      <c r="G207" s="3"/>
      <c r="H207" s="3"/>
      <c r="I207" s="3"/>
    </row>
    <row r="208" spans="2:10">
      <c r="F208" s="3"/>
      <c r="G208" s="3"/>
      <c r="H208" s="3"/>
      <c r="I208" s="3"/>
    </row>
    <row r="209" spans="6:9">
      <c r="F209" s="3"/>
      <c r="G209" s="3"/>
      <c r="H209" s="3"/>
      <c r="I209" s="3"/>
    </row>
    <row r="210" spans="6:9">
      <c r="F210" s="3"/>
      <c r="G210" s="3"/>
      <c r="H210" s="3"/>
      <c r="I210" s="3"/>
    </row>
    <row r="211" spans="6:9">
      <c r="F211" s="3"/>
      <c r="G211" s="3"/>
      <c r="H211" s="3"/>
      <c r="I211" s="3"/>
    </row>
    <row r="212" spans="6:9">
      <c r="F212" s="3"/>
      <c r="G212" s="3"/>
      <c r="H212" s="3"/>
      <c r="I212" s="3"/>
    </row>
    <row r="213" spans="6:9">
      <c r="F213" s="3"/>
      <c r="G213" s="3"/>
      <c r="H213" s="3"/>
      <c r="I213" s="3"/>
    </row>
    <row r="214" spans="6:9">
      <c r="F214" s="3"/>
      <c r="G214" s="3"/>
      <c r="H214" s="3"/>
      <c r="I214" s="3"/>
    </row>
    <row r="215" spans="6:9">
      <c r="F215" s="3"/>
      <c r="G215" s="3"/>
      <c r="H215" s="3"/>
      <c r="I215" s="3"/>
    </row>
    <row r="216" spans="6:9">
      <c r="F216" s="3"/>
      <c r="G216" s="3"/>
      <c r="H216" s="3"/>
      <c r="I216" s="3"/>
    </row>
    <row r="217" spans="6:9">
      <c r="F217" s="3"/>
      <c r="G217" s="3"/>
      <c r="H217" s="3"/>
      <c r="I217" s="3"/>
    </row>
    <row r="218" spans="6:9">
      <c r="F218" s="3"/>
      <c r="G218" s="3"/>
      <c r="H218" s="3"/>
      <c r="I218" s="3"/>
    </row>
    <row r="219" spans="6:9">
      <c r="F219" s="3"/>
      <c r="G219" s="3"/>
      <c r="H219" s="3"/>
      <c r="I219" s="3"/>
    </row>
    <row r="220" spans="6:9">
      <c r="F220" s="3"/>
      <c r="G220" s="3"/>
      <c r="H220" s="3"/>
      <c r="I220" s="3"/>
    </row>
    <row r="221" spans="6:9">
      <c r="F221" s="3"/>
      <c r="G221" s="3"/>
      <c r="H221" s="3"/>
      <c r="I221" s="3"/>
    </row>
    <row r="222" spans="6:9">
      <c r="F222" s="3"/>
      <c r="G222" s="3"/>
      <c r="H222" s="3"/>
      <c r="I222" s="3"/>
    </row>
    <row r="223" spans="6:9">
      <c r="F223" s="3"/>
      <c r="G223" s="3"/>
      <c r="H223" s="3"/>
      <c r="I223" s="3"/>
    </row>
    <row r="224" spans="6:9">
      <c r="F224" s="3"/>
      <c r="G224" s="3"/>
      <c r="H224" s="3"/>
      <c r="I224" s="3"/>
    </row>
    <row r="225" spans="6:9">
      <c r="F225" s="3"/>
      <c r="G225" s="3"/>
      <c r="H225" s="3"/>
      <c r="I225" s="3"/>
    </row>
    <row r="226" spans="6:9">
      <c r="F226" s="3"/>
      <c r="G226" s="3"/>
      <c r="H226" s="3"/>
      <c r="I226" s="3"/>
    </row>
    <row r="227" spans="6:9">
      <c r="F227" s="3"/>
      <c r="G227" s="3"/>
      <c r="H227" s="3"/>
      <c r="I227" s="3"/>
    </row>
    <row r="228" spans="6:9">
      <c r="F228" s="3"/>
      <c r="G228" s="3"/>
      <c r="H228" s="3"/>
      <c r="I228" s="3"/>
    </row>
    <row r="229" spans="6:9">
      <c r="F229" s="3"/>
      <c r="G229" s="3"/>
      <c r="H229" s="3"/>
      <c r="I229" s="3"/>
    </row>
    <row r="230" spans="6:9">
      <c r="F230" s="3"/>
      <c r="G230" s="3"/>
      <c r="H230" s="3"/>
      <c r="I230" s="3"/>
    </row>
    <row r="231" spans="6:9">
      <c r="F231" s="3"/>
      <c r="G231" s="3"/>
      <c r="H231" s="3"/>
      <c r="I231" s="3"/>
    </row>
    <row r="232" spans="6:9">
      <c r="F232" s="3"/>
      <c r="G232" s="3"/>
      <c r="H232" s="3"/>
      <c r="I232" s="3"/>
    </row>
    <row r="233" spans="6:9">
      <c r="F233" s="3"/>
      <c r="G233" s="3"/>
      <c r="H233" s="3"/>
      <c r="I233" s="3"/>
    </row>
    <row r="234" spans="6:9">
      <c r="F234" s="3"/>
      <c r="G234" s="3"/>
      <c r="H234" s="3"/>
      <c r="I234" s="3"/>
    </row>
    <row r="235" spans="6:9">
      <c r="F235" s="3"/>
      <c r="G235" s="3"/>
      <c r="H235" s="3"/>
      <c r="I235" s="3"/>
    </row>
    <row r="236" spans="6:9">
      <c r="F236" s="3"/>
      <c r="G236" s="3"/>
      <c r="H236" s="3"/>
      <c r="I236" s="3"/>
    </row>
    <row r="237" spans="6:9">
      <c r="F237" s="3"/>
      <c r="G237" s="3"/>
      <c r="H237" s="3"/>
      <c r="I237" s="3"/>
    </row>
    <row r="238" spans="6:9">
      <c r="F238" s="3"/>
      <c r="G238" s="3"/>
      <c r="H238" s="3"/>
      <c r="I238" s="3"/>
    </row>
    <row r="239" spans="6:9">
      <c r="F239" s="3"/>
      <c r="G239" s="3"/>
      <c r="H239" s="3"/>
      <c r="I239" s="3"/>
    </row>
    <row r="240" spans="6:9">
      <c r="F240" s="3"/>
      <c r="G240" s="3"/>
      <c r="H240" s="3"/>
      <c r="I240" s="3"/>
    </row>
    <row r="241" spans="6:9">
      <c r="F241" s="3"/>
      <c r="G241" s="3"/>
      <c r="H241" s="3"/>
      <c r="I241" s="3"/>
    </row>
    <row r="242" spans="6:9">
      <c r="F242" s="3"/>
      <c r="G242" s="3"/>
      <c r="H242" s="3"/>
      <c r="I242" s="3"/>
    </row>
    <row r="243" spans="6:9">
      <c r="F243" s="3"/>
      <c r="G243" s="3"/>
      <c r="H243" s="3"/>
      <c r="I243" s="3"/>
    </row>
    <row r="244" spans="6:9">
      <c r="F244" s="3"/>
      <c r="G244" s="3"/>
      <c r="H244" s="3"/>
      <c r="I244" s="3"/>
    </row>
    <row r="245" spans="6:9">
      <c r="F245" s="3"/>
      <c r="G245" s="3"/>
      <c r="H245" s="3"/>
      <c r="I245" s="3"/>
    </row>
    <row r="246" spans="6:9">
      <c r="F246" s="3"/>
      <c r="G246" s="3"/>
      <c r="H246" s="3"/>
      <c r="I246" s="3"/>
    </row>
    <row r="247" spans="6:9">
      <c r="F247" s="3"/>
      <c r="G247" s="3"/>
      <c r="H247" s="3"/>
      <c r="I247" s="3"/>
    </row>
    <row r="248" spans="6:9">
      <c r="F248" s="3"/>
      <c r="G248" s="3"/>
      <c r="H248" s="3"/>
      <c r="I248" s="3"/>
    </row>
    <row r="249" spans="6:9">
      <c r="F249" s="3"/>
      <c r="G249" s="3"/>
      <c r="H249" s="3"/>
      <c r="I249" s="3"/>
    </row>
    <row r="250" spans="6:9">
      <c r="F250" s="3"/>
      <c r="G250" s="3"/>
      <c r="H250" s="3"/>
      <c r="I250" s="3"/>
    </row>
    <row r="251" spans="6:9">
      <c r="F251" s="3"/>
      <c r="G251" s="3"/>
      <c r="H251" s="3"/>
      <c r="I251" s="3"/>
    </row>
    <row r="252" spans="6:9">
      <c r="F252" s="3"/>
      <c r="G252" s="3"/>
      <c r="H252" s="3"/>
      <c r="I252" s="3"/>
    </row>
    <row r="253" spans="6:9">
      <c r="F253" s="3"/>
      <c r="G253" s="3"/>
      <c r="H253" s="3"/>
      <c r="I253" s="3"/>
    </row>
    <row r="254" spans="6:9">
      <c r="F254" s="3"/>
      <c r="G254" s="3"/>
      <c r="H254" s="3"/>
      <c r="I254" s="3"/>
    </row>
    <row r="255" spans="6:9">
      <c r="F255" s="3"/>
      <c r="G255" s="3"/>
      <c r="H255" s="3"/>
      <c r="I255" s="3"/>
    </row>
    <row r="256" spans="6:9">
      <c r="F256" s="3"/>
      <c r="G256" s="3"/>
      <c r="H256" s="3"/>
      <c r="I256" s="3"/>
    </row>
    <row r="257" spans="6:9">
      <c r="F257" s="3"/>
      <c r="G257" s="3"/>
      <c r="H257" s="3"/>
      <c r="I257" s="3"/>
    </row>
    <row r="258" spans="6:9">
      <c r="F258" s="3"/>
      <c r="G258" s="3"/>
      <c r="H258" s="3"/>
      <c r="I258" s="3"/>
    </row>
    <row r="259" spans="6:9">
      <c r="F259" s="3"/>
      <c r="G259" s="3"/>
      <c r="H259" s="3"/>
      <c r="I259" s="3"/>
    </row>
    <row r="260" spans="6:9">
      <c r="F260" s="3"/>
      <c r="G260" s="3"/>
      <c r="H260" s="3"/>
      <c r="I260" s="3"/>
    </row>
    <row r="261" spans="6:9">
      <c r="F261" s="3"/>
      <c r="G261" s="3"/>
      <c r="H261" s="3"/>
      <c r="I261" s="3"/>
    </row>
    <row r="262" spans="6:9">
      <c r="F262" s="3"/>
      <c r="G262" s="3"/>
      <c r="H262" s="3"/>
      <c r="I262" s="3"/>
    </row>
    <row r="263" spans="6:9">
      <c r="F263" s="3"/>
      <c r="G263" s="3"/>
      <c r="H263" s="3"/>
      <c r="I263" s="3"/>
    </row>
    <row r="264" spans="6:9">
      <c r="F264" s="3"/>
      <c r="G264" s="3"/>
      <c r="H264" s="3"/>
      <c r="I264" s="3"/>
    </row>
    <row r="265" spans="6:9">
      <c r="F265" s="3"/>
      <c r="G265" s="3"/>
      <c r="H265" s="3"/>
      <c r="I265" s="3"/>
    </row>
    <row r="266" spans="6:9">
      <c r="F266" s="3"/>
      <c r="G266" s="3"/>
      <c r="H266" s="3"/>
      <c r="I266" s="3"/>
    </row>
    <row r="267" spans="6:9">
      <c r="F267" s="3"/>
      <c r="G267" s="3"/>
      <c r="H267" s="3"/>
      <c r="I267" s="3"/>
    </row>
    <row r="268" spans="6:9">
      <c r="F268" s="3"/>
      <c r="G268" s="3"/>
      <c r="H268" s="3"/>
      <c r="I268" s="3"/>
    </row>
    <row r="269" spans="6:9">
      <c r="F269" s="3"/>
      <c r="G269" s="3"/>
      <c r="H269" s="3"/>
      <c r="I269" s="3"/>
    </row>
    <row r="270" spans="6:9">
      <c r="F270" s="3"/>
      <c r="G270" s="3"/>
      <c r="H270" s="3"/>
      <c r="I270" s="3"/>
    </row>
    <row r="271" spans="6:9">
      <c r="F271" s="3"/>
      <c r="G271" s="3"/>
      <c r="H271" s="3"/>
      <c r="I271" s="3"/>
    </row>
    <row r="272" spans="6:9">
      <c r="F272" s="3"/>
      <c r="G272" s="3"/>
      <c r="H272" s="3"/>
      <c r="I272" s="3"/>
    </row>
    <row r="273" spans="6:9">
      <c r="F273" s="3"/>
      <c r="G273" s="3"/>
      <c r="H273" s="3"/>
      <c r="I273" s="3"/>
    </row>
    <row r="274" spans="6:9">
      <c r="F274" s="3"/>
      <c r="G274" s="3"/>
      <c r="H274" s="3"/>
      <c r="I274" s="3"/>
    </row>
    <row r="275" spans="6:9">
      <c r="F275" s="3"/>
      <c r="G275" s="3"/>
      <c r="H275" s="3"/>
      <c r="I275" s="3"/>
    </row>
    <row r="276" spans="6:9">
      <c r="F276" s="3"/>
      <c r="G276" s="3"/>
      <c r="H276" s="3"/>
      <c r="I276" s="3"/>
    </row>
    <row r="277" spans="6:9">
      <c r="F277" s="3"/>
      <c r="G277" s="3"/>
      <c r="H277" s="3"/>
      <c r="I277" s="3"/>
    </row>
    <row r="278" spans="6:9">
      <c r="F278" s="3"/>
      <c r="G278" s="3"/>
      <c r="H278" s="3"/>
      <c r="I278" s="3"/>
    </row>
    <row r="279" spans="6:9">
      <c r="F279" s="3"/>
      <c r="G279" s="3"/>
      <c r="H279" s="3"/>
      <c r="I279" s="3"/>
    </row>
    <row r="280" spans="6:9">
      <c r="F280" s="3"/>
      <c r="G280" s="3"/>
      <c r="H280" s="3"/>
      <c r="I280" s="3"/>
    </row>
    <row r="281" spans="6:9">
      <c r="F281" s="3"/>
      <c r="G281" s="3"/>
      <c r="H281" s="3"/>
      <c r="I281" s="3"/>
    </row>
    <row r="282" spans="6:9">
      <c r="F282" s="3"/>
      <c r="G282" s="3"/>
      <c r="H282" s="3"/>
      <c r="I282" s="3"/>
    </row>
    <row r="283" spans="6:9">
      <c r="F283" s="3"/>
      <c r="G283" s="3"/>
      <c r="H283" s="3"/>
      <c r="I283" s="3"/>
    </row>
    <row r="284" spans="6:9">
      <c r="F284" s="3"/>
      <c r="G284" s="3"/>
      <c r="H284" s="3"/>
      <c r="I284" s="3"/>
    </row>
    <row r="285" spans="6:9">
      <c r="F285" s="3"/>
      <c r="G285" s="3"/>
      <c r="H285" s="3"/>
      <c r="I285" s="3"/>
    </row>
    <row r="286" spans="6:9">
      <c r="F286" s="3"/>
      <c r="G286" s="3"/>
      <c r="H286" s="3"/>
      <c r="I286" s="3"/>
    </row>
    <row r="287" spans="6:9">
      <c r="F287" s="3"/>
      <c r="G287" s="3"/>
      <c r="H287" s="3"/>
      <c r="I287" s="3"/>
    </row>
    <row r="288" spans="6:9">
      <c r="F288" s="3"/>
      <c r="G288" s="3"/>
      <c r="H288" s="3"/>
      <c r="I288" s="3"/>
    </row>
    <row r="289" spans="6:9">
      <c r="F289" s="3"/>
      <c r="G289" s="3"/>
      <c r="H289" s="3"/>
      <c r="I289" s="3"/>
    </row>
    <row r="290" spans="6:9">
      <c r="F290" s="3"/>
      <c r="G290" s="3"/>
      <c r="H290" s="3"/>
      <c r="I290" s="3"/>
    </row>
    <row r="291" spans="6:9">
      <c r="F291" s="3"/>
      <c r="G291" s="3"/>
      <c r="H291" s="3"/>
      <c r="I291" s="3"/>
    </row>
    <row r="292" spans="6:9">
      <c r="F292" s="3"/>
      <c r="G292" s="3"/>
      <c r="H292" s="3"/>
      <c r="I292" s="3"/>
    </row>
    <row r="293" spans="6:9">
      <c r="F293" s="3"/>
      <c r="G293" s="3"/>
      <c r="H293" s="3"/>
      <c r="I293" s="3"/>
    </row>
    <row r="294" spans="6:9">
      <c r="F294" s="3"/>
      <c r="G294" s="3"/>
      <c r="H294" s="3"/>
      <c r="I294" s="3"/>
    </row>
    <row r="295" spans="6:9">
      <c r="F295" s="3"/>
      <c r="G295" s="3"/>
      <c r="H295" s="3"/>
      <c r="I295" s="3"/>
    </row>
    <row r="296" spans="6:9">
      <c r="F296" s="3"/>
      <c r="G296" s="3"/>
      <c r="H296" s="3"/>
      <c r="I296" s="3"/>
    </row>
    <row r="297" spans="6:9">
      <c r="F297" s="3"/>
      <c r="G297" s="3"/>
      <c r="H297" s="3"/>
      <c r="I297" s="3"/>
    </row>
    <row r="298" spans="6:9">
      <c r="F298" s="3"/>
      <c r="G298" s="3"/>
      <c r="H298" s="3"/>
      <c r="I298" s="3"/>
    </row>
    <row r="299" spans="6:9">
      <c r="F299" s="3"/>
      <c r="G299" s="3"/>
      <c r="H299" s="3"/>
      <c r="I299" s="3"/>
    </row>
    <row r="300" spans="6:9">
      <c r="F300" s="3"/>
      <c r="G300" s="3"/>
      <c r="H300" s="3"/>
      <c r="I300" s="3"/>
    </row>
    <row r="301" spans="6:9">
      <c r="F301" s="3"/>
      <c r="G301" s="3"/>
      <c r="H301" s="3"/>
      <c r="I301" s="3"/>
    </row>
    <row r="302" spans="6:9">
      <c r="F302" s="3"/>
      <c r="G302" s="3"/>
      <c r="H302" s="3"/>
      <c r="I302" s="3"/>
    </row>
    <row r="303" spans="6:9">
      <c r="F303" s="3"/>
      <c r="G303" s="3"/>
      <c r="H303" s="3"/>
      <c r="I303" s="3"/>
    </row>
    <row r="304" spans="6:9">
      <c r="F304" s="3"/>
      <c r="G304" s="3"/>
      <c r="H304" s="3"/>
      <c r="I304" s="3"/>
    </row>
    <row r="305" spans="6:9">
      <c r="F305" s="3"/>
      <c r="G305" s="3"/>
      <c r="H305" s="3"/>
      <c r="I305" s="3"/>
    </row>
    <row r="306" spans="6:9">
      <c r="F306" s="3"/>
      <c r="G306" s="3"/>
      <c r="H306" s="3"/>
      <c r="I306" s="3"/>
    </row>
    <row r="307" spans="6:9">
      <c r="F307" s="3"/>
      <c r="G307" s="3"/>
      <c r="H307" s="3"/>
      <c r="I307" s="3"/>
    </row>
    <row r="308" spans="6:9">
      <c r="F308" s="3"/>
      <c r="G308" s="3"/>
      <c r="H308" s="3"/>
      <c r="I308" s="3"/>
    </row>
    <row r="309" spans="6:9">
      <c r="F309" s="3"/>
      <c r="G309" s="3"/>
      <c r="H309" s="3"/>
      <c r="I309" s="3"/>
    </row>
    <row r="310" spans="6:9">
      <c r="F310" s="3"/>
      <c r="G310" s="3"/>
      <c r="H310" s="3"/>
      <c r="I310" s="3"/>
    </row>
    <row r="311" spans="6:9">
      <c r="F311" s="3"/>
      <c r="G311" s="3"/>
      <c r="H311" s="3"/>
      <c r="I311" s="3"/>
    </row>
    <row r="312" spans="6:9">
      <c r="F312" s="3"/>
      <c r="G312" s="3"/>
      <c r="H312" s="3"/>
      <c r="I312" s="3"/>
    </row>
    <row r="313" spans="6:9">
      <c r="F313" s="3"/>
      <c r="G313" s="3"/>
      <c r="H313" s="3"/>
      <c r="I313" s="3"/>
    </row>
    <row r="314" spans="6:9">
      <c r="F314" s="3"/>
      <c r="G314" s="3"/>
      <c r="H314" s="3"/>
      <c r="I314" s="3"/>
    </row>
    <row r="315" spans="6:9">
      <c r="F315" s="3"/>
      <c r="G315" s="3"/>
      <c r="H315" s="3"/>
      <c r="I315" s="3"/>
    </row>
    <row r="316" spans="6:9">
      <c r="F316" s="3"/>
      <c r="G316" s="3"/>
      <c r="H316" s="3"/>
      <c r="I316" s="3"/>
    </row>
    <row r="317" spans="6:9">
      <c r="F317" s="3"/>
      <c r="G317" s="3"/>
      <c r="H317" s="3"/>
      <c r="I317" s="3"/>
    </row>
    <row r="318" spans="6:9">
      <c r="F318" s="3"/>
      <c r="G318" s="3"/>
      <c r="H318" s="3"/>
      <c r="I318" s="3"/>
    </row>
    <row r="319" spans="6:9">
      <c r="F319" s="3"/>
      <c r="G319" s="3"/>
      <c r="H319" s="3"/>
      <c r="I319" s="3"/>
    </row>
    <row r="320" spans="6:9">
      <c r="F320" s="3"/>
      <c r="G320" s="3"/>
      <c r="H320" s="3"/>
      <c r="I320" s="3"/>
    </row>
    <row r="321" spans="6:9">
      <c r="F321" s="3"/>
      <c r="G321" s="3"/>
      <c r="H321" s="3"/>
      <c r="I321" s="3"/>
    </row>
    <row r="322" spans="6:9">
      <c r="F322" s="3"/>
      <c r="G322" s="3"/>
      <c r="H322" s="3"/>
      <c r="I322" s="3"/>
    </row>
    <row r="323" spans="6:9">
      <c r="F323" s="3"/>
      <c r="G323" s="3"/>
      <c r="H323" s="3"/>
      <c r="I323" s="3"/>
    </row>
    <row r="324" spans="6:9">
      <c r="F324" s="3"/>
      <c r="G324" s="3"/>
      <c r="H324" s="3"/>
      <c r="I324" s="3"/>
    </row>
    <row r="325" spans="6:9">
      <c r="F325" s="3"/>
      <c r="G325" s="3"/>
      <c r="H325" s="3"/>
      <c r="I325" s="3"/>
    </row>
    <row r="326" spans="6:9">
      <c r="F326" s="3"/>
      <c r="G326" s="3"/>
      <c r="H326" s="3"/>
      <c r="I326" s="3"/>
    </row>
    <row r="327" spans="6:9">
      <c r="F327" s="3"/>
      <c r="G327" s="3"/>
      <c r="H327" s="3"/>
      <c r="I327" s="3"/>
    </row>
    <row r="328" spans="6:9">
      <c r="F328" s="3"/>
      <c r="G328" s="3"/>
      <c r="H328" s="3"/>
      <c r="I328" s="3"/>
    </row>
    <row r="329" spans="6:9">
      <c r="F329" s="3"/>
      <c r="G329" s="3"/>
      <c r="H329" s="3"/>
      <c r="I329" s="3"/>
    </row>
    <row r="330" spans="6:9">
      <c r="F330" s="3"/>
      <c r="G330" s="3"/>
      <c r="H330" s="3"/>
      <c r="I330" s="3"/>
    </row>
    <row r="331" spans="6:9">
      <c r="F331" s="3"/>
      <c r="G331" s="3"/>
      <c r="H331" s="3"/>
      <c r="I331" s="3"/>
    </row>
    <row r="332" spans="6:9">
      <c r="F332" s="3"/>
      <c r="G332" s="3"/>
      <c r="H332" s="3"/>
      <c r="I332" s="3"/>
    </row>
    <row r="333" spans="6:9">
      <c r="F333" s="3"/>
      <c r="G333" s="3"/>
      <c r="H333" s="3"/>
      <c r="I333" s="3"/>
    </row>
    <row r="334" spans="6:9">
      <c r="F334" s="3"/>
      <c r="G334" s="3"/>
      <c r="H334" s="3"/>
      <c r="I334" s="3"/>
    </row>
    <row r="335" spans="6:9">
      <c r="F335" s="3"/>
      <c r="G335" s="3"/>
      <c r="H335" s="3"/>
      <c r="I335" s="3"/>
    </row>
    <row r="336" spans="6:9">
      <c r="F336" s="3"/>
      <c r="G336" s="3"/>
      <c r="H336" s="3"/>
      <c r="I336" s="3"/>
    </row>
    <row r="337" spans="6:9">
      <c r="F337" s="3"/>
      <c r="G337" s="3"/>
      <c r="H337" s="3"/>
      <c r="I337" s="3"/>
    </row>
    <row r="338" spans="6:9">
      <c r="F338" s="3"/>
      <c r="G338" s="3"/>
      <c r="H338" s="3"/>
      <c r="I338" s="3"/>
    </row>
    <row r="339" spans="6:9">
      <c r="F339" s="3"/>
      <c r="G339" s="3"/>
      <c r="H339" s="3"/>
      <c r="I339" s="3"/>
    </row>
    <row r="340" spans="6:9">
      <c r="F340" s="3"/>
      <c r="G340" s="3"/>
      <c r="H340" s="3"/>
      <c r="I340" s="3"/>
    </row>
    <row r="341" spans="6:9">
      <c r="F341" s="3"/>
      <c r="G341" s="3"/>
      <c r="H341" s="3"/>
      <c r="I341" s="3"/>
    </row>
    <row r="342" spans="6:9">
      <c r="F342" s="3"/>
      <c r="G342" s="3"/>
      <c r="H342" s="3"/>
      <c r="I342" s="3"/>
    </row>
    <row r="343" spans="6:9">
      <c r="F343" s="3"/>
      <c r="G343" s="3"/>
      <c r="H343" s="3"/>
      <c r="I343" s="3"/>
    </row>
    <row r="344" spans="6:9">
      <c r="F344" s="3"/>
      <c r="G344" s="3"/>
      <c r="H344" s="3"/>
      <c r="I344" s="3"/>
    </row>
    <row r="345" spans="6:9">
      <c r="F345" s="3"/>
      <c r="G345" s="3"/>
      <c r="H345" s="3"/>
      <c r="I345" s="3"/>
    </row>
    <row r="346" spans="6:9">
      <c r="F346" s="3"/>
      <c r="G346" s="3"/>
      <c r="H346" s="3"/>
      <c r="I346" s="3"/>
    </row>
    <row r="347" spans="6:9">
      <c r="F347" s="3"/>
      <c r="G347" s="3"/>
      <c r="H347" s="3"/>
      <c r="I347" s="3"/>
    </row>
    <row r="348" spans="6:9">
      <c r="F348" s="3"/>
      <c r="G348" s="3"/>
      <c r="H348" s="3"/>
      <c r="I348" s="3"/>
    </row>
    <row r="349" spans="6:9">
      <c r="F349" s="3"/>
      <c r="G349" s="3"/>
      <c r="H349" s="3"/>
      <c r="I349" s="3"/>
    </row>
    <row r="350" spans="6:9">
      <c r="F350" s="3"/>
      <c r="G350" s="3"/>
      <c r="H350" s="3"/>
      <c r="I350" s="3"/>
    </row>
    <row r="351" spans="6:9">
      <c r="F351" s="3"/>
      <c r="G351" s="3"/>
      <c r="H351" s="3"/>
      <c r="I351" s="3"/>
    </row>
    <row r="352" spans="6:9">
      <c r="F352" s="3"/>
      <c r="G352" s="3"/>
      <c r="H352" s="3"/>
      <c r="I352" s="3"/>
    </row>
    <row r="353" spans="6:9">
      <c r="F353" s="3"/>
      <c r="G353" s="3"/>
      <c r="H353" s="3"/>
      <c r="I353" s="3"/>
    </row>
    <row r="354" spans="6:9">
      <c r="F354" s="3"/>
      <c r="G354" s="3"/>
      <c r="H354" s="3"/>
      <c r="I354" s="3"/>
    </row>
    <row r="355" spans="6:9">
      <c r="F355" s="3"/>
      <c r="G355" s="3"/>
      <c r="H355" s="3"/>
      <c r="I355" s="3"/>
    </row>
    <row r="356" spans="6:9">
      <c r="F356" s="3"/>
      <c r="G356" s="3"/>
      <c r="H356" s="3"/>
      <c r="I356" s="3"/>
    </row>
    <row r="357" spans="6:9">
      <c r="F357" s="3"/>
      <c r="G357" s="3"/>
      <c r="H357" s="3"/>
      <c r="I357" s="3"/>
    </row>
    <row r="358" spans="6:9">
      <c r="F358" s="3"/>
      <c r="G358" s="3"/>
      <c r="H358" s="3"/>
      <c r="I358" s="3"/>
    </row>
    <row r="359" spans="6:9">
      <c r="F359" s="3"/>
      <c r="G359" s="3"/>
      <c r="H359" s="3"/>
      <c r="I359" s="3"/>
    </row>
    <row r="360" spans="6:9">
      <c r="F360" s="3"/>
      <c r="G360" s="3"/>
      <c r="H360" s="3"/>
      <c r="I360" s="3"/>
    </row>
    <row r="361" spans="6:9">
      <c r="F361" s="3"/>
      <c r="G361" s="3"/>
      <c r="H361" s="3"/>
      <c r="I361" s="3"/>
    </row>
    <row r="362" spans="6:9">
      <c r="F362" s="3"/>
      <c r="G362" s="3"/>
      <c r="H362" s="3"/>
      <c r="I362" s="3"/>
    </row>
    <row r="363" spans="6:9">
      <c r="F363" s="3"/>
      <c r="G363" s="3"/>
      <c r="H363" s="3"/>
      <c r="I363" s="3"/>
    </row>
    <row r="364" spans="6:9">
      <c r="F364" s="3"/>
      <c r="G364" s="3"/>
      <c r="H364" s="3"/>
      <c r="I364" s="3"/>
    </row>
    <row r="365" spans="6:9">
      <c r="F365" s="3"/>
      <c r="G365" s="3"/>
      <c r="H365" s="3"/>
      <c r="I365" s="3"/>
    </row>
    <row r="366" spans="6:9">
      <c r="F366" s="3"/>
      <c r="G366" s="3"/>
      <c r="H366" s="3"/>
      <c r="I366" s="3"/>
    </row>
    <row r="367" spans="6:9">
      <c r="F367" s="3"/>
      <c r="G367" s="3"/>
      <c r="H367" s="3"/>
      <c r="I367" s="3"/>
    </row>
    <row r="368" spans="6:9">
      <c r="F368" s="3"/>
      <c r="G368" s="3"/>
      <c r="H368" s="3"/>
      <c r="I368" s="3"/>
    </row>
    <row r="369" spans="6:9">
      <c r="F369" s="3"/>
      <c r="G369" s="3"/>
      <c r="H369" s="3"/>
      <c r="I369" s="3"/>
    </row>
    <row r="370" spans="6:9">
      <c r="F370" s="3"/>
      <c r="G370" s="3"/>
      <c r="H370" s="3"/>
      <c r="I370" s="3"/>
    </row>
    <row r="371" spans="6:9">
      <c r="F371" s="3"/>
      <c r="G371" s="3"/>
      <c r="H371" s="3"/>
      <c r="I371" s="3"/>
    </row>
    <row r="372" spans="6:9">
      <c r="F372" s="3"/>
      <c r="G372" s="3"/>
      <c r="H372" s="3"/>
      <c r="I372" s="3"/>
    </row>
    <row r="373" spans="6:9">
      <c r="F373" s="3"/>
      <c r="G373" s="3"/>
      <c r="H373" s="3"/>
      <c r="I373" s="3"/>
    </row>
    <row r="374" spans="6:9">
      <c r="F374" s="3"/>
      <c r="G374" s="3"/>
      <c r="H374" s="3"/>
      <c r="I374" s="3"/>
    </row>
    <row r="375" spans="6:9">
      <c r="F375" s="3"/>
      <c r="G375" s="3"/>
      <c r="H375" s="3"/>
      <c r="I375" s="3"/>
    </row>
    <row r="376" spans="6:9">
      <c r="F376" s="3"/>
      <c r="G376" s="3"/>
      <c r="H376" s="3"/>
      <c r="I376" s="3"/>
    </row>
    <row r="377" spans="6:9">
      <c r="F377" s="3"/>
      <c r="G377" s="3"/>
      <c r="H377" s="3"/>
      <c r="I377" s="3"/>
    </row>
    <row r="378" spans="6:9">
      <c r="F378" s="3"/>
      <c r="G378" s="3"/>
      <c r="H378" s="3"/>
      <c r="I378" s="3"/>
    </row>
    <row r="379" spans="6:9">
      <c r="F379" s="3"/>
      <c r="G379" s="3"/>
      <c r="H379" s="3"/>
      <c r="I379" s="3"/>
    </row>
    <row r="380" spans="6:9">
      <c r="F380" s="3"/>
      <c r="G380" s="3"/>
      <c r="H380" s="3"/>
      <c r="I380" s="3"/>
    </row>
    <row r="381" spans="6:9">
      <c r="F381" s="3"/>
      <c r="G381" s="3"/>
      <c r="H381" s="3"/>
      <c r="I381" s="3"/>
    </row>
    <row r="382" spans="6:9">
      <c r="F382" s="3"/>
      <c r="G382" s="3"/>
      <c r="H382" s="3"/>
      <c r="I382" s="3"/>
    </row>
    <row r="383" spans="6:9">
      <c r="F383" s="3"/>
      <c r="G383" s="3"/>
      <c r="H383" s="3"/>
      <c r="I383" s="3"/>
    </row>
    <row r="384" spans="6:9">
      <c r="F384" s="3"/>
      <c r="G384" s="3"/>
      <c r="H384" s="3"/>
      <c r="I384" s="3"/>
    </row>
    <row r="385" spans="6:9">
      <c r="F385" s="3"/>
      <c r="G385" s="3"/>
      <c r="H385" s="3"/>
      <c r="I385" s="3"/>
    </row>
    <row r="386" spans="6:9">
      <c r="F386" s="3"/>
      <c r="G386" s="3"/>
      <c r="H386" s="3"/>
      <c r="I386" s="3"/>
    </row>
    <row r="387" spans="6:9">
      <c r="F387" s="3"/>
      <c r="G387" s="3"/>
      <c r="H387" s="3"/>
      <c r="I387" s="3"/>
    </row>
    <row r="388" spans="6:9">
      <c r="F388" s="3"/>
      <c r="G388" s="3"/>
      <c r="H388" s="3"/>
      <c r="I388" s="3"/>
    </row>
    <row r="389" spans="6:9">
      <c r="F389" s="3"/>
      <c r="G389" s="3"/>
      <c r="H389" s="3"/>
      <c r="I389" s="3"/>
    </row>
    <row r="390" spans="6:9">
      <c r="F390" s="3"/>
      <c r="G390" s="3"/>
      <c r="H390" s="3"/>
      <c r="I390" s="3"/>
    </row>
    <row r="391" spans="6:9">
      <c r="F391" s="3"/>
      <c r="G391" s="3"/>
      <c r="H391" s="3"/>
      <c r="I391" s="3"/>
    </row>
    <row r="392" spans="6:9">
      <c r="F392" s="3"/>
      <c r="G392" s="3"/>
      <c r="H392" s="3"/>
      <c r="I392" s="3"/>
    </row>
    <row r="393" spans="6:9">
      <c r="F393" s="3"/>
      <c r="G393" s="3"/>
      <c r="H393" s="3"/>
      <c r="I393" s="3"/>
    </row>
    <row r="394" spans="6:9">
      <c r="F394" s="3"/>
      <c r="G394" s="3"/>
      <c r="H394" s="3"/>
      <c r="I394" s="3"/>
    </row>
    <row r="395" spans="6:9">
      <c r="F395" s="3"/>
      <c r="G395" s="3"/>
      <c r="H395" s="3"/>
      <c r="I395" s="3"/>
    </row>
    <row r="396" spans="6:9">
      <c r="F396" s="3"/>
      <c r="G396" s="3"/>
      <c r="H396" s="3"/>
      <c r="I396" s="3"/>
    </row>
    <row r="397" spans="6:9">
      <c r="F397" s="3"/>
      <c r="G397" s="3"/>
      <c r="H397" s="3"/>
      <c r="I397" s="3"/>
    </row>
    <row r="398" spans="6:9">
      <c r="F398" s="3"/>
      <c r="G398" s="3"/>
      <c r="H398" s="3"/>
      <c r="I398" s="3"/>
    </row>
    <row r="399" spans="6:9">
      <c r="F399" s="3"/>
      <c r="G399" s="3"/>
      <c r="H399" s="3"/>
      <c r="I399" s="3"/>
    </row>
    <row r="400" spans="6:9">
      <c r="F400" s="3"/>
      <c r="G400" s="3"/>
      <c r="H400" s="3"/>
      <c r="I400" s="3"/>
    </row>
    <row r="401" spans="6:9">
      <c r="F401" s="3"/>
      <c r="G401" s="3"/>
      <c r="H401" s="3"/>
      <c r="I401" s="3"/>
    </row>
    <row r="402" spans="6:9">
      <c r="F402" s="3"/>
      <c r="G402" s="3"/>
      <c r="H402" s="3"/>
      <c r="I402" s="3"/>
    </row>
    <row r="403" spans="6:9">
      <c r="F403" s="3"/>
      <c r="G403" s="3"/>
      <c r="H403" s="3"/>
      <c r="I403" s="3"/>
    </row>
    <row r="404" spans="6:9">
      <c r="F404" s="3"/>
      <c r="G404" s="3"/>
      <c r="H404" s="3"/>
      <c r="I404" s="3"/>
    </row>
    <row r="405" spans="6:9">
      <c r="F405" s="3"/>
      <c r="G405" s="3"/>
      <c r="H405" s="3"/>
      <c r="I405" s="3"/>
    </row>
    <row r="406" spans="6:9">
      <c r="F406" s="3"/>
      <c r="G406" s="3"/>
      <c r="H406" s="3"/>
      <c r="I406" s="3"/>
    </row>
    <row r="407" spans="6:9">
      <c r="F407" s="3"/>
      <c r="G407" s="3"/>
      <c r="H407" s="3"/>
      <c r="I407" s="3"/>
    </row>
    <row r="408" spans="6:9">
      <c r="F408" s="3"/>
      <c r="G408" s="3"/>
      <c r="H408" s="3"/>
      <c r="I408" s="3"/>
    </row>
    <row r="409" spans="6:9">
      <c r="F409" s="3"/>
      <c r="G409" s="3"/>
      <c r="H409" s="3"/>
      <c r="I409" s="3"/>
    </row>
    <row r="410" spans="6:9">
      <c r="F410" s="3"/>
      <c r="G410" s="3"/>
      <c r="H410" s="3"/>
      <c r="I410" s="3"/>
    </row>
    <row r="411" spans="6:9">
      <c r="F411" s="3"/>
      <c r="G411" s="3"/>
      <c r="H411" s="3"/>
      <c r="I411" s="3"/>
    </row>
    <row r="412" spans="6:9">
      <c r="F412" s="3"/>
      <c r="G412" s="3"/>
      <c r="H412" s="3"/>
      <c r="I412" s="3"/>
    </row>
    <row r="413" spans="6:9">
      <c r="F413" s="3"/>
      <c r="G413" s="3"/>
      <c r="H413" s="3"/>
      <c r="I413" s="3"/>
    </row>
    <row r="414" spans="6:9">
      <c r="F414" s="3"/>
      <c r="G414" s="3"/>
      <c r="H414" s="3"/>
      <c r="I414" s="3"/>
    </row>
    <row r="415" spans="6:9">
      <c r="F415" s="3"/>
      <c r="G415" s="3"/>
      <c r="H415" s="3"/>
      <c r="I415" s="3"/>
    </row>
    <row r="416" spans="6:9">
      <c r="F416" s="3"/>
      <c r="G416" s="3"/>
      <c r="H416" s="3"/>
      <c r="I416" s="3"/>
    </row>
    <row r="417" spans="6:9">
      <c r="F417" s="3"/>
      <c r="G417" s="3"/>
      <c r="H417" s="3"/>
      <c r="I417" s="3"/>
    </row>
    <row r="418" spans="6:9">
      <c r="F418" s="3"/>
      <c r="G418" s="3"/>
      <c r="H418" s="3"/>
      <c r="I418" s="3"/>
    </row>
    <row r="419" spans="6:9">
      <c r="F419" s="3"/>
      <c r="G419" s="3"/>
      <c r="H419" s="3"/>
      <c r="I419" s="3"/>
    </row>
    <row r="420" spans="6:9">
      <c r="F420" s="3"/>
      <c r="G420" s="3"/>
      <c r="H420" s="3"/>
      <c r="I420" s="3"/>
    </row>
    <row r="421" spans="6:9">
      <c r="F421" s="3"/>
      <c r="G421" s="3"/>
      <c r="H421" s="3"/>
      <c r="I421" s="3"/>
    </row>
    <row r="422" spans="6:9">
      <c r="F422" s="3"/>
      <c r="G422" s="3"/>
      <c r="H422" s="3"/>
      <c r="I422" s="3"/>
    </row>
    <row r="423" spans="6:9">
      <c r="F423" s="3"/>
      <c r="G423" s="3"/>
      <c r="H423" s="3"/>
      <c r="I423" s="3"/>
    </row>
    <row r="424" spans="6:9">
      <c r="F424" s="3"/>
      <c r="G424" s="3"/>
      <c r="H424" s="3"/>
      <c r="I424" s="3"/>
    </row>
    <row r="425" spans="6:9">
      <c r="F425" s="3"/>
      <c r="G425" s="3"/>
      <c r="H425" s="3"/>
      <c r="I425" s="3"/>
    </row>
    <row r="426" spans="6:9">
      <c r="F426" s="3"/>
      <c r="G426" s="3"/>
      <c r="H426" s="3"/>
      <c r="I426" s="3"/>
    </row>
    <row r="427" spans="6:9">
      <c r="F427" s="3"/>
      <c r="G427" s="3"/>
      <c r="H427" s="3"/>
      <c r="I427" s="3"/>
    </row>
    <row r="428" spans="6:9">
      <c r="F428" s="3"/>
      <c r="G428" s="3"/>
      <c r="H428" s="3"/>
      <c r="I428" s="3"/>
    </row>
    <row r="429" spans="6:9">
      <c r="F429" s="3"/>
      <c r="G429" s="3"/>
      <c r="H429" s="3"/>
      <c r="I429" s="3"/>
    </row>
    <row r="430" spans="6:9">
      <c r="F430" s="3"/>
      <c r="G430" s="3"/>
      <c r="H430" s="3"/>
      <c r="I430" s="3"/>
    </row>
    <row r="431" spans="6:9">
      <c r="F431" s="3"/>
      <c r="G431" s="3"/>
      <c r="H431" s="3"/>
      <c r="I431" s="3"/>
    </row>
    <row r="432" spans="6:9">
      <c r="F432" s="3"/>
      <c r="G432" s="3"/>
      <c r="H432" s="3"/>
      <c r="I432" s="3"/>
    </row>
    <row r="433" spans="6:9">
      <c r="F433" s="3"/>
      <c r="G433" s="3"/>
      <c r="H433" s="3"/>
      <c r="I433" s="3"/>
    </row>
    <row r="434" spans="6:9">
      <c r="F434" s="3"/>
      <c r="G434" s="3"/>
      <c r="H434" s="3"/>
      <c r="I434" s="3"/>
    </row>
    <row r="435" spans="6:9">
      <c r="F435" s="3"/>
      <c r="G435" s="3"/>
      <c r="H435" s="3"/>
      <c r="I435" s="3"/>
    </row>
    <row r="436" spans="6:9">
      <c r="F436" s="3"/>
      <c r="G436" s="3"/>
      <c r="H436" s="3"/>
      <c r="I436" s="3"/>
    </row>
    <row r="437" spans="6:9">
      <c r="F437" s="3"/>
      <c r="G437" s="3"/>
      <c r="H437" s="3"/>
      <c r="I437" s="3"/>
    </row>
    <row r="438" spans="6:9">
      <c r="F438" s="3"/>
      <c r="G438" s="3"/>
      <c r="H438" s="3"/>
      <c r="I438" s="3"/>
    </row>
    <row r="439" spans="6:9">
      <c r="F439" s="3"/>
      <c r="G439" s="3"/>
      <c r="H439" s="3"/>
      <c r="I439" s="3"/>
    </row>
    <row r="440" spans="6:9">
      <c r="F440" s="3"/>
      <c r="G440" s="3"/>
      <c r="H440" s="3"/>
      <c r="I440" s="3"/>
    </row>
    <row r="441" spans="6:9">
      <c r="F441" s="3"/>
      <c r="G441" s="3"/>
      <c r="H441" s="3"/>
      <c r="I441" s="3"/>
    </row>
    <row r="442" spans="6:9">
      <c r="F442" s="3"/>
      <c r="G442" s="3"/>
      <c r="H442" s="3"/>
      <c r="I442" s="3"/>
    </row>
    <row r="443" spans="6:9">
      <c r="F443" s="3"/>
      <c r="G443" s="3"/>
      <c r="H443" s="3"/>
      <c r="I443" s="3"/>
    </row>
    <row r="444" spans="6:9">
      <c r="F444" s="3"/>
      <c r="G444" s="3"/>
      <c r="H444" s="3"/>
      <c r="I444" s="3"/>
    </row>
    <row r="445" spans="6:9">
      <c r="F445" s="3"/>
      <c r="G445" s="3"/>
      <c r="H445" s="3"/>
      <c r="I445" s="3"/>
    </row>
    <row r="446" spans="6:9">
      <c r="F446" s="3"/>
      <c r="G446" s="3"/>
      <c r="H446" s="3"/>
      <c r="I446" s="3"/>
    </row>
    <row r="447" spans="6:9">
      <c r="F447" s="3"/>
      <c r="G447" s="3"/>
      <c r="H447" s="3"/>
      <c r="I447" s="3"/>
    </row>
    <row r="448" spans="6:9">
      <c r="F448" s="3"/>
      <c r="G448" s="3"/>
      <c r="H448" s="3"/>
      <c r="I448" s="3"/>
    </row>
    <row r="449" spans="6:9">
      <c r="F449" s="3"/>
      <c r="G449" s="3"/>
      <c r="H449" s="3"/>
      <c r="I449" s="3"/>
    </row>
    <row r="450" spans="6:9">
      <c r="F450" s="3"/>
      <c r="G450" s="3"/>
      <c r="H450" s="3"/>
      <c r="I450" s="3"/>
    </row>
    <row r="451" spans="6:9">
      <c r="F451" s="3"/>
      <c r="G451" s="3"/>
      <c r="H451" s="3"/>
      <c r="I451" s="3"/>
    </row>
    <row r="452" spans="6:9">
      <c r="F452" s="3"/>
      <c r="G452" s="3"/>
      <c r="H452" s="3"/>
      <c r="I452" s="3"/>
    </row>
    <row r="453" spans="6:9">
      <c r="F453" s="3"/>
      <c r="G453" s="3"/>
      <c r="H453" s="3"/>
      <c r="I453" s="3"/>
    </row>
    <row r="454" spans="6:9">
      <c r="F454" s="3"/>
      <c r="G454" s="3"/>
      <c r="H454" s="3"/>
      <c r="I454" s="3"/>
    </row>
    <row r="455" spans="6:9">
      <c r="F455" s="3"/>
      <c r="G455" s="3"/>
      <c r="H455" s="3"/>
      <c r="I455" s="3"/>
    </row>
    <row r="456" spans="6:9">
      <c r="F456" s="3"/>
      <c r="G456" s="3"/>
      <c r="H456" s="3"/>
      <c r="I456" s="3"/>
    </row>
    <row r="457" spans="6:9">
      <c r="F457" s="3"/>
      <c r="G457" s="3"/>
      <c r="H457" s="3"/>
      <c r="I457" s="3"/>
    </row>
    <row r="458" spans="6:9">
      <c r="F458" s="3"/>
      <c r="G458" s="3"/>
      <c r="H458" s="3"/>
      <c r="I458" s="3"/>
    </row>
    <row r="459" spans="6:9">
      <c r="F459" s="3"/>
      <c r="G459" s="3"/>
      <c r="H459" s="3"/>
      <c r="I459" s="3"/>
    </row>
    <row r="460" spans="6:9">
      <c r="F460" s="3"/>
      <c r="G460" s="3"/>
      <c r="H460" s="3"/>
      <c r="I460" s="3"/>
    </row>
    <row r="461" spans="6:9">
      <c r="F461" s="3"/>
      <c r="G461" s="3"/>
      <c r="H461" s="3"/>
      <c r="I461" s="3"/>
    </row>
    <row r="462" spans="6:9">
      <c r="F462" s="3"/>
      <c r="G462" s="3"/>
      <c r="H462" s="3"/>
      <c r="I462" s="3"/>
    </row>
    <row r="463" spans="6:9">
      <c r="F463" s="3"/>
      <c r="G463" s="3"/>
      <c r="H463" s="3"/>
      <c r="I463" s="3"/>
    </row>
    <row r="464" spans="6:9">
      <c r="F464" s="3"/>
      <c r="G464" s="3"/>
      <c r="H464" s="3"/>
      <c r="I464" s="3"/>
    </row>
    <row r="465" spans="6:9">
      <c r="F465" s="3"/>
      <c r="G465" s="3"/>
      <c r="H465" s="3"/>
      <c r="I465" s="3"/>
    </row>
    <row r="466" spans="6:9">
      <c r="F466" s="3"/>
      <c r="G466" s="3"/>
      <c r="H466" s="3"/>
      <c r="I466" s="3"/>
    </row>
    <row r="467" spans="6:9">
      <c r="F467" s="3"/>
      <c r="G467" s="3"/>
      <c r="H467" s="3"/>
      <c r="I467" s="3"/>
    </row>
    <row r="468" spans="6:9">
      <c r="F468" s="3"/>
      <c r="G468" s="3"/>
      <c r="H468" s="3"/>
      <c r="I468" s="3"/>
    </row>
    <row r="469" spans="6:9">
      <c r="F469" s="3"/>
      <c r="G469" s="3"/>
      <c r="H469" s="3"/>
      <c r="I469" s="3"/>
    </row>
    <row r="470" spans="6:9">
      <c r="F470" s="3"/>
      <c r="G470" s="3"/>
      <c r="H470" s="3"/>
      <c r="I470" s="3"/>
    </row>
    <row r="471" spans="6:9">
      <c r="F471" s="3"/>
      <c r="G471" s="3"/>
      <c r="H471" s="3"/>
      <c r="I471" s="3"/>
    </row>
    <row r="472" spans="6:9">
      <c r="F472" s="3"/>
      <c r="G472" s="3"/>
      <c r="H472" s="3"/>
      <c r="I472" s="3"/>
    </row>
    <row r="473" spans="6:9">
      <c r="F473" s="3"/>
      <c r="G473" s="3"/>
      <c r="H473" s="3"/>
      <c r="I473" s="3"/>
    </row>
    <row r="474" spans="6:9">
      <c r="F474" s="3"/>
      <c r="G474" s="3"/>
      <c r="H474" s="3"/>
      <c r="I474" s="3"/>
    </row>
    <row r="475" spans="6:9">
      <c r="F475" s="3"/>
      <c r="G475" s="3"/>
      <c r="H475" s="3"/>
      <c r="I475" s="3"/>
    </row>
    <row r="476" spans="6:9">
      <c r="F476" s="3"/>
      <c r="G476" s="3"/>
      <c r="H476" s="3"/>
      <c r="I476" s="3"/>
    </row>
    <row r="477" spans="6:9">
      <c r="F477" s="3"/>
      <c r="G477" s="3"/>
      <c r="H477" s="3"/>
      <c r="I477" s="3"/>
    </row>
    <row r="478" spans="6:9">
      <c r="F478" s="3"/>
      <c r="G478" s="3"/>
      <c r="H478" s="3"/>
      <c r="I478" s="3"/>
    </row>
    <row r="479" spans="6:9">
      <c r="F479" s="3"/>
      <c r="G479" s="3"/>
      <c r="H479" s="3"/>
      <c r="I479" s="3"/>
    </row>
    <row r="480" spans="6:9">
      <c r="F480" s="3"/>
      <c r="G480" s="3"/>
      <c r="H480" s="3"/>
      <c r="I480" s="3"/>
    </row>
    <row r="481" spans="6:9">
      <c r="F481" s="3"/>
      <c r="G481" s="3"/>
      <c r="H481" s="3"/>
      <c r="I481" s="3"/>
    </row>
    <row r="482" spans="6:9">
      <c r="F482" s="3"/>
      <c r="G482" s="3"/>
      <c r="H482" s="3"/>
      <c r="I482" s="3"/>
    </row>
    <row r="483" spans="6:9">
      <c r="F483" s="3"/>
      <c r="G483" s="3"/>
      <c r="H483" s="3"/>
      <c r="I483" s="3"/>
    </row>
    <row r="484" spans="6:9">
      <c r="F484" s="3"/>
      <c r="G484" s="3"/>
      <c r="H484" s="3"/>
      <c r="I484" s="3"/>
    </row>
    <row r="485" spans="6:9">
      <c r="F485" s="3"/>
      <c r="G485" s="3"/>
      <c r="H485" s="3"/>
      <c r="I485" s="3"/>
    </row>
    <row r="486" spans="6:9">
      <c r="F486" s="3"/>
      <c r="G486" s="3"/>
      <c r="H486" s="3"/>
      <c r="I486" s="3"/>
    </row>
    <row r="487" spans="6:9">
      <c r="F487" s="3"/>
      <c r="G487" s="3"/>
      <c r="H487" s="3"/>
      <c r="I487" s="3"/>
    </row>
    <row r="488" spans="6:9">
      <c r="F488" s="3"/>
      <c r="G488" s="3"/>
      <c r="H488" s="3"/>
      <c r="I488" s="3"/>
    </row>
    <row r="489" spans="6:9">
      <c r="F489" s="3"/>
      <c r="G489" s="3"/>
      <c r="H489" s="3"/>
      <c r="I489" s="3"/>
    </row>
    <row r="490" spans="6:9">
      <c r="F490" s="3"/>
      <c r="G490" s="3"/>
      <c r="H490" s="3"/>
      <c r="I490" s="3"/>
    </row>
    <row r="491" spans="6:9">
      <c r="F491" s="3"/>
      <c r="G491" s="3"/>
      <c r="H491" s="3"/>
      <c r="I491" s="3"/>
    </row>
    <row r="492" spans="6:9">
      <c r="F492" s="3"/>
      <c r="G492" s="3"/>
      <c r="H492" s="3"/>
      <c r="I492" s="3"/>
    </row>
    <row r="493" spans="6:9">
      <c r="F493" s="3"/>
      <c r="G493" s="3"/>
      <c r="H493" s="3"/>
      <c r="I493" s="3"/>
    </row>
    <row r="494" spans="6:9">
      <c r="F494" s="3"/>
      <c r="G494" s="3"/>
      <c r="H494" s="3"/>
      <c r="I494" s="3"/>
    </row>
    <row r="495" spans="6:9">
      <c r="F495" s="3"/>
      <c r="G495" s="3"/>
      <c r="H495" s="3"/>
      <c r="I495" s="3"/>
    </row>
    <row r="496" spans="6:9">
      <c r="F496" s="3"/>
      <c r="G496" s="3"/>
      <c r="H496" s="3"/>
      <c r="I496" s="3"/>
    </row>
    <row r="497" spans="6:9">
      <c r="F497" s="3"/>
      <c r="G497" s="3"/>
      <c r="H497" s="3"/>
      <c r="I497" s="3"/>
    </row>
    <row r="498" spans="6:9">
      <c r="F498" s="3"/>
      <c r="G498" s="3"/>
      <c r="H498" s="3"/>
      <c r="I498" s="3"/>
    </row>
    <row r="499" spans="6:9">
      <c r="F499" s="3"/>
      <c r="G499" s="3"/>
      <c r="H499" s="3"/>
      <c r="I499" s="3"/>
    </row>
    <row r="500" spans="6:9">
      <c r="F500" s="3"/>
      <c r="G500" s="3"/>
      <c r="H500" s="3"/>
      <c r="I500" s="3"/>
    </row>
    <row r="501" spans="6:9">
      <c r="F501" s="3"/>
      <c r="G501" s="3"/>
      <c r="H501" s="3"/>
      <c r="I501" s="3"/>
    </row>
    <row r="502" spans="6:9">
      <c r="F502" s="3"/>
      <c r="G502" s="3"/>
      <c r="H502" s="3"/>
      <c r="I502" s="3"/>
    </row>
    <row r="503" spans="6:9">
      <c r="F503" s="3"/>
      <c r="G503" s="3"/>
      <c r="H503" s="3"/>
      <c r="I503" s="3"/>
    </row>
    <row r="504" spans="6:9">
      <c r="F504" s="3"/>
      <c r="G504" s="3"/>
      <c r="H504" s="3"/>
      <c r="I504" s="3"/>
    </row>
    <row r="505" spans="6:9">
      <c r="F505" s="3"/>
      <c r="G505" s="3"/>
      <c r="H505" s="3"/>
      <c r="I505" s="3"/>
    </row>
    <row r="506" spans="6:9">
      <c r="F506" s="3"/>
      <c r="G506" s="3"/>
      <c r="H506" s="3"/>
      <c r="I506" s="3"/>
    </row>
    <row r="507" spans="6:9">
      <c r="F507" s="3"/>
      <c r="G507" s="3"/>
      <c r="H507" s="3"/>
      <c r="I507" s="3"/>
    </row>
    <row r="508" spans="6:9">
      <c r="F508" s="3"/>
      <c r="G508" s="3"/>
      <c r="H508" s="3"/>
      <c r="I508" s="3"/>
    </row>
    <row r="509" spans="6:9">
      <c r="F509" s="3"/>
      <c r="G509" s="3"/>
      <c r="H509" s="3"/>
      <c r="I509" s="3"/>
    </row>
    <row r="510" spans="6:9">
      <c r="F510" s="3"/>
      <c r="G510" s="3"/>
      <c r="H510" s="3"/>
      <c r="I510" s="3"/>
    </row>
    <row r="511" spans="6:9">
      <c r="F511" s="3"/>
      <c r="G511" s="3"/>
      <c r="H511" s="3"/>
      <c r="I511" s="3"/>
    </row>
    <row r="512" spans="6:9">
      <c r="F512" s="3"/>
      <c r="G512" s="3"/>
      <c r="H512" s="3"/>
      <c r="I512" s="3"/>
    </row>
    <row r="513" spans="6:9">
      <c r="F513" s="3"/>
      <c r="G513" s="3"/>
      <c r="H513" s="3"/>
      <c r="I513" s="3"/>
    </row>
    <row r="514" spans="6:9">
      <c r="F514" s="3"/>
      <c r="G514" s="3"/>
      <c r="H514" s="3"/>
      <c r="I514" s="3"/>
    </row>
    <row r="515" spans="6:9">
      <c r="F515" s="3"/>
      <c r="G515" s="3"/>
      <c r="H515" s="3"/>
      <c r="I515" s="3"/>
    </row>
    <row r="516" spans="6:9">
      <c r="F516" s="3"/>
      <c r="G516" s="3"/>
      <c r="H516" s="3"/>
      <c r="I516" s="3"/>
    </row>
    <row r="517" spans="6:9">
      <c r="F517" s="3"/>
      <c r="G517" s="3"/>
      <c r="H517" s="3"/>
      <c r="I517" s="3"/>
    </row>
    <row r="518" spans="6:9">
      <c r="F518" s="3"/>
      <c r="G518" s="3"/>
      <c r="H518" s="3"/>
      <c r="I518" s="3"/>
    </row>
    <row r="519" spans="6:9">
      <c r="F519" s="3"/>
      <c r="G519" s="3"/>
      <c r="H519" s="3"/>
      <c r="I519" s="3"/>
    </row>
    <row r="520" spans="6:9">
      <c r="F520" s="3"/>
      <c r="G520" s="3"/>
      <c r="H520" s="3"/>
      <c r="I520" s="3"/>
    </row>
    <row r="521" spans="6:9">
      <c r="F521" s="3"/>
      <c r="G521" s="3"/>
      <c r="H521" s="3"/>
      <c r="I521" s="3"/>
    </row>
    <row r="522" spans="6:9">
      <c r="F522" s="3"/>
      <c r="G522" s="3"/>
      <c r="H522" s="3"/>
      <c r="I522" s="3"/>
    </row>
    <row r="523" spans="6:9">
      <c r="F523" s="3"/>
      <c r="G523" s="3"/>
      <c r="H523" s="3"/>
      <c r="I523" s="3"/>
    </row>
    <row r="524" spans="6:9">
      <c r="F524" s="3"/>
      <c r="G524" s="3"/>
      <c r="H524" s="3"/>
      <c r="I524" s="3"/>
    </row>
    <row r="525" spans="6:9">
      <c r="F525" s="3"/>
      <c r="G525" s="3"/>
      <c r="H525" s="3"/>
      <c r="I525" s="3"/>
    </row>
    <row r="526" spans="6:9">
      <c r="F526" s="3"/>
      <c r="G526" s="3"/>
      <c r="H526" s="3"/>
      <c r="I526" s="3"/>
    </row>
    <row r="527" spans="6:9">
      <c r="F527" s="3"/>
      <c r="G527" s="3"/>
      <c r="H527" s="3"/>
      <c r="I527" s="3"/>
    </row>
    <row r="528" spans="6:9">
      <c r="F528" s="3"/>
      <c r="G528" s="3"/>
      <c r="H528" s="3"/>
      <c r="I528" s="3"/>
    </row>
    <row r="529" spans="6:9">
      <c r="F529" s="3"/>
      <c r="G529" s="3"/>
      <c r="H529" s="3"/>
      <c r="I529" s="3"/>
    </row>
    <row r="530" spans="6:9">
      <c r="F530" s="3"/>
      <c r="G530" s="3"/>
      <c r="H530" s="3"/>
      <c r="I530" s="3"/>
    </row>
    <row r="531" spans="6:9">
      <c r="F531" s="3"/>
      <c r="G531" s="3"/>
      <c r="H531" s="3"/>
      <c r="I531" s="3"/>
    </row>
    <row r="532" spans="6:9">
      <c r="F532" s="3"/>
      <c r="G532" s="3"/>
      <c r="H532" s="3"/>
      <c r="I532" s="3"/>
    </row>
    <row r="533" spans="6:9">
      <c r="F533" s="3"/>
      <c r="G533" s="3"/>
      <c r="H533" s="3"/>
      <c r="I533" s="3"/>
    </row>
    <row r="534" spans="6:9">
      <c r="F534" s="3"/>
      <c r="G534" s="3"/>
      <c r="H534" s="3"/>
      <c r="I534" s="3"/>
    </row>
    <row r="535" spans="6:9">
      <c r="F535" s="3"/>
      <c r="G535" s="3"/>
      <c r="H535" s="3"/>
      <c r="I535" s="3"/>
    </row>
    <row r="536" spans="6:9">
      <c r="F536" s="3"/>
      <c r="G536" s="3"/>
      <c r="H536" s="3"/>
      <c r="I536" s="3"/>
    </row>
    <row r="537" spans="6:9">
      <c r="F537" s="3"/>
      <c r="G537" s="3"/>
      <c r="H537" s="3"/>
      <c r="I537" s="3"/>
    </row>
    <row r="538" spans="6:9">
      <c r="F538" s="3"/>
      <c r="G538" s="3"/>
      <c r="H538" s="3"/>
      <c r="I538" s="3"/>
    </row>
    <row r="539" spans="6:9">
      <c r="F539" s="3"/>
      <c r="G539" s="3"/>
      <c r="H539" s="3"/>
      <c r="I539" s="3"/>
    </row>
    <row r="540" spans="6:9">
      <c r="F540" s="3"/>
      <c r="G540" s="3"/>
      <c r="H540" s="3"/>
      <c r="I540" s="3"/>
    </row>
    <row r="541" spans="6:9">
      <c r="F541" s="3"/>
      <c r="G541" s="3"/>
      <c r="H541" s="3"/>
      <c r="I541" s="3"/>
    </row>
    <row r="542" spans="6:9">
      <c r="F542" s="3"/>
      <c r="G542" s="3"/>
      <c r="H542" s="3"/>
      <c r="I542" s="3"/>
    </row>
    <row r="543" spans="6:9">
      <c r="F543" s="3"/>
      <c r="G543" s="3"/>
      <c r="H543" s="3"/>
      <c r="I543" s="3"/>
    </row>
    <row r="544" spans="6:9">
      <c r="F544" s="3"/>
      <c r="G544" s="3"/>
      <c r="H544" s="3"/>
      <c r="I544" s="3"/>
    </row>
    <row r="545" spans="6:9">
      <c r="F545" s="3"/>
      <c r="G545" s="3"/>
      <c r="H545" s="3"/>
      <c r="I545" s="3"/>
    </row>
    <row r="546" spans="6:9">
      <c r="F546" s="3"/>
      <c r="G546" s="3"/>
      <c r="H546" s="3"/>
      <c r="I546" s="3"/>
    </row>
    <row r="547" spans="6:9">
      <c r="F547" s="3"/>
      <c r="G547" s="3"/>
      <c r="H547" s="3"/>
      <c r="I547" s="3"/>
    </row>
    <row r="548" spans="6:9">
      <c r="F548" s="3"/>
      <c r="G548" s="3"/>
      <c r="H548" s="3"/>
      <c r="I548" s="3"/>
    </row>
    <row r="549" spans="6:9">
      <c r="F549" s="3"/>
      <c r="G549" s="3"/>
      <c r="H549" s="3"/>
      <c r="I549" s="3"/>
    </row>
    <row r="550" spans="6:9">
      <c r="F550" s="3"/>
      <c r="G550" s="3"/>
      <c r="H550" s="3"/>
      <c r="I550" s="3"/>
    </row>
    <row r="551" spans="6:9">
      <c r="F551" s="3"/>
      <c r="G551" s="3"/>
      <c r="H551" s="3"/>
      <c r="I551" s="3"/>
    </row>
    <row r="552" spans="6:9">
      <c r="F552" s="3"/>
      <c r="G552" s="3"/>
      <c r="H552" s="3"/>
      <c r="I552" s="3"/>
    </row>
    <row r="553" spans="6:9">
      <c r="F553" s="3"/>
      <c r="G553" s="3"/>
      <c r="H553" s="3"/>
      <c r="I553" s="3"/>
    </row>
    <row r="554" spans="6:9">
      <c r="F554" s="3"/>
      <c r="G554" s="3"/>
      <c r="H554" s="3"/>
      <c r="I554" s="3"/>
    </row>
    <row r="555" spans="6:9">
      <c r="F555" s="3"/>
      <c r="G555" s="3"/>
      <c r="H555" s="3"/>
      <c r="I555" s="3"/>
    </row>
    <row r="556" spans="6:9">
      <c r="F556" s="3"/>
      <c r="G556" s="3"/>
      <c r="H556" s="3"/>
      <c r="I556" s="3"/>
    </row>
    <row r="557" spans="6:9">
      <c r="F557" s="3"/>
      <c r="G557" s="3"/>
      <c r="H557" s="3"/>
      <c r="I557" s="3"/>
    </row>
    <row r="558" spans="6:9">
      <c r="F558" s="3"/>
      <c r="G558" s="3"/>
      <c r="H558" s="3"/>
      <c r="I558" s="3"/>
    </row>
    <row r="559" spans="6:9">
      <c r="F559" s="3"/>
      <c r="G559" s="3"/>
      <c r="H559" s="3"/>
      <c r="I559" s="3"/>
    </row>
    <row r="560" spans="6:9">
      <c r="F560" s="3"/>
      <c r="G560" s="3"/>
      <c r="H560" s="3"/>
      <c r="I560" s="3"/>
    </row>
    <row r="561" spans="6:9">
      <c r="F561" s="3"/>
      <c r="G561" s="3"/>
      <c r="H561" s="3"/>
      <c r="I561" s="3"/>
    </row>
    <row r="562" spans="6:9">
      <c r="F562" s="3"/>
      <c r="G562" s="3"/>
      <c r="H562" s="3"/>
      <c r="I562" s="3"/>
    </row>
    <row r="563" spans="6:9">
      <c r="F563" s="3"/>
      <c r="G563" s="3"/>
      <c r="H563" s="3"/>
      <c r="I563" s="3"/>
    </row>
    <row r="564" spans="6:9">
      <c r="F564" s="3"/>
      <c r="G564" s="3"/>
      <c r="H564" s="3"/>
      <c r="I564" s="3"/>
    </row>
    <row r="565" spans="6:9">
      <c r="F565" s="3"/>
      <c r="G565" s="3"/>
      <c r="H565" s="3"/>
      <c r="I565" s="3"/>
    </row>
    <row r="566" spans="6:9">
      <c r="F566" s="3"/>
      <c r="G566" s="3"/>
      <c r="H566" s="3"/>
      <c r="I566" s="3"/>
    </row>
    <row r="567" spans="6:9">
      <c r="F567" s="3"/>
      <c r="G567" s="3"/>
      <c r="H567" s="3"/>
      <c r="I567" s="3"/>
    </row>
    <row r="568" spans="6:9">
      <c r="F568" s="3"/>
      <c r="G568" s="3"/>
      <c r="H568" s="3"/>
      <c r="I568" s="3"/>
    </row>
    <row r="569" spans="6:9">
      <c r="F569" s="3"/>
      <c r="G569" s="3"/>
      <c r="H569" s="3"/>
      <c r="I569" s="3"/>
    </row>
    <row r="570" spans="6:9">
      <c r="F570" s="3"/>
      <c r="G570" s="3"/>
      <c r="H570" s="3"/>
      <c r="I570" s="3"/>
    </row>
    <row r="571" spans="6:9">
      <c r="F571" s="3"/>
      <c r="G571" s="3"/>
      <c r="H571" s="3"/>
      <c r="I571" s="3"/>
    </row>
    <row r="572" spans="6:9">
      <c r="F572" s="3"/>
      <c r="G572" s="3"/>
      <c r="H572" s="3"/>
      <c r="I572" s="3"/>
    </row>
    <row r="573" spans="6:9">
      <c r="F573" s="3"/>
      <c r="G573" s="3"/>
      <c r="H573" s="3"/>
      <c r="I573" s="3"/>
    </row>
    <row r="574" spans="6:9">
      <c r="F574" s="3"/>
      <c r="G574" s="3"/>
      <c r="H574" s="3"/>
      <c r="I574" s="3"/>
    </row>
    <row r="575" spans="6:9">
      <c r="F575" s="3"/>
      <c r="G575" s="3"/>
      <c r="H575" s="3"/>
      <c r="I575" s="3"/>
    </row>
    <row r="576" spans="6:9">
      <c r="F576" s="3"/>
      <c r="G576" s="3"/>
      <c r="H576" s="3"/>
      <c r="I576" s="3"/>
    </row>
    <row r="577" spans="6:9">
      <c r="F577" s="3"/>
      <c r="G577" s="3"/>
      <c r="H577" s="3"/>
      <c r="I577" s="3"/>
    </row>
    <row r="578" spans="6:9">
      <c r="F578" s="3"/>
      <c r="G578" s="3"/>
      <c r="H578" s="3"/>
      <c r="I578" s="3"/>
    </row>
    <row r="579" spans="6:9">
      <c r="F579" s="3"/>
      <c r="G579" s="3"/>
      <c r="H579" s="3"/>
      <c r="I579" s="3"/>
    </row>
    <row r="580" spans="6:9">
      <c r="F580" s="3"/>
      <c r="G580" s="3"/>
      <c r="H580" s="3"/>
      <c r="I580" s="3"/>
    </row>
    <row r="581" spans="6:9">
      <c r="F581" s="3"/>
      <c r="G581" s="3"/>
      <c r="H581" s="3"/>
      <c r="I581" s="3"/>
    </row>
    <row r="582" spans="6:9">
      <c r="F582" s="3"/>
      <c r="G582" s="3"/>
      <c r="H582" s="3"/>
      <c r="I582" s="3"/>
    </row>
    <row r="583" spans="6:9">
      <c r="F583" s="3"/>
      <c r="G583" s="3"/>
      <c r="H583" s="3"/>
      <c r="I583" s="3"/>
    </row>
    <row r="584" spans="6:9">
      <c r="F584" s="3"/>
      <c r="G584" s="3"/>
      <c r="H584" s="3"/>
      <c r="I584" s="3"/>
    </row>
    <row r="585" spans="6:9">
      <c r="F585" s="3"/>
      <c r="G585" s="3"/>
      <c r="H585" s="3"/>
      <c r="I585" s="3"/>
    </row>
    <row r="586" spans="6:9">
      <c r="F586" s="3"/>
      <c r="G586" s="3"/>
      <c r="H586" s="3"/>
      <c r="I586" s="3"/>
    </row>
    <row r="587" spans="6:9">
      <c r="F587" s="3"/>
      <c r="G587" s="3"/>
      <c r="H587" s="3"/>
      <c r="I587" s="3"/>
    </row>
    <row r="588" spans="6:9">
      <c r="F588" s="3"/>
      <c r="G588" s="3"/>
      <c r="H588" s="3"/>
      <c r="I588" s="3"/>
    </row>
    <row r="589" spans="6:9">
      <c r="F589" s="3"/>
      <c r="G589" s="3"/>
      <c r="H589" s="3"/>
      <c r="I589" s="3"/>
    </row>
    <row r="590" spans="6:9">
      <c r="F590" s="3"/>
      <c r="G590" s="3"/>
      <c r="H590" s="3"/>
      <c r="I590" s="3"/>
    </row>
    <row r="591" spans="6:9">
      <c r="F591" s="3"/>
      <c r="G591" s="3"/>
      <c r="H591" s="3"/>
      <c r="I591" s="3"/>
    </row>
    <row r="592" spans="6:9">
      <c r="F592" s="3"/>
      <c r="G592" s="3"/>
      <c r="H592" s="3"/>
      <c r="I592" s="3"/>
    </row>
    <row r="593" spans="6:9">
      <c r="F593" s="3"/>
      <c r="G593" s="3"/>
      <c r="H593" s="3"/>
      <c r="I593" s="3"/>
    </row>
    <row r="594" spans="6:9">
      <c r="F594" s="3"/>
      <c r="G594" s="3"/>
      <c r="H594" s="3"/>
      <c r="I594" s="3"/>
    </row>
    <row r="595" spans="6:9">
      <c r="F595" s="3"/>
      <c r="G595" s="3"/>
      <c r="H595" s="3"/>
      <c r="I595" s="3"/>
    </row>
    <row r="596" spans="6:9">
      <c r="F596" s="3"/>
      <c r="G596" s="3"/>
      <c r="H596" s="3"/>
      <c r="I596" s="3"/>
    </row>
    <row r="597" spans="6:9">
      <c r="F597" s="3"/>
      <c r="G597" s="3"/>
      <c r="H597" s="3"/>
      <c r="I597" s="3"/>
    </row>
    <row r="598" spans="6:9">
      <c r="F598" s="3"/>
      <c r="G598" s="3"/>
      <c r="H598" s="3"/>
      <c r="I598" s="3"/>
    </row>
    <row r="599" spans="6:9">
      <c r="F599" s="3"/>
      <c r="G599" s="3"/>
      <c r="H599" s="3"/>
      <c r="I599" s="3"/>
    </row>
    <row r="600" spans="6:9">
      <c r="F600" s="3"/>
      <c r="G600" s="3"/>
      <c r="H600" s="3"/>
      <c r="I600" s="3"/>
    </row>
    <row r="601" spans="6:9">
      <c r="F601" s="3"/>
      <c r="G601" s="3"/>
      <c r="H601" s="3"/>
      <c r="I601" s="3"/>
    </row>
    <row r="602" spans="6:9">
      <c r="F602" s="3"/>
      <c r="G602" s="3"/>
      <c r="H602" s="3"/>
      <c r="I602" s="3"/>
    </row>
    <row r="603" spans="6:9">
      <c r="F603" s="3"/>
      <c r="G603" s="3"/>
      <c r="H603" s="3"/>
      <c r="I603" s="3"/>
    </row>
    <row r="604" spans="6:9">
      <c r="F604" s="3"/>
      <c r="G604" s="3"/>
      <c r="H604" s="3"/>
      <c r="I604" s="3"/>
    </row>
    <row r="605" spans="6:9">
      <c r="F605" s="3"/>
      <c r="G605" s="3"/>
      <c r="H605" s="3"/>
      <c r="I605" s="3"/>
    </row>
    <row r="606" spans="6:9">
      <c r="F606" s="3"/>
      <c r="G606" s="3"/>
      <c r="H606" s="3"/>
      <c r="I606" s="3"/>
    </row>
    <row r="607" spans="6:9">
      <c r="F607" s="3"/>
      <c r="G607" s="3"/>
      <c r="H607" s="3"/>
      <c r="I607" s="3"/>
    </row>
    <row r="608" spans="6:9">
      <c r="F608" s="3"/>
      <c r="G608" s="3"/>
      <c r="H608" s="3"/>
      <c r="I608" s="3"/>
    </row>
    <row r="609" spans="6:9">
      <c r="F609" s="3"/>
      <c r="G609" s="3"/>
      <c r="H609" s="3"/>
      <c r="I609" s="3"/>
    </row>
    <row r="610" spans="6:9">
      <c r="F610" s="3"/>
      <c r="G610" s="3"/>
      <c r="H610" s="3"/>
      <c r="I610" s="3"/>
    </row>
    <row r="611" spans="6:9">
      <c r="F611" s="3"/>
      <c r="G611" s="3"/>
      <c r="H611" s="3"/>
      <c r="I611" s="3"/>
    </row>
    <row r="612" spans="6:9">
      <c r="F612" s="3"/>
      <c r="G612" s="3"/>
      <c r="H612" s="3"/>
      <c r="I612" s="3"/>
    </row>
    <row r="613" spans="6:9">
      <c r="F613" s="3"/>
      <c r="G613" s="3"/>
      <c r="H613" s="3"/>
      <c r="I613" s="3"/>
    </row>
    <row r="614" spans="6:9">
      <c r="F614" s="3"/>
      <c r="G614" s="3"/>
      <c r="H614" s="3"/>
      <c r="I614" s="3"/>
    </row>
    <row r="615" spans="6:9">
      <c r="F615" s="3"/>
      <c r="G615" s="3"/>
      <c r="H615" s="3"/>
      <c r="I615" s="3"/>
    </row>
    <row r="616" spans="6:9">
      <c r="F616" s="3"/>
      <c r="G616" s="3"/>
      <c r="H616" s="3"/>
      <c r="I616" s="3"/>
    </row>
    <row r="617" spans="6:9">
      <c r="F617" s="3"/>
      <c r="G617" s="3"/>
      <c r="H617" s="3"/>
      <c r="I617" s="3"/>
    </row>
    <row r="618" spans="6:9">
      <c r="F618" s="3"/>
      <c r="G618" s="3"/>
      <c r="H618" s="3"/>
      <c r="I618" s="3"/>
    </row>
    <row r="619" spans="6:9">
      <c r="F619" s="3"/>
      <c r="G619" s="3"/>
      <c r="H619" s="3"/>
      <c r="I619" s="3"/>
    </row>
    <row r="620" spans="6:9">
      <c r="F620" s="3"/>
      <c r="G620" s="3"/>
      <c r="H620" s="3"/>
      <c r="I620" s="3"/>
    </row>
    <row r="621" spans="6:9">
      <c r="F621" s="3"/>
      <c r="G621" s="3"/>
      <c r="H621" s="3"/>
      <c r="I621" s="3"/>
    </row>
    <row r="622" spans="6:9">
      <c r="F622" s="3"/>
      <c r="G622" s="3"/>
      <c r="H622" s="3"/>
      <c r="I622" s="3"/>
    </row>
    <row r="623" spans="6:9">
      <c r="F623" s="3"/>
      <c r="G623" s="3"/>
      <c r="H623" s="3"/>
      <c r="I623" s="3"/>
    </row>
    <row r="624" spans="6:9">
      <c r="F624" s="3"/>
      <c r="G624" s="3"/>
      <c r="H624" s="3"/>
      <c r="I624" s="3"/>
    </row>
    <row r="625" spans="6:9">
      <c r="F625" s="3"/>
      <c r="G625" s="3"/>
      <c r="H625" s="3"/>
      <c r="I625" s="3"/>
    </row>
    <row r="626" spans="6:9">
      <c r="F626" s="3"/>
      <c r="G626" s="3"/>
      <c r="H626" s="3"/>
      <c r="I626" s="3"/>
    </row>
    <row r="627" spans="6:9">
      <c r="F627" s="3"/>
      <c r="G627" s="3"/>
      <c r="H627" s="3"/>
      <c r="I627" s="3"/>
    </row>
    <row r="628" spans="6:9">
      <c r="F628" s="3"/>
      <c r="G628" s="3"/>
      <c r="H628" s="3"/>
      <c r="I628" s="3"/>
    </row>
    <row r="629" spans="6:9">
      <c r="F629" s="3"/>
      <c r="G629" s="3"/>
      <c r="H629" s="3"/>
      <c r="I629" s="3"/>
    </row>
    <row r="630" spans="6:9">
      <c r="F630" s="3"/>
      <c r="G630" s="3"/>
      <c r="H630" s="3"/>
      <c r="I630" s="3"/>
    </row>
    <row r="631" spans="6:9">
      <c r="F631" s="3"/>
      <c r="G631" s="3"/>
      <c r="H631" s="3"/>
      <c r="I631" s="3"/>
    </row>
    <row r="632" spans="6:9">
      <c r="F632" s="3"/>
      <c r="G632" s="3"/>
      <c r="H632" s="3"/>
      <c r="I632" s="3"/>
    </row>
    <row r="633" spans="6:9">
      <c r="F633" s="3"/>
      <c r="G633" s="3"/>
      <c r="H633" s="3"/>
      <c r="I633" s="3"/>
    </row>
    <row r="634" spans="6:9">
      <c r="F634" s="3"/>
      <c r="G634" s="3"/>
      <c r="H634" s="3"/>
      <c r="I634" s="3"/>
    </row>
    <row r="635" spans="6:9">
      <c r="F635" s="3"/>
      <c r="G635" s="3"/>
      <c r="H635" s="3"/>
      <c r="I635" s="3"/>
    </row>
    <row r="636" spans="6:9">
      <c r="F636" s="3"/>
      <c r="G636" s="3"/>
      <c r="H636" s="3"/>
      <c r="I636" s="3"/>
    </row>
    <row r="637" spans="6:9">
      <c r="F637" s="3"/>
      <c r="G637" s="3"/>
      <c r="H637" s="3"/>
      <c r="I637" s="3"/>
    </row>
    <row r="638" spans="6:9">
      <c r="F638" s="3"/>
      <c r="G638" s="3"/>
      <c r="H638" s="3"/>
      <c r="I638" s="3"/>
    </row>
    <row r="639" spans="6:9">
      <c r="F639" s="3"/>
      <c r="G639" s="3"/>
      <c r="H639" s="3"/>
      <c r="I639" s="3"/>
    </row>
    <row r="640" spans="6:9">
      <c r="F640" s="3"/>
      <c r="G640" s="3"/>
      <c r="H640" s="3"/>
      <c r="I640" s="3"/>
    </row>
    <row r="641" spans="6:9">
      <c r="F641" s="3"/>
      <c r="G641" s="3"/>
      <c r="H641" s="3"/>
      <c r="I641" s="3"/>
    </row>
    <row r="642" spans="6:9">
      <c r="F642" s="3"/>
      <c r="G642" s="3"/>
      <c r="H642" s="3"/>
      <c r="I642" s="3"/>
    </row>
    <row r="643" spans="6:9">
      <c r="F643" s="3"/>
      <c r="G643" s="3"/>
      <c r="H643" s="3"/>
      <c r="I643" s="3"/>
    </row>
    <row r="644" spans="6:9">
      <c r="F644" s="3"/>
      <c r="G644" s="3"/>
      <c r="H644" s="3"/>
      <c r="I644" s="3"/>
    </row>
    <row r="645" spans="6:9">
      <c r="F645" s="3"/>
      <c r="G645" s="3"/>
      <c r="H645" s="3"/>
      <c r="I645" s="3"/>
    </row>
    <row r="646" spans="6:9">
      <c r="F646" s="3"/>
      <c r="G646" s="3"/>
      <c r="H646" s="3"/>
      <c r="I646" s="3"/>
    </row>
    <row r="647" spans="6:9">
      <c r="F647" s="3"/>
      <c r="G647" s="3"/>
      <c r="H647" s="3"/>
      <c r="I647" s="3"/>
    </row>
    <row r="648" spans="6:9">
      <c r="F648" s="3"/>
      <c r="G648" s="3"/>
      <c r="H648" s="3"/>
      <c r="I648" s="3"/>
    </row>
    <row r="649" spans="6:9">
      <c r="F649" s="3"/>
      <c r="G649" s="3"/>
      <c r="H649" s="3"/>
      <c r="I649" s="3"/>
    </row>
    <row r="650" spans="6:9">
      <c r="F650" s="3"/>
      <c r="G650" s="3"/>
      <c r="H650" s="3"/>
      <c r="I650" s="3"/>
    </row>
    <row r="651" spans="6:9">
      <c r="F651" s="3"/>
      <c r="G651" s="3"/>
      <c r="H651" s="3"/>
      <c r="I651" s="3"/>
    </row>
    <row r="652" spans="6:9">
      <c r="F652" s="3"/>
      <c r="G652" s="3"/>
      <c r="H652" s="3"/>
      <c r="I652" s="3"/>
    </row>
    <row r="653" spans="6:9">
      <c r="F653" s="3"/>
      <c r="G653" s="3"/>
      <c r="H653" s="3"/>
      <c r="I653" s="3"/>
    </row>
    <row r="654" spans="6:9">
      <c r="F654" s="3"/>
      <c r="G654" s="3"/>
      <c r="H654" s="3"/>
      <c r="I654" s="3"/>
    </row>
    <row r="655" spans="6:9">
      <c r="F655" s="3"/>
      <c r="G655" s="3"/>
      <c r="H655" s="3"/>
      <c r="I655" s="3"/>
    </row>
    <row r="656" spans="6:9">
      <c r="F656" s="3"/>
      <c r="G656" s="3"/>
      <c r="H656" s="3"/>
      <c r="I656" s="3"/>
    </row>
    <row r="657" spans="6:9">
      <c r="F657" s="3"/>
      <c r="G657" s="3"/>
      <c r="H657" s="3"/>
      <c r="I657" s="3"/>
    </row>
    <row r="658" spans="6:9">
      <c r="F658" s="3"/>
      <c r="G658" s="3"/>
      <c r="H658" s="3"/>
      <c r="I658" s="3"/>
    </row>
    <row r="659" spans="6:9">
      <c r="F659" s="3"/>
      <c r="G659" s="3"/>
      <c r="H659" s="3"/>
      <c r="I659" s="3"/>
    </row>
    <row r="660" spans="6:9">
      <c r="F660" s="3"/>
      <c r="G660" s="3"/>
      <c r="H660" s="3"/>
      <c r="I660" s="3"/>
    </row>
    <row r="661" spans="6:9">
      <c r="F661" s="3"/>
      <c r="G661" s="3"/>
      <c r="H661" s="3"/>
      <c r="I661" s="3"/>
    </row>
    <row r="662" spans="6:9">
      <c r="F662" s="3"/>
      <c r="G662" s="3"/>
      <c r="H662" s="3"/>
      <c r="I662" s="3"/>
    </row>
    <row r="663" spans="6:9">
      <c r="F663" s="3"/>
      <c r="G663" s="3"/>
      <c r="H663" s="3"/>
      <c r="I663" s="3"/>
    </row>
    <row r="664" spans="6:9">
      <c r="F664" s="3"/>
      <c r="G664" s="3"/>
      <c r="H664" s="3"/>
      <c r="I664" s="3"/>
    </row>
    <row r="665" spans="6:9">
      <c r="F665" s="3"/>
      <c r="G665" s="3"/>
      <c r="H665" s="3"/>
      <c r="I665" s="3"/>
    </row>
    <row r="666" spans="6:9">
      <c r="F666" s="3"/>
      <c r="G666" s="3"/>
      <c r="H666" s="3"/>
      <c r="I666" s="3"/>
    </row>
    <row r="667" spans="6:9">
      <c r="F667" s="3"/>
      <c r="G667" s="3"/>
      <c r="H667" s="3"/>
      <c r="I667" s="3"/>
    </row>
    <row r="668" spans="6:9">
      <c r="F668" s="3"/>
      <c r="G668" s="3"/>
      <c r="H668" s="3"/>
      <c r="I668" s="3"/>
    </row>
    <row r="669" spans="6:9">
      <c r="F669" s="3"/>
      <c r="G669" s="3"/>
      <c r="H669" s="3"/>
      <c r="I669" s="3"/>
    </row>
    <row r="670" spans="6:9">
      <c r="F670" s="3"/>
      <c r="G670" s="3"/>
      <c r="H670" s="3"/>
      <c r="I670" s="3"/>
    </row>
    <row r="671" spans="6:9">
      <c r="F671" s="3"/>
      <c r="G671" s="3"/>
      <c r="H671" s="3"/>
      <c r="I671" s="3"/>
    </row>
    <row r="672" spans="6:9">
      <c r="F672" s="3"/>
      <c r="G672" s="3"/>
      <c r="H672" s="3"/>
      <c r="I672" s="3"/>
    </row>
    <row r="673" spans="6:9">
      <c r="F673" s="3"/>
      <c r="G673" s="3"/>
      <c r="H673" s="3"/>
      <c r="I673" s="3"/>
    </row>
    <row r="674" spans="6:9">
      <c r="F674" s="3"/>
      <c r="G674" s="3"/>
      <c r="H674" s="3"/>
      <c r="I674" s="3"/>
    </row>
    <row r="675" spans="6:9">
      <c r="F675" s="3"/>
      <c r="G675" s="3"/>
      <c r="H675" s="3"/>
      <c r="I675" s="3"/>
    </row>
    <row r="676" spans="6:9">
      <c r="F676" s="3"/>
      <c r="G676" s="3"/>
      <c r="H676" s="3"/>
      <c r="I676" s="3"/>
    </row>
    <row r="677" spans="6:9">
      <c r="F677" s="3"/>
      <c r="G677" s="3"/>
      <c r="H677" s="3"/>
      <c r="I677" s="3"/>
    </row>
    <row r="678" spans="6:9">
      <c r="F678" s="3"/>
      <c r="G678" s="3"/>
      <c r="H678" s="3"/>
      <c r="I678" s="3"/>
    </row>
    <row r="679" spans="6:9">
      <c r="F679" s="3"/>
      <c r="G679" s="3"/>
      <c r="H679" s="3"/>
      <c r="I679" s="3"/>
    </row>
    <row r="680" spans="6:9">
      <c r="F680" s="3"/>
      <c r="G680" s="3"/>
      <c r="H680" s="3"/>
      <c r="I680" s="3"/>
    </row>
    <row r="681" spans="6:9">
      <c r="F681" s="3"/>
      <c r="G681" s="3"/>
      <c r="H681" s="3"/>
      <c r="I681" s="3"/>
    </row>
    <row r="682" spans="6:9">
      <c r="F682" s="3"/>
      <c r="G682" s="3"/>
      <c r="H682" s="3"/>
      <c r="I682" s="3"/>
    </row>
    <row r="683" spans="6:9">
      <c r="F683" s="3"/>
      <c r="G683" s="3"/>
      <c r="H683" s="3"/>
      <c r="I683" s="3"/>
    </row>
    <row r="684" spans="6:9">
      <c r="F684" s="3"/>
      <c r="G684" s="3"/>
      <c r="H684" s="3"/>
      <c r="I684" s="3"/>
    </row>
    <row r="685" spans="6:9">
      <c r="F685" s="3"/>
      <c r="G685" s="3"/>
      <c r="H685" s="3"/>
      <c r="I685" s="3"/>
    </row>
    <row r="686" spans="6:9">
      <c r="F686" s="3"/>
      <c r="G686" s="3"/>
      <c r="H686" s="3"/>
      <c r="I686" s="3"/>
    </row>
    <row r="687" spans="6:9">
      <c r="F687" s="3"/>
      <c r="G687" s="3"/>
      <c r="H687" s="3"/>
      <c r="I687" s="3"/>
    </row>
    <row r="688" spans="6:9">
      <c r="F688" s="3"/>
      <c r="G688" s="3"/>
      <c r="H688" s="3"/>
      <c r="I688" s="3"/>
    </row>
    <row r="689" spans="6:9">
      <c r="F689" s="3"/>
      <c r="G689" s="3"/>
      <c r="H689" s="3"/>
      <c r="I689" s="3"/>
    </row>
    <row r="690" spans="6:9">
      <c r="F690" s="3"/>
      <c r="G690" s="3"/>
      <c r="H690" s="3"/>
      <c r="I690" s="3"/>
    </row>
    <row r="691" spans="6:9">
      <c r="F691" s="3"/>
      <c r="G691" s="3"/>
      <c r="H691" s="3"/>
      <c r="I691" s="3"/>
    </row>
    <row r="692" spans="6:9">
      <c r="F692" s="3"/>
      <c r="G692" s="3"/>
      <c r="H692" s="3"/>
      <c r="I692" s="3"/>
    </row>
    <row r="693" spans="6:9">
      <c r="F693" s="3"/>
      <c r="G693" s="3"/>
      <c r="H693" s="3"/>
      <c r="I693" s="3"/>
    </row>
    <row r="694" spans="6:9">
      <c r="F694" s="3"/>
      <c r="G694" s="3"/>
      <c r="H694" s="3"/>
      <c r="I694" s="3"/>
    </row>
    <row r="695" spans="6:9">
      <c r="F695" s="3"/>
      <c r="G695" s="3"/>
      <c r="H695" s="3"/>
      <c r="I695" s="3"/>
    </row>
    <row r="696" spans="6:9">
      <c r="F696" s="3"/>
      <c r="G696" s="3"/>
      <c r="H696" s="3"/>
      <c r="I696" s="3"/>
    </row>
    <row r="697" spans="6:9">
      <c r="F697" s="3"/>
      <c r="G697" s="3"/>
      <c r="H697" s="3"/>
      <c r="I697" s="3"/>
    </row>
    <row r="698" spans="6:9">
      <c r="F698" s="3"/>
      <c r="G698" s="3"/>
      <c r="H698" s="3"/>
      <c r="I698" s="3"/>
    </row>
    <row r="699" spans="6:9">
      <c r="F699" s="3"/>
      <c r="G699" s="3"/>
      <c r="H699" s="3"/>
      <c r="I699" s="3"/>
    </row>
    <row r="700" spans="6:9">
      <c r="F700" s="3"/>
      <c r="G700" s="3"/>
      <c r="H700" s="3"/>
      <c r="I700" s="3"/>
    </row>
    <row r="701" spans="6:9">
      <c r="F701" s="3"/>
      <c r="G701" s="3"/>
      <c r="H701" s="3"/>
      <c r="I701" s="3"/>
    </row>
    <row r="702" spans="6:9">
      <c r="F702" s="3"/>
      <c r="G702" s="3"/>
      <c r="H702" s="3"/>
      <c r="I702" s="3"/>
    </row>
    <row r="703" spans="6:9">
      <c r="F703" s="3"/>
      <c r="G703" s="3"/>
      <c r="H703" s="3"/>
      <c r="I703" s="3"/>
    </row>
    <row r="704" spans="6:9">
      <c r="F704" s="3"/>
      <c r="G704" s="3"/>
      <c r="H704" s="3"/>
      <c r="I704" s="3"/>
    </row>
    <row r="705" spans="6:9">
      <c r="F705" s="3"/>
      <c r="G705" s="3"/>
      <c r="H705" s="3"/>
      <c r="I705" s="3"/>
    </row>
    <row r="706" spans="6:9">
      <c r="F706" s="3"/>
      <c r="G706" s="3"/>
      <c r="H706" s="3"/>
      <c r="I706" s="3"/>
    </row>
    <row r="707" spans="6:9">
      <c r="F707" s="3"/>
      <c r="G707" s="3"/>
      <c r="H707" s="3"/>
      <c r="I707" s="3"/>
    </row>
    <row r="708" spans="6:9">
      <c r="F708" s="3"/>
      <c r="G708" s="3"/>
      <c r="H708" s="3"/>
      <c r="I708" s="3"/>
    </row>
    <row r="709" spans="6:9">
      <c r="F709" s="3"/>
      <c r="G709" s="3"/>
      <c r="H709" s="3"/>
      <c r="I709" s="3"/>
    </row>
    <row r="710" spans="6:9">
      <c r="F710" s="3"/>
      <c r="G710" s="3"/>
      <c r="H710" s="3"/>
      <c r="I710" s="3"/>
    </row>
    <row r="711" spans="6:9">
      <c r="F711" s="3"/>
      <c r="G711" s="3"/>
      <c r="H711" s="3"/>
      <c r="I711" s="3"/>
    </row>
    <row r="712" spans="6:9">
      <c r="F712" s="3"/>
      <c r="G712" s="3"/>
      <c r="H712" s="3"/>
      <c r="I712" s="3"/>
    </row>
    <row r="713" spans="6:9">
      <c r="F713" s="3"/>
      <c r="G713" s="3"/>
      <c r="H713" s="3"/>
      <c r="I713" s="3"/>
    </row>
    <row r="714" spans="6:9">
      <c r="F714" s="3"/>
      <c r="G714" s="3"/>
      <c r="H714" s="3"/>
      <c r="I714" s="3"/>
    </row>
    <row r="715" spans="6:9">
      <c r="F715" s="3"/>
      <c r="G715" s="3"/>
      <c r="H715" s="3"/>
      <c r="I715" s="3"/>
    </row>
    <row r="716" spans="6:9">
      <c r="F716" s="3"/>
      <c r="G716" s="3"/>
      <c r="H716" s="3"/>
      <c r="I716" s="3"/>
    </row>
    <row r="717" spans="6:9">
      <c r="F717" s="3"/>
      <c r="G717" s="3"/>
      <c r="H717" s="3"/>
      <c r="I717" s="3"/>
    </row>
    <row r="718" spans="6:9">
      <c r="F718" s="3"/>
      <c r="G718" s="3"/>
      <c r="H718" s="3"/>
      <c r="I718" s="3"/>
    </row>
    <row r="719" spans="6:9">
      <c r="F719" s="3"/>
      <c r="G719" s="3"/>
      <c r="H719" s="3"/>
      <c r="I719" s="3"/>
    </row>
    <row r="720" spans="6:9">
      <c r="F720" s="3"/>
      <c r="G720" s="3"/>
      <c r="H720" s="3"/>
      <c r="I720" s="3"/>
    </row>
    <row r="721" spans="6:9">
      <c r="F721" s="3"/>
      <c r="G721" s="3"/>
      <c r="H721" s="3"/>
      <c r="I721" s="3"/>
    </row>
    <row r="722" spans="6:9">
      <c r="F722" s="3"/>
      <c r="G722" s="3"/>
      <c r="H722" s="3"/>
      <c r="I722" s="3"/>
    </row>
    <row r="723" spans="6:9">
      <c r="F723" s="3"/>
      <c r="G723" s="3"/>
      <c r="H723" s="3"/>
      <c r="I723" s="3"/>
    </row>
    <row r="724" spans="6:9">
      <c r="F724" s="3"/>
      <c r="G724" s="3"/>
      <c r="H724" s="3"/>
      <c r="I724" s="3"/>
    </row>
    <row r="725" spans="6:9">
      <c r="F725" s="3"/>
      <c r="G725" s="3"/>
      <c r="H725" s="3"/>
      <c r="I725" s="3"/>
    </row>
    <row r="726" spans="6:9">
      <c r="F726" s="3"/>
      <c r="G726" s="3"/>
      <c r="H726" s="3"/>
      <c r="I726" s="3"/>
    </row>
    <row r="727" spans="6:9">
      <c r="F727" s="3"/>
      <c r="G727" s="3"/>
      <c r="H727" s="3"/>
      <c r="I727" s="3"/>
    </row>
    <row r="728" spans="6:9">
      <c r="F728" s="3"/>
      <c r="G728" s="3"/>
      <c r="H728" s="3"/>
      <c r="I728" s="3"/>
    </row>
    <row r="729" spans="6:9">
      <c r="F729" s="3"/>
      <c r="G729" s="3"/>
      <c r="H729" s="3"/>
      <c r="I729" s="3"/>
    </row>
    <row r="730" spans="6:9">
      <c r="F730" s="3"/>
      <c r="G730" s="3"/>
      <c r="H730" s="3"/>
      <c r="I730" s="3"/>
    </row>
    <row r="731" spans="6:9">
      <c r="F731" s="3"/>
      <c r="G731" s="3"/>
      <c r="H731" s="3"/>
      <c r="I731" s="3"/>
    </row>
    <row r="732" spans="6:9">
      <c r="F732" s="3"/>
      <c r="G732" s="3"/>
      <c r="H732" s="3"/>
      <c r="I732" s="3"/>
    </row>
    <row r="733" spans="6:9">
      <c r="F733" s="3"/>
      <c r="G733" s="3"/>
      <c r="H733" s="3"/>
      <c r="I733" s="3"/>
    </row>
    <row r="734" spans="6:9">
      <c r="F734" s="3"/>
      <c r="G734" s="3"/>
      <c r="H734" s="3"/>
      <c r="I734" s="3"/>
    </row>
    <row r="735" spans="6:9">
      <c r="F735" s="3"/>
      <c r="G735" s="3"/>
      <c r="H735" s="3"/>
      <c r="I735" s="3"/>
    </row>
    <row r="736" spans="6:9">
      <c r="F736" s="3"/>
      <c r="G736" s="3"/>
      <c r="H736" s="3"/>
      <c r="I736" s="3"/>
    </row>
    <row r="737" spans="6:9">
      <c r="F737" s="3"/>
      <c r="G737" s="3"/>
      <c r="H737" s="3"/>
      <c r="I737" s="3"/>
    </row>
    <row r="738" spans="6:9">
      <c r="F738" s="3"/>
      <c r="G738" s="3"/>
      <c r="H738" s="3"/>
      <c r="I738" s="3"/>
    </row>
    <row r="739" spans="6:9">
      <c r="F739" s="3"/>
      <c r="G739" s="3"/>
      <c r="H739" s="3"/>
      <c r="I739" s="3"/>
    </row>
    <row r="740" spans="6:9">
      <c r="F740" s="3"/>
      <c r="G740" s="3"/>
      <c r="H740" s="3"/>
      <c r="I740" s="3"/>
    </row>
    <row r="741" spans="6:9">
      <c r="F741" s="3"/>
      <c r="G741" s="3"/>
      <c r="H741" s="3"/>
      <c r="I741" s="3"/>
    </row>
    <row r="742" spans="6:9">
      <c r="F742" s="3"/>
      <c r="G742" s="3"/>
      <c r="H742" s="3"/>
      <c r="I742" s="3"/>
    </row>
    <row r="743" spans="6:9">
      <c r="F743" s="3"/>
      <c r="G743" s="3"/>
      <c r="H743" s="3"/>
      <c r="I743" s="3"/>
    </row>
    <row r="744" spans="6:9">
      <c r="F744" s="3"/>
      <c r="G744" s="3"/>
      <c r="H744" s="3"/>
      <c r="I744" s="3"/>
    </row>
    <row r="745" spans="6:9">
      <c r="F745" s="3"/>
      <c r="G745" s="3"/>
      <c r="H745" s="3"/>
      <c r="I745" s="3"/>
    </row>
    <row r="746" spans="6:9">
      <c r="F746" s="3"/>
      <c r="G746" s="3"/>
      <c r="H746" s="3"/>
      <c r="I746" s="3"/>
    </row>
    <row r="747" spans="6:9">
      <c r="F747" s="3"/>
      <c r="G747" s="3"/>
      <c r="H747" s="3"/>
      <c r="I747" s="3"/>
    </row>
    <row r="748" spans="6:9">
      <c r="F748" s="3"/>
      <c r="G748" s="3"/>
      <c r="H748" s="3"/>
      <c r="I748" s="3"/>
    </row>
    <row r="749" spans="6:9">
      <c r="F749" s="3"/>
      <c r="G749" s="3"/>
      <c r="H749" s="3"/>
      <c r="I749" s="3"/>
    </row>
    <row r="750" spans="6:9">
      <c r="F750" s="3"/>
      <c r="G750" s="3"/>
      <c r="H750" s="3"/>
      <c r="I750" s="3"/>
    </row>
    <row r="751" spans="6:9">
      <c r="F751" s="3"/>
      <c r="G751" s="3"/>
      <c r="H751" s="3"/>
      <c r="I751" s="3"/>
    </row>
    <row r="752" spans="6:9">
      <c r="F752" s="3"/>
      <c r="G752" s="3"/>
      <c r="H752" s="3"/>
      <c r="I752" s="3"/>
    </row>
    <row r="753" spans="6:9">
      <c r="F753" s="3"/>
      <c r="G753" s="3"/>
      <c r="H753" s="3"/>
      <c r="I753" s="3"/>
    </row>
    <row r="754" spans="6:9">
      <c r="F754" s="3"/>
      <c r="G754" s="3"/>
      <c r="H754" s="3"/>
      <c r="I754" s="3"/>
    </row>
    <row r="755" spans="6:9">
      <c r="F755" s="3"/>
      <c r="G755" s="3"/>
      <c r="H755" s="3"/>
      <c r="I755" s="3"/>
    </row>
    <row r="756" spans="6:9">
      <c r="F756" s="3"/>
      <c r="G756" s="3"/>
      <c r="H756" s="3"/>
      <c r="I756" s="3"/>
    </row>
    <row r="757" spans="6:9">
      <c r="F757" s="3"/>
      <c r="G757" s="3"/>
      <c r="H757" s="3"/>
      <c r="I757" s="3"/>
    </row>
    <row r="758" spans="6:9">
      <c r="F758" s="3"/>
      <c r="G758" s="3"/>
      <c r="H758" s="3"/>
      <c r="I758" s="3"/>
    </row>
    <row r="759" spans="6:9">
      <c r="F759" s="3"/>
      <c r="G759" s="3"/>
      <c r="H759" s="3"/>
      <c r="I759" s="3"/>
    </row>
    <row r="760" spans="6:9">
      <c r="F760" s="3"/>
      <c r="G760" s="3"/>
      <c r="H760" s="3"/>
      <c r="I760" s="3"/>
    </row>
    <row r="761" spans="6:9">
      <c r="F761" s="3"/>
      <c r="G761" s="3"/>
      <c r="H761" s="3"/>
      <c r="I761" s="3"/>
    </row>
    <row r="762" spans="6:9">
      <c r="F762" s="3"/>
      <c r="G762" s="3"/>
      <c r="H762" s="3"/>
      <c r="I762" s="3"/>
    </row>
    <row r="763" spans="6:9">
      <c r="F763" s="3"/>
      <c r="G763" s="3"/>
      <c r="H763" s="3"/>
      <c r="I763" s="3"/>
    </row>
    <row r="764" spans="6:9">
      <c r="F764" s="3"/>
      <c r="G764" s="3"/>
      <c r="H764" s="3"/>
      <c r="I764" s="3"/>
    </row>
    <row r="765" spans="6:9">
      <c r="F765" s="3"/>
      <c r="G765" s="3"/>
      <c r="H765" s="3"/>
      <c r="I765" s="3"/>
    </row>
    <row r="766" spans="6:9">
      <c r="F766" s="3"/>
      <c r="G766" s="3"/>
      <c r="H766" s="3"/>
      <c r="I766" s="3"/>
    </row>
    <row r="767" spans="6:9">
      <c r="F767" s="3"/>
      <c r="G767" s="3"/>
      <c r="H767" s="3"/>
      <c r="I767" s="3"/>
    </row>
    <row r="768" spans="6:9">
      <c r="F768" s="3"/>
      <c r="G768" s="3"/>
      <c r="H768" s="3"/>
      <c r="I768" s="3"/>
    </row>
    <row r="769" spans="6:9">
      <c r="F769" s="3"/>
      <c r="G769" s="3"/>
      <c r="H769" s="3"/>
      <c r="I769" s="3"/>
    </row>
    <row r="770" spans="6:9">
      <c r="F770" s="3"/>
      <c r="G770" s="3"/>
      <c r="H770" s="3"/>
      <c r="I770" s="3"/>
    </row>
    <row r="771" spans="6:9">
      <c r="F771" s="3"/>
      <c r="G771" s="3"/>
      <c r="H771" s="3"/>
      <c r="I771" s="3"/>
    </row>
    <row r="772" spans="6:9">
      <c r="F772" s="3"/>
      <c r="G772" s="3"/>
      <c r="H772" s="3"/>
      <c r="I772" s="3"/>
    </row>
    <row r="773" spans="6:9">
      <c r="F773" s="3"/>
      <c r="G773" s="3"/>
      <c r="H773" s="3"/>
      <c r="I773" s="3"/>
    </row>
    <row r="774" spans="6:9">
      <c r="F774" s="3"/>
      <c r="G774" s="3"/>
      <c r="H774" s="3"/>
      <c r="I774" s="3"/>
    </row>
    <row r="775" spans="6:9">
      <c r="F775" s="3"/>
      <c r="G775" s="3"/>
      <c r="H775" s="3"/>
      <c r="I775" s="3"/>
    </row>
    <row r="776" spans="6:9">
      <c r="F776" s="3"/>
      <c r="G776" s="3"/>
      <c r="H776" s="3"/>
      <c r="I776" s="3"/>
    </row>
    <row r="777" spans="6:9">
      <c r="F777" s="3"/>
      <c r="G777" s="3"/>
      <c r="H777" s="3"/>
      <c r="I777" s="3"/>
    </row>
    <row r="778" spans="6:9">
      <c r="F778" s="3"/>
      <c r="G778" s="3"/>
      <c r="H778" s="3"/>
      <c r="I778" s="3"/>
    </row>
    <row r="779" spans="6:9">
      <c r="F779" s="3"/>
      <c r="G779" s="3"/>
      <c r="H779" s="3"/>
      <c r="I779" s="3"/>
    </row>
    <row r="780" spans="6:9">
      <c r="F780" s="3"/>
      <c r="G780" s="3"/>
      <c r="H780" s="3"/>
      <c r="I780" s="3"/>
    </row>
    <row r="781" spans="6:9">
      <c r="F781" s="3"/>
      <c r="G781" s="3"/>
      <c r="H781" s="3"/>
      <c r="I781" s="3"/>
    </row>
    <row r="782" spans="6:9">
      <c r="F782" s="3"/>
      <c r="G782" s="3"/>
      <c r="H782" s="3"/>
      <c r="I782" s="3"/>
    </row>
    <row r="783" spans="6:9">
      <c r="F783" s="3"/>
      <c r="G783" s="3"/>
      <c r="H783" s="3"/>
      <c r="I783" s="3"/>
    </row>
    <row r="784" spans="6:9">
      <c r="F784" s="3"/>
      <c r="G784" s="3"/>
      <c r="H784" s="3"/>
      <c r="I784" s="3"/>
    </row>
    <row r="785" spans="6:9">
      <c r="F785" s="3"/>
      <c r="G785" s="3"/>
      <c r="H785" s="3"/>
      <c r="I785" s="3"/>
    </row>
    <row r="786" spans="6:9">
      <c r="F786" s="3"/>
      <c r="G786" s="3"/>
      <c r="H786" s="3"/>
      <c r="I786" s="3"/>
    </row>
    <row r="787" spans="6:9">
      <c r="F787" s="3"/>
      <c r="G787" s="3"/>
      <c r="H787" s="3"/>
      <c r="I787" s="3"/>
    </row>
    <row r="788" spans="6:9">
      <c r="F788" s="3"/>
      <c r="G788" s="3"/>
      <c r="H788" s="3"/>
      <c r="I788" s="3"/>
    </row>
    <row r="789" spans="6:9">
      <c r="F789" s="3"/>
      <c r="G789" s="3"/>
      <c r="H789" s="3"/>
      <c r="I789" s="3"/>
    </row>
    <row r="790" spans="6:9">
      <c r="F790" s="3"/>
      <c r="G790" s="3"/>
      <c r="H790" s="3"/>
      <c r="I790" s="3"/>
    </row>
    <row r="791" spans="6:9">
      <c r="F791" s="3"/>
      <c r="G791" s="3"/>
      <c r="H791" s="3"/>
      <c r="I791" s="3"/>
    </row>
    <row r="792" spans="6:9">
      <c r="F792" s="3"/>
      <c r="G792" s="3"/>
      <c r="H792" s="3"/>
      <c r="I792" s="3"/>
    </row>
    <row r="793" spans="6:9">
      <c r="F793" s="3"/>
      <c r="G793" s="3"/>
      <c r="H793" s="3"/>
      <c r="I793" s="3"/>
    </row>
    <row r="794" spans="6:9">
      <c r="F794" s="3"/>
      <c r="G794" s="3"/>
      <c r="H794" s="3"/>
      <c r="I794" s="3"/>
    </row>
    <row r="795" spans="6:9">
      <c r="F795" s="3"/>
      <c r="G795" s="3"/>
      <c r="H795" s="3"/>
      <c r="I795" s="3"/>
    </row>
    <row r="796" spans="6:9">
      <c r="F796" s="3"/>
      <c r="G796" s="3"/>
      <c r="H796" s="3"/>
      <c r="I796" s="3"/>
    </row>
    <row r="797" spans="6:9">
      <c r="F797" s="3"/>
      <c r="G797" s="3"/>
      <c r="H797" s="3"/>
      <c r="I797" s="3"/>
    </row>
    <row r="798" spans="6:9">
      <c r="F798" s="3"/>
      <c r="G798" s="3"/>
      <c r="H798" s="3"/>
      <c r="I798" s="3"/>
    </row>
    <row r="799" spans="6:9">
      <c r="F799" s="3"/>
      <c r="G799" s="3"/>
      <c r="H799" s="3"/>
      <c r="I799" s="3"/>
    </row>
    <row r="800" spans="6:9">
      <c r="F800" s="3"/>
      <c r="G800" s="3"/>
      <c r="H800" s="3"/>
      <c r="I800" s="3"/>
    </row>
    <row r="801" spans="6:9">
      <c r="F801" s="3"/>
      <c r="G801" s="3"/>
      <c r="H801" s="3"/>
      <c r="I801" s="3"/>
    </row>
    <row r="802" spans="6:9">
      <c r="F802" s="3"/>
      <c r="G802" s="3"/>
      <c r="H802" s="3"/>
      <c r="I802" s="3"/>
    </row>
    <row r="803" spans="6:9">
      <c r="F803" s="3"/>
      <c r="G803" s="3"/>
      <c r="H803" s="3"/>
      <c r="I803" s="3"/>
    </row>
    <row r="804" spans="6:9">
      <c r="F804" s="3"/>
      <c r="G804" s="3"/>
      <c r="H804" s="3"/>
      <c r="I804" s="3"/>
    </row>
    <row r="805" spans="6:9">
      <c r="F805" s="3"/>
      <c r="G805" s="3"/>
      <c r="H805" s="3"/>
      <c r="I805" s="3"/>
    </row>
    <row r="806" spans="6:9">
      <c r="F806" s="3"/>
      <c r="G806" s="3"/>
      <c r="H806" s="3"/>
      <c r="I806" s="3"/>
    </row>
    <row r="807" spans="6:9">
      <c r="F807" s="3"/>
      <c r="G807" s="3"/>
      <c r="H807" s="3"/>
      <c r="I807" s="3"/>
    </row>
    <row r="808" spans="6:9">
      <c r="F808" s="3"/>
      <c r="G808" s="3"/>
      <c r="H808" s="3"/>
      <c r="I808" s="3"/>
    </row>
    <row r="809" spans="6:9">
      <c r="F809" s="3"/>
      <c r="G809" s="3"/>
      <c r="H809" s="3"/>
      <c r="I809" s="3"/>
    </row>
    <row r="810" spans="6:9">
      <c r="F810" s="3"/>
      <c r="G810" s="3"/>
      <c r="H810" s="3"/>
      <c r="I810" s="3"/>
    </row>
    <row r="811" spans="6:9">
      <c r="F811" s="3"/>
      <c r="G811" s="3"/>
      <c r="H811" s="3"/>
      <c r="I811" s="3"/>
    </row>
    <row r="812" spans="6:9">
      <c r="F812" s="3"/>
      <c r="G812" s="3"/>
      <c r="H812" s="3"/>
      <c r="I812" s="3"/>
    </row>
    <row r="813" spans="6:9">
      <c r="F813" s="3"/>
      <c r="G813" s="3"/>
      <c r="H813" s="3"/>
      <c r="I813" s="3"/>
    </row>
    <row r="814" spans="6:9">
      <c r="F814" s="3"/>
      <c r="G814" s="3"/>
      <c r="H814" s="3"/>
      <c r="I814" s="3"/>
    </row>
    <row r="815" spans="6:9">
      <c r="F815" s="3"/>
      <c r="G815" s="3"/>
      <c r="H815" s="3"/>
      <c r="I815" s="3"/>
    </row>
    <row r="816" spans="6:9">
      <c r="F816" s="3"/>
      <c r="G816" s="3"/>
      <c r="H816" s="3"/>
      <c r="I816" s="3"/>
    </row>
    <row r="817" spans="6:9">
      <c r="F817" s="3"/>
      <c r="G817" s="3"/>
      <c r="H817" s="3"/>
      <c r="I817" s="3"/>
    </row>
    <row r="818" spans="6:9">
      <c r="F818" s="3"/>
      <c r="G818" s="3"/>
      <c r="H818" s="3"/>
      <c r="I818" s="3"/>
    </row>
    <row r="819" spans="6:9">
      <c r="F819" s="3"/>
      <c r="G819" s="3"/>
      <c r="H819" s="3"/>
      <c r="I819" s="3"/>
    </row>
    <row r="820" spans="6:9">
      <c r="F820" s="3"/>
      <c r="G820" s="3"/>
      <c r="H820" s="3"/>
      <c r="I820" s="3"/>
    </row>
    <row r="821" spans="6:9">
      <c r="F821" s="3"/>
      <c r="G821" s="3"/>
      <c r="H821" s="3"/>
      <c r="I821" s="3"/>
    </row>
    <row r="822" spans="6:9">
      <c r="F822" s="3"/>
      <c r="G822" s="3"/>
      <c r="H822" s="3"/>
      <c r="I822" s="3"/>
    </row>
    <row r="823" spans="6:9">
      <c r="F823" s="3"/>
      <c r="G823" s="3"/>
      <c r="H823" s="3"/>
      <c r="I823" s="3"/>
    </row>
    <row r="824" spans="6:9">
      <c r="F824" s="3"/>
      <c r="G824" s="3"/>
      <c r="H824" s="3"/>
      <c r="I824" s="3"/>
    </row>
    <row r="825" spans="6:9">
      <c r="F825" s="3"/>
      <c r="G825" s="3"/>
      <c r="H825" s="3"/>
      <c r="I825" s="3"/>
    </row>
    <row r="826" spans="6:9">
      <c r="F826" s="3"/>
      <c r="G826" s="3"/>
      <c r="H826" s="3"/>
      <c r="I826" s="3"/>
    </row>
    <row r="827" spans="6:9">
      <c r="F827" s="3"/>
      <c r="G827" s="3"/>
      <c r="H827" s="3"/>
      <c r="I827" s="3"/>
    </row>
    <row r="828" spans="6:9">
      <c r="F828" s="3"/>
      <c r="G828" s="3"/>
      <c r="H828" s="3"/>
      <c r="I828" s="3"/>
    </row>
    <row r="829" spans="6:9">
      <c r="F829" s="3"/>
      <c r="G829" s="3"/>
      <c r="H829" s="3"/>
      <c r="I829" s="3"/>
    </row>
    <row r="830" spans="6:9">
      <c r="F830" s="3"/>
      <c r="G830" s="3"/>
      <c r="H830" s="3"/>
      <c r="I830" s="3"/>
    </row>
    <row r="831" spans="6:9">
      <c r="F831" s="3"/>
      <c r="G831" s="3"/>
      <c r="H831" s="3"/>
      <c r="I831" s="3"/>
    </row>
    <row r="832" spans="6:9">
      <c r="F832" s="3"/>
      <c r="G832" s="3"/>
      <c r="H832" s="3"/>
      <c r="I832" s="3"/>
    </row>
    <row r="833" spans="6:9">
      <c r="F833" s="3"/>
      <c r="G833" s="3"/>
      <c r="H833" s="3"/>
      <c r="I833" s="3"/>
    </row>
    <row r="834" spans="6:9">
      <c r="F834" s="3"/>
      <c r="G834" s="3"/>
      <c r="H834" s="3"/>
      <c r="I834" s="3"/>
    </row>
    <row r="835" spans="6:9">
      <c r="F835" s="3"/>
      <c r="G835" s="3"/>
      <c r="H835" s="3"/>
      <c r="I835" s="3"/>
    </row>
    <row r="836" spans="6:9">
      <c r="F836" s="3"/>
      <c r="G836" s="3"/>
      <c r="H836" s="3"/>
      <c r="I836" s="3"/>
    </row>
    <row r="837" spans="6:9">
      <c r="F837" s="3"/>
      <c r="G837" s="3"/>
      <c r="H837" s="3"/>
      <c r="I837" s="3"/>
    </row>
    <row r="838" spans="6:9">
      <c r="F838" s="3"/>
      <c r="G838" s="3"/>
      <c r="H838" s="3"/>
      <c r="I838" s="3"/>
    </row>
    <row r="839" spans="6:9">
      <c r="F839" s="3"/>
      <c r="G839" s="3"/>
      <c r="H839" s="3"/>
      <c r="I839" s="3"/>
    </row>
    <row r="840" spans="6:9">
      <c r="F840" s="3"/>
      <c r="G840" s="3"/>
      <c r="H840" s="3"/>
      <c r="I840" s="3"/>
    </row>
    <row r="841" spans="6:9">
      <c r="F841" s="3"/>
      <c r="G841" s="3"/>
      <c r="H841" s="3"/>
      <c r="I841" s="3"/>
    </row>
    <row r="842" spans="6:9">
      <c r="F842" s="3"/>
      <c r="G842" s="3"/>
      <c r="H842" s="3"/>
      <c r="I842" s="3"/>
    </row>
    <row r="843" spans="6:9">
      <c r="F843" s="3"/>
      <c r="G843" s="3"/>
      <c r="H843" s="3"/>
      <c r="I843" s="3"/>
    </row>
    <row r="844" spans="6:9">
      <c r="F844" s="3"/>
      <c r="G844" s="3"/>
      <c r="H844" s="3"/>
      <c r="I844" s="3"/>
    </row>
    <row r="845" spans="6:9">
      <c r="F845" s="3"/>
      <c r="G845" s="3"/>
      <c r="H845" s="3"/>
      <c r="I845" s="3"/>
    </row>
    <row r="846" spans="6:9">
      <c r="F846" s="3"/>
      <c r="G846" s="3"/>
      <c r="H846" s="3"/>
      <c r="I846" s="3"/>
    </row>
    <row r="847" spans="6:9">
      <c r="F847" s="3"/>
      <c r="G847" s="3"/>
      <c r="H847" s="3"/>
      <c r="I847" s="3"/>
    </row>
    <row r="848" spans="6:9">
      <c r="F848" s="3"/>
      <c r="G848" s="3"/>
      <c r="H848" s="3"/>
      <c r="I848" s="3"/>
    </row>
    <row r="849" spans="6:9">
      <c r="F849" s="3"/>
      <c r="G849" s="3"/>
      <c r="H849" s="3"/>
      <c r="I849" s="3"/>
    </row>
    <row r="850" spans="6:9">
      <c r="F850" s="3"/>
      <c r="G850" s="3"/>
      <c r="H850" s="3"/>
      <c r="I850" s="3"/>
    </row>
    <row r="851" spans="6:9">
      <c r="F851" s="3"/>
      <c r="G851" s="3"/>
      <c r="H851" s="3"/>
      <c r="I851" s="3"/>
    </row>
    <row r="852" spans="6:9">
      <c r="F852" s="3"/>
      <c r="G852" s="3"/>
      <c r="H852" s="3"/>
      <c r="I852" s="3"/>
    </row>
    <row r="853" spans="6:9">
      <c r="F853" s="3"/>
      <c r="G853" s="3"/>
      <c r="H853" s="3"/>
      <c r="I853" s="3"/>
    </row>
    <row r="854" spans="6:9">
      <c r="F854" s="3"/>
      <c r="G854" s="3"/>
      <c r="H854" s="3"/>
      <c r="I854" s="3"/>
    </row>
    <row r="855" spans="6:9">
      <c r="F855" s="3"/>
      <c r="G855" s="3"/>
      <c r="H855" s="3"/>
      <c r="I855" s="3"/>
    </row>
    <row r="856" spans="6:9">
      <c r="F856" s="3"/>
      <c r="G856" s="3"/>
      <c r="H856" s="3"/>
      <c r="I856" s="3"/>
    </row>
    <row r="857" spans="6:9">
      <c r="F857" s="3"/>
      <c r="G857" s="3"/>
      <c r="H857" s="3"/>
      <c r="I857" s="3"/>
    </row>
    <row r="858" spans="6:9">
      <c r="F858" s="3"/>
      <c r="G858" s="3"/>
      <c r="H858" s="3"/>
      <c r="I858" s="3"/>
    </row>
    <row r="859" spans="6:9">
      <c r="F859" s="3"/>
      <c r="G859" s="3"/>
      <c r="H859" s="3"/>
      <c r="I859" s="3"/>
    </row>
    <row r="860" spans="6:9">
      <c r="F860" s="3"/>
      <c r="G860" s="3"/>
      <c r="H860" s="3"/>
      <c r="I860" s="3"/>
    </row>
    <row r="861" spans="6:9">
      <c r="F861" s="3"/>
      <c r="G861" s="3"/>
      <c r="H861" s="3"/>
      <c r="I861" s="3"/>
    </row>
    <row r="862" spans="6:9">
      <c r="F862" s="3"/>
      <c r="G862" s="3"/>
      <c r="H862" s="3"/>
      <c r="I862" s="3"/>
    </row>
    <row r="863" spans="6:9">
      <c r="F863" s="3"/>
      <c r="G863" s="3"/>
      <c r="H863" s="3"/>
      <c r="I863" s="3"/>
    </row>
  </sheetData>
  <sheetProtection sheet="1" objects="1" scenarios="1"/>
  <mergeCells count="1">
    <mergeCell ref="B6:J6"/>
  </mergeCells>
  <phoneticPr fontId="4" type="noConversion"/>
  <dataValidations count="1">
    <dataValidation allowBlank="1" showInputMessage="1" showErrorMessage="1" sqref="D1:J9 C5:C9 B1:B9 A1:A55 K1:XFD55 A57:XFD1048576" xr:uid="{00000000-0002-0000-1700-000000000000}"/>
  </dataValidations>
  <pageMargins left="0" right="0" top="0.5" bottom="0.5" header="0" footer="0.25"/>
  <pageSetup paperSize="9" scale="8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">
    <tabColor indexed="52"/>
    <pageSetUpPr fitToPage="1"/>
  </sheetPr>
  <dimension ref="B1:K613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5.42578125" style="1" bestFit="1" customWidth="1"/>
    <col min="5" max="5" width="6.7109375" style="1" bestFit="1" customWidth="1"/>
    <col min="6" max="6" width="7.28515625" style="1" bestFit="1" customWidth="1"/>
    <col min="7" max="7" width="6" style="1" bestFit="1" customWidth="1"/>
    <col min="8" max="8" width="7.5703125" style="1" customWidth="1"/>
    <col min="9" max="9" width="8.28515625" style="1" bestFit="1" customWidth="1"/>
    <col min="10" max="10" width="8.85546875" style="1" bestFit="1" customWidth="1"/>
    <col min="11" max="11" width="7.5703125" style="1" bestFit="1" customWidth="1"/>
    <col min="12" max="16384" width="9.140625" style="1"/>
  </cols>
  <sheetData>
    <row r="1" spans="2:11">
      <c r="B1" s="46" t="s">
        <v>152</v>
      </c>
      <c r="C1" s="46" t="s" vm="1">
        <v>241</v>
      </c>
    </row>
    <row r="2" spans="2:11">
      <c r="B2" s="46" t="s">
        <v>151</v>
      </c>
      <c r="C2" s="46" t="s">
        <v>242</v>
      </c>
    </row>
    <row r="3" spans="2:11">
      <c r="B3" s="46" t="s">
        <v>153</v>
      </c>
      <c r="C3" s="46" t="s">
        <v>243</v>
      </c>
    </row>
    <row r="4" spans="2:11">
      <c r="B4" s="46" t="s">
        <v>154</v>
      </c>
      <c r="C4" s="46" t="s">
        <v>244</v>
      </c>
    </row>
    <row r="6" spans="2:11" ht="26.25" customHeight="1">
      <c r="B6" s="168" t="s">
        <v>185</v>
      </c>
      <c r="C6" s="169"/>
      <c r="D6" s="169"/>
      <c r="E6" s="169"/>
      <c r="F6" s="169"/>
      <c r="G6" s="169"/>
      <c r="H6" s="169"/>
      <c r="I6" s="169"/>
      <c r="J6" s="169"/>
      <c r="K6" s="170"/>
    </row>
    <row r="7" spans="2:11" s="3" customFormat="1" ht="63">
      <c r="B7" s="47" t="s">
        <v>122</v>
      </c>
      <c r="C7" s="49" t="s">
        <v>123</v>
      </c>
      <c r="D7" s="49" t="s">
        <v>14</v>
      </c>
      <c r="E7" s="49" t="s">
        <v>15</v>
      </c>
      <c r="F7" s="49" t="s">
        <v>62</v>
      </c>
      <c r="G7" s="49" t="s">
        <v>109</v>
      </c>
      <c r="H7" s="49" t="s">
        <v>59</v>
      </c>
      <c r="I7" s="49" t="s">
        <v>117</v>
      </c>
      <c r="J7" s="49" t="s">
        <v>155</v>
      </c>
      <c r="K7" s="64" t="s">
        <v>156</v>
      </c>
    </row>
    <row r="8" spans="2:11" s="3" customFormat="1" ht="21.75" customHeight="1">
      <c r="B8" s="14"/>
      <c r="C8" s="57"/>
      <c r="D8" s="15"/>
      <c r="E8" s="15"/>
      <c r="F8" s="15" t="s">
        <v>19</v>
      </c>
      <c r="G8" s="15"/>
      <c r="H8" s="15" t="s">
        <v>19</v>
      </c>
      <c r="I8" s="15" t="s">
        <v>219</v>
      </c>
      <c r="J8" s="31" t="s">
        <v>19</v>
      </c>
      <c r="K8" s="16" t="s">
        <v>19</v>
      </c>
    </row>
    <row r="9" spans="2:11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7</v>
      </c>
    </row>
    <row r="10" spans="2:11" s="4" customFormat="1" ht="18" customHeight="1">
      <c r="B10" s="130" t="s">
        <v>4829</v>
      </c>
      <c r="C10" s="103"/>
      <c r="D10" s="103"/>
      <c r="E10" s="103"/>
      <c r="F10" s="103"/>
      <c r="G10" s="103"/>
      <c r="H10" s="103"/>
      <c r="I10" s="131">
        <v>0</v>
      </c>
      <c r="J10" s="132">
        <v>0</v>
      </c>
      <c r="K10" s="132">
        <v>0</v>
      </c>
    </row>
    <row r="11" spans="2:11" ht="21" customHeight="1">
      <c r="B11" s="145"/>
      <c r="C11" s="103"/>
      <c r="D11" s="103"/>
      <c r="E11" s="103"/>
      <c r="F11" s="103"/>
      <c r="G11" s="103"/>
      <c r="H11" s="103"/>
      <c r="I11" s="103"/>
      <c r="J11" s="103"/>
      <c r="K11" s="103"/>
    </row>
    <row r="12" spans="2:11">
      <c r="B12" s="145"/>
      <c r="C12" s="103"/>
      <c r="D12" s="103"/>
      <c r="E12" s="103"/>
      <c r="F12" s="103"/>
      <c r="G12" s="103"/>
      <c r="H12" s="103"/>
      <c r="I12" s="103"/>
      <c r="J12" s="103"/>
      <c r="K12" s="103"/>
    </row>
    <row r="13" spans="2:11">
      <c r="B13" s="103"/>
      <c r="C13" s="103"/>
      <c r="D13" s="103"/>
      <c r="E13" s="103"/>
      <c r="F13" s="103"/>
      <c r="G13" s="103"/>
      <c r="H13" s="103"/>
      <c r="I13" s="103"/>
      <c r="J13" s="103"/>
      <c r="K13" s="103"/>
    </row>
    <row r="14" spans="2:11">
      <c r="B14" s="103"/>
      <c r="C14" s="103"/>
      <c r="D14" s="103"/>
      <c r="E14" s="103"/>
      <c r="F14" s="103"/>
      <c r="G14" s="103"/>
      <c r="H14" s="103"/>
      <c r="I14" s="103"/>
      <c r="J14" s="103"/>
      <c r="K14" s="103"/>
    </row>
    <row r="15" spans="2:11">
      <c r="B15" s="103"/>
      <c r="C15" s="103"/>
      <c r="D15" s="103"/>
      <c r="E15" s="103"/>
      <c r="F15" s="103"/>
      <c r="G15" s="103"/>
      <c r="H15" s="103"/>
      <c r="I15" s="103"/>
      <c r="J15" s="103"/>
      <c r="K15" s="103"/>
    </row>
    <row r="16" spans="2:11">
      <c r="B16" s="103"/>
      <c r="C16" s="103"/>
      <c r="D16" s="103"/>
      <c r="E16" s="103"/>
      <c r="F16" s="103"/>
      <c r="G16" s="103"/>
      <c r="H16" s="103"/>
      <c r="I16" s="103"/>
      <c r="J16" s="103"/>
      <c r="K16" s="103"/>
    </row>
    <row r="17" spans="2:11">
      <c r="B17" s="103"/>
      <c r="C17" s="103"/>
      <c r="D17" s="103"/>
      <c r="E17" s="103"/>
      <c r="F17" s="103"/>
      <c r="G17" s="103"/>
      <c r="H17" s="103"/>
      <c r="I17" s="103"/>
      <c r="J17" s="103"/>
      <c r="K17" s="103"/>
    </row>
    <row r="18" spans="2:11">
      <c r="B18" s="103"/>
      <c r="C18" s="103"/>
      <c r="D18" s="103"/>
      <c r="E18" s="103"/>
      <c r="F18" s="103"/>
      <c r="G18" s="103"/>
      <c r="H18" s="103"/>
      <c r="I18" s="103"/>
      <c r="J18" s="103"/>
      <c r="K18" s="103"/>
    </row>
    <row r="19" spans="2:11">
      <c r="B19" s="103"/>
      <c r="C19" s="103"/>
      <c r="D19" s="103"/>
      <c r="E19" s="103"/>
      <c r="F19" s="103"/>
      <c r="G19" s="103"/>
      <c r="H19" s="103"/>
      <c r="I19" s="103"/>
      <c r="J19" s="103"/>
      <c r="K19" s="103"/>
    </row>
    <row r="20" spans="2:11">
      <c r="B20" s="103"/>
      <c r="C20" s="103"/>
      <c r="D20" s="103"/>
      <c r="E20" s="103"/>
      <c r="F20" s="103"/>
      <c r="G20" s="103"/>
      <c r="H20" s="103"/>
      <c r="I20" s="103"/>
      <c r="J20" s="103"/>
      <c r="K20" s="103"/>
    </row>
    <row r="21" spans="2:11">
      <c r="B21" s="103"/>
      <c r="C21" s="103"/>
      <c r="D21" s="103"/>
      <c r="E21" s="103"/>
      <c r="F21" s="103"/>
      <c r="G21" s="103"/>
      <c r="H21" s="103"/>
      <c r="I21" s="103"/>
      <c r="J21" s="103"/>
      <c r="K21" s="103"/>
    </row>
    <row r="22" spans="2:11">
      <c r="B22" s="103"/>
      <c r="C22" s="103"/>
      <c r="D22" s="103"/>
      <c r="E22" s="103"/>
      <c r="F22" s="103"/>
      <c r="G22" s="103"/>
      <c r="H22" s="103"/>
      <c r="I22" s="103"/>
      <c r="J22" s="103"/>
      <c r="K22" s="103"/>
    </row>
    <row r="23" spans="2:11">
      <c r="B23" s="103"/>
      <c r="C23" s="103"/>
      <c r="D23" s="103"/>
      <c r="E23" s="103"/>
      <c r="F23" s="103"/>
      <c r="G23" s="103"/>
      <c r="H23" s="103"/>
      <c r="I23" s="103"/>
      <c r="J23" s="103"/>
      <c r="K23" s="103"/>
    </row>
    <row r="24" spans="2:11">
      <c r="B24" s="103"/>
      <c r="C24" s="103"/>
      <c r="D24" s="103"/>
      <c r="E24" s="103"/>
      <c r="F24" s="103"/>
      <c r="G24" s="103"/>
      <c r="H24" s="103"/>
      <c r="I24" s="103"/>
      <c r="J24" s="103"/>
      <c r="K24" s="103"/>
    </row>
    <row r="25" spans="2:11">
      <c r="B25" s="103"/>
      <c r="C25" s="103"/>
      <c r="D25" s="103"/>
      <c r="E25" s="103"/>
      <c r="F25" s="103"/>
      <c r="G25" s="103"/>
      <c r="H25" s="103"/>
      <c r="I25" s="103"/>
      <c r="J25" s="103"/>
      <c r="K25" s="103"/>
    </row>
    <row r="26" spans="2:11">
      <c r="B26" s="103"/>
      <c r="C26" s="103"/>
      <c r="D26" s="103"/>
      <c r="E26" s="103"/>
      <c r="F26" s="103"/>
      <c r="G26" s="103"/>
      <c r="H26" s="103"/>
      <c r="I26" s="103"/>
      <c r="J26" s="103"/>
      <c r="K26" s="103"/>
    </row>
    <row r="27" spans="2:11">
      <c r="B27" s="103"/>
      <c r="C27" s="103"/>
      <c r="D27" s="103"/>
      <c r="E27" s="103"/>
      <c r="F27" s="103"/>
      <c r="G27" s="103"/>
      <c r="H27" s="103"/>
      <c r="I27" s="103"/>
      <c r="J27" s="103"/>
      <c r="K27" s="103"/>
    </row>
    <row r="28" spans="2:11">
      <c r="B28" s="103"/>
      <c r="C28" s="103"/>
      <c r="D28" s="103"/>
      <c r="E28" s="103"/>
      <c r="F28" s="103"/>
      <c r="G28" s="103"/>
      <c r="H28" s="103"/>
      <c r="I28" s="103"/>
      <c r="J28" s="103"/>
      <c r="K28" s="103"/>
    </row>
    <row r="29" spans="2:11">
      <c r="B29" s="103"/>
      <c r="C29" s="103"/>
      <c r="D29" s="103"/>
      <c r="E29" s="103"/>
      <c r="F29" s="103"/>
      <c r="G29" s="103"/>
      <c r="H29" s="103"/>
      <c r="I29" s="103"/>
      <c r="J29" s="103"/>
      <c r="K29" s="103"/>
    </row>
    <row r="30" spans="2:11">
      <c r="B30" s="103"/>
      <c r="C30" s="103"/>
      <c r="D30" s="103"/>
      <c r="E30" s="103"/>
      <c r="F30" s="103"/>
      <c r="G30" s="103"/>
      <c r="H30" s="103"/>
      <c r="I30" s="103"/>
      <c r="J30" s="103"/>
      <c r="K30" s="103"/>
    </row>
    <row r="31" spans="2:11">
      <c r="B31" s="103"/>
      <c r="C31" s="103"/>
      <c r="D31" s="103"/>
      <c r="E31" s="103"/>
      <c r="F31" s="103"/>
      <c r="G31" s="103"/>
      <c r="H31" s="103"/>
      <c r="I31" s="103"/>
      <c r="J31" s="103"/>
      <c r="K31" s="103"/>
    </row>
    <row r="32" spans="2:11">
      <c r="B32" s="103"/>
      <c r="C32" s="103"/>
      <c r="D32" s="103"/>
      <c r="E32" s="103"/>
      <c r="F32" s="103"/>
      <c r="G32" s="103"/>
      <c r="H32" s="103"/>
      <c r="I32" s="103"/>
      <c r="J32" s="103"/>
      <c r="K32" s="103"/>
    </row>
    <row r="33" spans="2:11">
      <c r="B33" s="103"/>
      <c r="C33" s="103"/>
      <c r="D33" s="103"/>
      <c r="E33" s="103"/>
      <c r="F33" s="103"/>
      <c r="G33" s="103"/>
      <c r="H33" s="103"/>
      <c r="I33" s="103"/>
      <c r="J33" s="103"/>
      <c r="K33" s="103"/>
    </row>
    <row r="34" spans="2:11">
      <c r="B34" s="103"/>
      <c r="C34" s="103"/>
      <c r="D34" s="103"/>
      <c r="E34" s="103"/>
      <c r="F34" s="103"/>
      <c r="G34" s="103"/>
      <c r="H34" s="103"/>
      <c r="I34" s="103"/>
      <c r="J34" s="103"/>
      <c r="K34" s="103"/>
    </row>
    <row r="35" spans="2:11">
      <c r="B35" s="103"/>
      <c r="C35" s="103"/>
      <c r="D35" s="103"/>
      <c r="E35" s="103"/>
      <c r="F35" s="103"/>
      <c r="G35" s="103"/>
      <c r="H35" s="103"/>
      <c r="I35" s="103"/>
      <c r="J35" s="103"/>
      <c r="K35" s="103"/>
    </row>
    <row r="36" spans="2:11">
      <c r="B36" s="103"/>
      <c r="C36" s="103"/>
      <c r="D36" s="103"/>
      <c r="E36" s="103"/>
      <c r="F36" s="103"/>
      <c r="G36" s="103"/>
      <c r="H36" s="103"/>
      <c r="I36" s="103"/>
      <c r="J36" s="103"/>
      <c r="K36" s="103"/>
    </row>
    <row r="37" spans="2:11">
      <c r="B37" s="103"/>
      <c r="C37" s="103"/>
      <c r="D37" s="103"/>
      <c r="E37" s="103"/>
      <c r="F37" s="103"/>
      <c r="G37" s="103"/>
      <c r="H37" s="103"/>
      <c r="I37" s="103"/>
      <c r="J37" s="103"/>
      <c r="K37" s="103"/>
    </row>
    <row r="38" spans="2:11">
      <c r="B38" s="103"/>
      <c r="C38" s="103"/>
      <c r="D38" s="103"/>
      <c r="E38" s="103"/>
      <c r="F38" s="103"/>
      <c r="G38" s="103"/>
      <c r="H38" s="103"/>
      <c r="I38" s="103"/>
      <c r="J38" s="103"/>
      <c r="K38" s="103"/>
    </row>
    <row r="39" spans="2:11">
      <c r="B39" s="103"/>
      <c r="C39" s="103"/>
      <c r="D39" s="103"/>
      <c r="E39" s="103"/>
      <c r="F39" s="103"/>
      <c r="G39" s="103"/>
      <c r="H39" s="103"/>
      <c r="I39" s="103"/>
      <c r="J39" s="103"/>
      <c r="K39" s="103"/>
    </row>
    <row r="40" spans="2:11">
      <c r="B40" s="103"/>
      <c r="C40" s="103"/>
      <c r="D40" s="103"/>
      <c r="E40" s="103"/>
      <c r="F40" s="103"/>
      <c r="G40" s="103"/>
      <c r="H40" s="103"/>
      <c r="I40" s="103"/>
      <c r="J40" s="103"/>
      <c r="K40" s="103"/>
    </row>
    <row r="41" spans="2:11">
      <c r="B41" s="103"/>
      <c r="C41" s="103"/>
      <c r="D41" s="103"/>
      <c r="E41" s="103"/>
      <c r="F41" s="103"/>
      <c r="G41" s="103"/>
      <c r="H41" s="103"/>
      <c r="I41" s="103"/>
      <c r="J41" s="103"/>
      <c r="K41" s="103"/>
    </row>
    <row r="42" spans="2:11">
      <c r="B42" s="103"/>
      <c r="C42" s="103"/>
      <c r="D42" s="103"/>
      <c r="E42" s="103"/>
      <c r="F42" s="103"/>
      <c r="G42" s="103"/>
      <c r="H42" s="103"/>
      <c r="I42" s="103"/>
      <c r="J42" s="103"/>
      <c r="K42" s="103"/>
    </row>
    <row r="43" spans="2:11">
      <c r="B43" s="103"/>
      <c r="C43" s="103"/>
      <c r="D43" s="103"/>
      <c r="E43" s="103"/>
      <c r="F43" s="103"/>
      <c r="G43" s="103"/>
      <c r="H43" s="103"/>
      <c r="I43" s="103"/>
      <c r="J43" s="103"/>
      <c r="K43" s="103"/>
    </row>
    <row r="44" spans="2:11">
      <c r="B44" s="103"/>
      <c r="C44" s="103"/>
      <c r="D44" s="103"/>
      <c r="E44" s="103"/>
      <c r="F44" s="103"/>
      <c r="G44" s="103"/>
      <c r="H44" s="103"/>
      <c r="I44" s="103"/>
      <c r="J44" s="103"/>
      <c r="K44" s="103"/>
    </row>
    <row r="45" spans="2:11">
      <c r="B45" s="103"/>
      <c r="C45" s="103"/>
      <c r="D45" s="103"/>
      <c r="E45" s="103"/>
      <c r="F45" s="103"/>
      <c r="G45" s="103"/>
      <c r="H45" s="103"/>
      <c r="I45" s="103"/>
      <c r="J45" s="103"/>
      <c r="K45" s="103"/>
    </row>
    <row r="46" spans="2:11">
      <c r="B46" s="103"/>
      <c r="C46" s="103"/>
      <c r="D46" s="103"/>
      <c r="E46" s="103"/>
      <c r="F46" s="103"/>
      <c r="G46" s="103"/>
      <c r="H46" s="103"/>
      <c r="I46" s="103"/>
      <c r="J46" s="103"/>
      <c r="K46" s="103"/>
    </row>
    <row r="47" spans="2:11">
      <c r="B47" s="103"/>
      <c r="C47" s="103"/>
      <c r="D47" s="103"/>
      <c r="E47" s="103"/>
      <c r="F47" s="103"/>
      <c r="G47" s="103"/>
      <c r="H47" s="103"/>
      <c r="I47" s="103"/>
      <c r="J47" s="103"/>
      <c r="K47" s="103"/>
    </row>
    <row r="48" spans="2:11">
      <c r="B48" s="103"/>
      <c r="C48" s="103"/>
      <c r="D48" s="103"/>
      <c r="E48" s="103"/>
      <c r="F48" s="103"/>
      <c r="G48" s="103"/>
      <c r="H48" s="103"/>
      <c r="I48" s="103"/>
      <c r="J48" s="103"/>
      <c r="K48" s="103"/>
    </row>
    <row r="49" spans="2:11">
      <c r="B49" s="103"/>
      <c r="C49" s="103"/>
      <c r="D49" s="103"/>
      <c r="E49" s="103"/>
      <c r="F49" s="103"/>
      <c r="G49" s="103"/>
      <c r="H49" s="103"/>
      <c r="I49" s="103"/>
      <c r="J49" s="103"/>
      <c r="K49" s="103"/>
    </row>
    <row r="50" spans="2:11">
      <c r="B50" s="103"/>
      <c r="C50" s="103"/>
      <c r="D50" s="103"/>
      <c r="E50" s="103"/>
      <c r="F50" s="103"/>
      <c r="G50" s="103"/>
      <c r="H50" s="103"/>
      <c r="I50" s="103"/>
      <c r="J50" s="103"/>
      <c r="K50" s="103"/>
    </row>
    <row r="51" spans="2:11">
      <c r="B51" s="103"/>
      <c r="C51" s="103"/>
      <c r="D51" s="103"/>
      <c r="E51" s="103"/>
      <c r="F51" s="103"/>
      <c r="G51" s="103"/>
      <c r="H51" s="103"/>
      <c r="I51" s="103"/>
      <c r="J51" s="103"/>
      <c r="K51" s="103"/>
    </row>
    <row r="52" spans="2:11">
      <c r="B52" s="103"/>
      <c r="C52" s="103"/>
      <c r="D52" s="103"/>
      <c r="E52" s="103"/>
      <c r="F52" s="103"/>
      <c r="G52" s="103"/>
      <c r="H52" s="103"/>
      <c r="I52" s="103"/>
      <c r="J52" s="103"/>
      <c r="K52" s="103"/>
    </row>
    <row r="53" spans="2:11">
      <c r="B53" s="103"/>
      <c r="C53" s="103"/>
      <c r="D53" s="103"/>
      <c r="E53" s="103"/>
      <c r="F53" s="103"/>
      <c r="G53" s="103"/>
      <c r="H53" s="103"/>
      <c r="I53" s="103"/>
      <c r="J53" s="103"/>
      <c r="K53" s="103"/>
    </row>
    <row r="54" spans="2:11">
      <c r="B54" s="103"/>
      <c r="C54" s="103"/>
      <c r="D54" s="103"/>
      <c r="E54" s="103"/>
      <c r="F54" s="103"/>
      <c r="G54" s="103"/>
      <c r="H54" s="103"/>
      <c r="I54" s="103"/>
      <c r="J54" s="103"/>
      <c r="K54" s="103"/>
    </row>
    <row r="55" spans="2:11">
      <c r="B55" s="103"/>
      <c r="C55" s="103"/>
      <c r="D55" s="103"/>
      <c r="E55" s="103"/>
      <c r="F55" s="103"/>
      <c r="G55" s="103"/>
      <c r="H55" s="103"/>
      <c r="I55" s="103"/>
      <c r="J55" s="103"/>
      <c r="K55" s="103"/>
    </row>
    <row r="56" spans="2:11">
      <c r="B56" s="103"/>
      <c r="C56" s="103"/>
      <c r="D56" s="103"/>
      <c r="E56" s="103"/>
      <c r="F56" s="103"/>
      <c r="G56" s="103"/>
      <c r="H56" s="103"/>
      <c r="I56" s="103"/>
      <c r="J56" s="103"/>
      <c r="K56" s="103"/>
    </row>
    <row r="57" spans="2:11">
      <c r="B57" s="103"/>
      <c r="C57" s="103"/>
      <c r="D57" s="103"/>
      <c r="E57" s="103"/>
      <c r="F57" s="103"/>
      <c r="G57" s="103"/>
      <c r="H57" s="103"/>
      <c r="I57" s="103"/>
      <c r="J57" s="103"/>
      <c r="K57" s="103"/>
    </row>
    <row r="58" spans="2:11">
      <c r="B58" s="103"/>
      <c r="C58" s="103"/>
      <c r="D58" s="103"/>
      <c r="E58" s="103"/>
      <c r="F58" s="103"/>
      <c r="G58" s="103"/>
      <c r="H58" s="103"/>
      <c r="I58" s="103"/>
      <c r="J58" s="103"/>
      <c r="K58" s="103"/>
    </row>
    <row r="59" spans="2:11">
      <c r="B59" s="103"/>
      <c r="C59" s="103"/>
      <c r="D59" s="103"/>
      <c r="E59" s="103"/>
      <c r="F59" s="103"/>
      <c r="G59" s="103"/>
      <c r="H59" s="103"/>
      <c r="I59" s="103"/>
      <c r="J59" s="103"/>
      <c r="K59" s="103"/>
    </row>
    <row r="60" spans="2:11">
      <c r="B60" s="103"/>
      <c r="C60" s="103"/>
      <c r="D60" s="103"/>
      <c r="E60" s="103"/>
      <c r="F60" s="103"/>
      <c r="G60" s="103"/>
      <c r="H60" s="103"/>
      <c r="I60" s="103"/>
      <c r="J60" s="103"/>
      <c r="K60" s="103"/>
    </row>
    <row r="61" spans="2:11">
      <c r="B61" s="103"/>
      <c r="C61" s="103"/>
      <c r="D61" s="103"/>
      <c r="E61" s="103"/>
      <c r="F61" s="103"/>
      <c r="G61" s="103"/>
      <c r="H61" s="103"/>
      <c r="I61" s="103"/>
      <c r="J61" s="103"/>
      <c r="K61" s="103"/>
    </row>
    <row r="62" spans="2:11">
      <c r="B62" s="103"/>
      <c r="C62" s="103"/>
      <c r="D62" s="103"/>
      <c r="E62" s="103"/>
      <c r="F62" s="103"/>
      <c r="G62" s="103"/>
      <c r="H62" s="103"/>
      <c r="I62" s="103"/>
      <c r="J62" s="103"/>
      <c r="K62" s="103"/>
    </row>
    <row r="63" spans="2:11">
      <c r="B63" s="103"/>
      <c r="C63" s="103"/>
      <c r="D63" s="103"/>
      <c r="E63" s="103"/>
      <c r="F63" s="103"/>
      <c r="G63" s="103"/>
      <c r="H63" s="103"/>
      <c r="I63" s="103"/>
      <c r="J63" s="103"/>
      <c r="K63" s="103"/>
    </row>
    <row r="64" spans="2:11">
      <c r="B64" s="103"/>
      <c r="C64" s="103"/>
      <c r="D64" s="103"/>
      <c r="E64" s="103"/>
      <c r="F64" s="103"/>
      <c r="G64" s="103"/>
      <c r="H64" s="103"/>
      <c r="I64" s="103"/>
      <c r="J64" s="103"/>
      <c r="K64" s="103"/>
    </row>
    <row r="65" spans="2:11">
      <c r="B65" s="103"/>
      <c r="C65" s="103"/>
      <c r="D65" s="103"/>
      <c r="E65" s="103"/>
      <c r="F65" s="103"/>
      <c r="G65" s="103"/>
      <c r="H65" s="103"/>
      <c r="I65" s="103"/>
      <c r="J65" s="103"/>
      <c r="K65" s="103"/>
    </row>
    <row r="66" spans="2:11">
      <c r="B66" s="103"/>
      <c r="C66" s="103"/>
      <c r="D66" s="103"/>
      <c r="E66" s="103"/>
      <c r="F66" s="103"/>
      <c r="G66" s="103"/>
      <c r="H66" s="103"/>
      <c r="I66" s="103"/>
      <c r="J66" s="103"/>
      <c r="K66" s="103"/>
    </row>
    <row r="67" spans="2:11">
      <c r="B67" s="103"/>
      <c r="C67" s="103"/>
      <c r="D67" s="103"/>
      <c r="E67" s="103"/>
      <c r="F67" s="103"/>
      <c r="G67" s="103"/>
      <c r="H67" s="103"/>
      <c r="I67" s="103"/>
      <c r="J67" s="103"/>
      <c r="K67" s="103"/>
    </row>
    <row r="68" spans="2:11">
      <c r="B68" s="103"/>
      <c r="C68" s="103"/>
      <c r="D68" s="103"/>
      <c r="E68" s="103"/>
      <c r="F68" s="103"/>
      <c r="G68" s="103"/>
      <c r="H68" s="103"/>
      <c r="I68" s="103"/>
      <c r="J68" s="103"/>
      <c r="K68" s="103"/>
    </row>
    <row r="69" spans="2:11">
      <c r="B69" s="103"/>
      <c r="C69" s="103"/>
      <c r="D69" s="103"/>
      <c r="E69" s="103"/>
      <c r="F69" s="103"/>
      <c r="G69" s="103"/>
      <c r="H69" s="103"/>
      <c r="I69" s="103"/>
      <c r="J69" s="103"/>
      <c r="K69" s="103"/>
    </row>
    <row r="70" spans="2:11">
      <c r="B70" s="103"/>
      <c r="C70" s="103"/>
      <c r="D70" s="103"/>
      <c r="E70" s="103"/>
      <c r="F70" s="103"/>
      <c r="G70" s="103"/>
      <c r="H70" s="103"/>
      <c r="I70" s="103"/>
      <c r="J70" s="103"/>
      <c r="K70" s="103"/>
    </row>
    <row r="71" spans="2:11">
      <c r="B71" s="103"/>
      <c r="C71" s="103"/>
      <c r="D71" s="103"/>
      <c r="E71" s="103"/>
      <c r="F71" s="103"/>
      <c r="G71" s="103"/>
      <c r="H71" s="103"/>
      <c r="I71" s="103"/>
      <c r="J71" s="103"/>
      <c r="K71" s="103"/>
    </row>
    <row r="72" spans="2:11">
      <c r="B72" s="103"/>
      <c r="C72" s="103"/>
      <c r="D72" s="103"/>
      <c r="E72" s="103"/>
      <c r="F72" s="103"/>
      <c r="G72" s="103"/>
      <c r="H72" s="103"/>
      <c r="I72" s="103"/>
      <c r="J72" s="103"/>
      <c r="K72" s="103"/>
    </row>
    <row r="73" spans="2:11">
      <c r="B73" s="103"/>
      <c r="C73" s="103"/>
      <c r="D73" s="103"/>
      <c r="E73" s="103"/>
      <c r="F73" s="103"/>
      <c r="G73" s="103"/>
      <c r="H73" s="103"/>
      <c r="I73" s="103"/>
      <c r="J73" s="103"/>
      <c r="K73" s="103"/>
    </row>
    <row r="74" spans="2:11">
      <c r="B74" s="103"/>
      <c r="C74" s="103"/>
      <c r="D74" s="103"/>
      <c r="E74" s="103"/>
      <c r="F74" s="103"/>
      <c r="G74" s="103"/>
      <c r="H74" s="103"/>
      <c r="I74" s="103"/>
      <c r="J74" s="103"/>
      <c r="K74" s="103"/>
    </row>
    <row r="75" spans="2:11">
      <c r="B75" s="103"/>
      <c r="C75" s="103"/>
      <c r="D75" s="103"/>
      <c r="E75" s="103"/>
      <c r="F75" s="103"/>
      <c r="G75" s="103"/>
      <c r="H75" s="103"/>
      <c r="I75" s="103"/>
      <c r="J75" s="103"/>
      <c r="K75" s="103"/>
    </row>
    <row r="76" spans="2:11">
      <c r="B76" s="103"/>
      <c r="C76" s="103"/>
      <c r="D76" s="103"/>
      <c r="E76" s="103"/>
      <c r="F76" s="103"/>
      <c r="G76" s="103"/>
      <c r="H76" s="103"/>
      <c r="I76" s="103"/>
      <c r="J76" s="103"/>
      <c r="K76" s="103"/>
    </row>
    <row r="77" spans="2:11">
      <c r="B77" s="103"/>
      <c r="C77" s="103"/>
      <c r="D77" s="103"/>
      <c r="E77" s="103"/>
      <c r="F77" s="103"/>
      <c r="G77" s="103"/>
      <c r="H77" s="103"/>
      <c r="I77" s="103"/>
      <c r="J77" s="103"/>
      <c r="K77" s="103"/>
    </row>
    <row r="78" spans="2:11">
      <c r="B78" s="103"/>
      <c r="C78" s="103"/>
      <c r="D78" s="103"/>
      <c r="E78" s="103"/>
      <c r="F78" s="103"/>
      <c r="G78" s="103"/>
      <c r="H78" s="103"/>
      <c r="I78" s="103"/>
      <c r="J78" s="103"/>
      <c r="K78" s="103"/>
    </row>
    <row r="79" spans="2:11">
      <c r="B79" s="103"/>
      <c r="C79" s="103"/>
      <c r="D79" s="103"/>
      <c r="E79" s="103"/>
      <c r="F79" s="103"/>
      <c r="G79" s="103"/>
      <c r="H79" s="103"/>
      <c r="I79" s="103"/>
      <c r="J79" s="103"/>
      <c r="K79" s="103"/>
    </row>
    <row r="80" spans="2:11">
      <c r="B80" s="103"/>
      <c r="C80" s="103"/>
      <c r="D80" s="103"/>
      <c r="E80" s="103"/>
      <c r="F80" s="103"/>
      <c r="G80" s="103"/>
      <c r="H80" s="103"/>
      <c r="I80" s="103"/>
      <c r="J80" s="103"/>
      <c r="K80" s="103"/>
    </row>
    <row r="81" spans="2:11">
      <c r="B81" s="103"/>
      <c r="C81" s="103"/>
      <c r="D81" s="103"/>
      <c r="E81" s="103"/>
      <c r="F81" s="103"/>
      <c r="G81" s="103"/>
      <c r="H81" s="103"/>
      <c r="I81" s="103"/>
      <c r="J81" s="103"/>
      <c r="K81" s="103"/>
    </row>
    <row r="82" spans="2:11">
      <c r="B82" s="103"/>
      <c r="C82" s="103"/>
      <c r="D82" s="103"/>
      <c r="E82" s="103"/>
      <c r="F82" s="103"/>
      <c r="G82" s="103"/>
      <c r="H82" s="103"/>
      <c r="I82" s="103"/>
      <c r="J82" s="103"/>
      <c r="K82" s="103"/>
    </row>
    <row r="83" spans="2:11">
      <c r="B83" s="103"/>
      <c r="C83" s="103"/>
      <c r="D83" s="103"/>
      <c r="E83" s="103"/>
      <c r="F83" s="103"/>
      <c r="G83" s="103"/>
      <c r="H83" s="103"/>
      <c r="I83" s="103"/>
      <c r="J83" s="103"/>
      <c r="K83" s="103"/>
    </row>
    <row r="84" spans="2:11">
      <c r="B84" s="103"/>
      <c r="C84" s="103"/>
      <c r="D84" s="103"/>
      <c r="E84" s="103"/>
      <c r="F84" s="103"/>
      <c r="G84" s="103"/>
      <c r="H84" s="103"/>
      <c r="I84" s="103"/>
      <c r="J84" s="103"/>
      <c r="K84" s="103"/>
    </row>
    <row r="85" spans="2:11">
      <c r="B85" s="103"/>
      <c r="C85" s="103"/>
      <c r="D85" s="103"/>
      <c r="E85" s="103"/>
      <c r="F85" s="103"/>
      <c r="G85" s="103"/>
      <c r="H85" s="103"/>
      <c r="I85" s="103"/>
      <c r="J85" s="103"/>
      <c r="K85" s="103"/>
    </row>
    <row r="86" spans="2:11">
      <c r="B86" s="103"/>
      <c r="C86" s="103"/>
      <c r="D86" s="103"/>
      <c r="E86" s="103"/>
      <c r="F86" s="103"/>
      <c r="G86" s="103"/>
      <c r="H86" s="103"/>
      <c r="I86" s="103"/>
      <c r="J86" s="103"/>
      <c r="K86" s="103"/>
    </row>
    <row r="87" spans="2:11">
      <c r="B87" s="103"/>
      <c r="C87" s="103"/>
      <c r="D87" s="103"/>
      <c r="E87" s="103"/>
      <c r="F87" s="103"/>
      <c r="G87" s="103"/>
      <c r="H87" s="103"/>
      <c r="I87" s="103"/>
      <c r="J87" s="103"/>
      <c r="K87" s="103"/>
    </row>
    <row r="88" spans="2:11">
      <c r="B88" s="103"/>
      <c r="C88" s="103"/>
      <c r="D88" s="103"/>
      <c r="E88" s="103"/>
      <c r="F88" s="103"/>
      <c r="G88" s="103"/>
      <c r="H88" s="103"/>
      <c r="I88" s="103"/>
      <c r="J88" s="103"/>
      <c r="K88" s="103"/>
    </row>
    <row r="89" spans="2:11">
      <c r="B89" s="103"/>
      <c r="C89" s="103"/>
      <c r="D89" s="103"/>
      <c r="E89" s="103"/>
      <c r="F89" s="103"/>
      <c r="G89" s="103"/>
      <c r="H89" s="103"/>
      <c r="I89" s="103"/>
      <c r="J89" s="103"/>
      <c r="K89" s="103"/>
    </row>
    <row r="90" spans="2:11">
      <c r="B90" s="103"/>
      <c r="C90" s="103"/>
      <c r="D90" s="103"/>
      <c r="E90" s="103"/>
      <c r="F90" s="103"/>
      <c r="G90" s="103"/>
      <c r="H90" s="103"/>
      <c r="I90" s="103"/>
      <c r="J90" s="103"/>
      <c r="K90" s="103"/>
    </row>
    <row r="91" spans="2:11">
      <c r="B91" s="103"/>
      <c r="C91" s="103"/>
      <c r="D91" s="103"/>
      <c r="E91" s="103"/>
      <c r="F91" s="103"/>
      <c r="G91" s="103"/>
      <c r="H91" s="103"/>
      <c r="I91" s="103"/>
      <c r="J91" s="103"/>
      <c r="K91" s="103"/>
    </row>
    <row r="92" spans="2:11">
      <c r="B92" s="103"/>
      <c r="C92" s="103"/>
      <c r="D92" s="103"/>
      <c r="E92" s="103"/>
      <c r="F92" s="103"/>
      <c r="G92" s="103"/>
      <c r="H92" s="103"/>
      <c r="I92" s="103"/>
      <c r="J92" s="103"/>
      <c r="K92" s="103"/>
    </row>
    <row r="93" spans="2:11">
      <c r="B93" s="103"/>
      <c r="C93" s="103"/>
      <c r="D93" s="103"/>
      <c r="E93" s="103"/>
      <c r="F93" s="103"/>
      <c r="G93" s="103"/>
      <c r="H93" s="103"/>
      <c r="I93" s="103"/>
      <c r="J93" s="103"/>
      <c r="K93" s="103"/>
    </row>
    <row r="94" spans="2:11">
      <c r="B94" s="103"/>
      <c r="C94" s="103"/>
      <c r="D94" s="103"/>
      <c r="E94" s="103"/>
      <c r="F94" s="103"/>
      <c r="G94" s="103"/>
      <c r="H94" s="103"/>
      <c r="I94" s="103"/>
      <c r="J94" s="103"/>
      <c r="K94" s="103"/>
    </row>
    <row r="95" spans="2:11">
      <c r="B95" s="103"/>
      <c r="C95" s="103"/>
      <c r="D95" s="103"/>
      <c r="E95" s="103"/>
      <c r="F95" s="103"/>
      <c r="G95" s="103"/>
      <c r="H95" s="103"/>
      <c r="I95" s="103"/>
      <c r="J95" s="103"/>
      <c r="K95" s="103"/>
    </row>
    <row r="96" spans="2:11">
      <c r="B96" s="103"/>
      <c r="C96" s="103"/>
      <c r="D96" s="103"/>
      <c r="E96" s="103"/>
      <c r="F96" s="103"/>
      <c r="G96" s="103"/>
      <c r="H96" s="103"/>
      <c r="I96" s="103"/>
      <c r="J96" s="103"/>
      <c r="K96" s="103"/>
    </row>
    <row r="97" spans="2:11">
      <c r="B97" s="103"/>
      <c r="C97" s="103"/>
      <c r="D97" s="103"/>
      <c r="E97" s="103"/>
      <c r="F97" s="103"/>
      <c r="G97" s="103"/>
      <c r="H97" s="103"/>
      <c r="I97" s="103"/>
      <c r="J97" s="103"/>
      <c r="K97" s="103"/>
    </row>
    <row r="98" spans="2:11">
      <c r="B98" s="103"/>
      <c r="C98" s="103"/>
      <c r="D98" s="103"/>
      <c r="E98" s="103"/>
      <c r="F98" s="103"/>
      <c r="G98" s="103"/>
      <c r="H98" s="103"/>
      <c r="I98" s="103"/>
      <c r="J98" s="103"/>
      <c r="K98" s="103"/>
    </row>
    <row r="99" spans="2:11">
      <c r="B99" s="103"/>
      <c r="C99" s="103"/>
      <c r="D99" s="103"/>
      <c r="E99" s="103"/>
      <c r="F99" s="103"/>
      <c r="G99" s="103"/>
      <c r="H99" s="103"/>
      <c r="I99" s="103"/>
      <c r="J99" s="103"/>
      <c r="K99" s="103"/>
    </row>
    <row r="100" spans="2:11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</row>
    <row r="101" spans="2:11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</row>
    <row r="102" spans="2:11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</row>
    <row r="103" spans="2:11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</row>
    <row r="104" spans="2:11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</row>
    <row r="105" spans="2:11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</row>
    <row r="106" spans="2:11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</row>
    <row r="107" spans="2:11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</row>
    <row r="108" spans="2:11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</row>
    <row r="109" spans="2:11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</row>
    <row r="110" spans="2:11">
      <c r="B110" s="110"/>
      <c r="C110" s="110"/>
      <c r="D110" s="128"/>
      <c r="E110" s="128"/>
      <c r="F110" s="128"/>
      <c r="G110" s="128"/>
      <c r="H110" s="128"/>
      <c r="I110" s="111"/>
      <c r="J110" s="111"/>
      <c r="K110" s="111"/>
    </row>
    <row r="111" spans="2:11">
      <c r="B111" s="110"/>
      <c r="C111" s="110"/>
      <c r="D111" s="128"/>
      <c r="E111" s="128"/>
      <c r="F111" s="128"/>
      <c r="G111" s="128"/>
      <c r="H111" s="128"/>
      <c r="I111" s="111"/>
      <c r="J111" s="111"/>
      <c r="K111" s="111"/>
    </row>
    <row r="112" spans="2:11">
      <c r="B112" s="110"/>
      <c r="C112" s="110"/>
      <c r="D112" s="128"/>
      <c r="E112" s="128"/>
      <c r="F112" s="128"/>
      <c r="G112" s="128"/>
      <c r="H112" s="128"/>
      <c r="I112" s="111"/>
      <c r="J112" s="111"/>
      <c r="K112" s="111"/>
    </row>
    <row r="113" spans="2:11">
      <c r="B113" s="110"/>
      <c r="C113" s="110"/>
      <c r="D113" s="128"/>
      <c r="E113" s="128"/>
      <c r="F113" s="128"/>
      <c r="G113" s="128"/>
      <c r="H113" s="128"/>
      <c r="I113" s="111"/>
      <c r="J113" s="111"/>
      <c r="K113" s="111"/>
    </row>
    <row r="114" spans="2:11">
      <c r="B114" s="110"/>
      <c r="C114" s="110"/>
      <c r="D114" s="128"/>
      <c r="E114" s="128"/>
      <c r="F114" s="128"/>
      <c r="G114" s="128"/>
      <c r="H114" s="128"/>
      <c r="I114" s="111"/>
      <c r="J114" s="111"/>
      <c r="K114" s="111"/>
    </row>
    <row r="115" spans="2:11">
      <c r="B115" s="110"/>
      <c r="C115" s="110"/>
      <c r="D115" s="128"/>
      <c r="E115" s="128"/>
      <c r="F115" s="128"/>
      <c r="G115" s="128"/>
      <c r="H115" s="128"/>
      <c r="I115" s="111"/>
      <c r="J115" s="111"/>
      <c r="K115" s="111"/>
    </row>
    <row r="116" spans="2:11">
      <c r="B116" s="110"/>
      <c r="C116" s="110"/>
      <c r="D116" s="128"/>
      <c r="E116" s="128"/>
      <c r="F116" s="128"/>
      <c r="G116" s="128"/>
      <c r="H116" s="128"/>
      <c r="I116" s="111"/>
      <c r="J116" s="111"/>
      <c r="K116" s="111"/>
    </row>
    <row r="117" spans="2:11">
      <c r="B117" s="110"/>
      <c r="C117" s="110"/>
      <c r="D117" s="128"/>
      <c r="E117" s="128"/>
      <c r="F117" s="128"/>
      <c r="G117" s="128"/>
      <c r="H117" s="128"/>
      <c r="I117" s="111"/>
      <c r="J117" s="111"/>
      <c r="K117" s="111"/>
    </row>
    <row r="118" spans="2:11">
      <c r="B118" s="110"/>
      <c r="C118" s="110"/>
      <c r="D118" s="128"/>
      <c r="E118" s="128"/>
      <c r="F118" s="128"/>
      <c r="G118" s="128"/>
      <c r="H118" s="128"/>
      <c r="I118" s="111"/>
      <c r="J118" s="111"/>
      <c r="K118" s="111"/>
    </row>
    <row r="119" spans="2:11">
      <c r="B119" s="110"/>
      <c r="C119" s="110"/>
      <c r="D119" s="128"/>
      <c r="E119" s="128"/>
      <c r="F119" s="128"/>
      <c r="G119" s="128"/>
      <c r="H119" s="128"/>
      <c r="I119" s="111"/>
      <c r="J119" s="111"/>
      <c r="K119" s="111"/>
    </row>
    <row r="120" spans="2:11">
      <c r="B120" s="110"/>
      <c r="C120" s="110"/>
      <c r="D120" s="128"/>
      <c r="E120" s="128"/>
      <c r="F120" s="128"/>
      <c r="G120" s="128"/>
      <c r="H120" s="128"/>
      <c r="I120" s="111"/>
      <c r="J120" s="111"/>
      <c r="K120" s="111"/>
    </row>
    <row r="121" spans="2:11">
      <c r="B121" s="110"/>
      <c r="C121" s="110"/>
      <c r="D121" s="128"/>
      <c r="E121" s="128"/>
      <c r="F121" s="128"/>
      <c r="G121" s="128"/>
      <c r="H121" s="128"/>
      <c r="I121" s="111"/>
      <c r="J121" s="111"/>
      <c r="K121" s="111"/>
    </row>
    <row r="122" spans="2:11">
      <c r="B122" s="110"/>
      <c r="C122" s="110"/>
      <c r="D122" s="128"/>
      <c r="E122" s="128"/>
      <c r="F122" s="128"/>
      <c r="G122" s="128"/>
      <c r="H122" s="128"/>
      <c r="I122" s="111"/>
      <c r="J122" s="111"/>
      <c r="K122" s="111"/>
    </row>
    <row r="123" spans="2:11">
      <c r="B123" s="110"/>
      <c r="C123" s="110"/>
      <c r="D123" s="128"/>
      <c r="E123" s="128"/>
      <c r="F123" s="128"/>
      <c r="G123" s="128"/>
      <c r="H123" s="128"/>
      <c r="I123" s="111"/>
      <c r="J123" s="111"/>
      <c r="K123" s="111"/>
    </row>
    <row r="124" spans="2:11">
      <c r="B124" s="110"/>
      <c r="C124" s="110"/>
      <c r="D124" s="128"/>
      <c r="E124" s="128"/>
      <c r="F124" s="128"/>
      <c r="G124" s="128"/>
      <c r="H124" s="128"/>
      <c r="I124" s="111"/>
      <c r="J124" s="111"/>
      <c r="K124" s="111"/>
    </row>
    <row r="125" spans="2:11">
      <c r="B125" s="110"/>
      <c r="C125" s="110"/>
      <c r="D125" s="128"/>
      <c r="E125" s="128"/>
      <c r="F125" s="128"/>
      <c r="G125" s="128"/>
      <c r="H125" s="128"/>
      <c r="I125" s="111"/>
      <c r="J125" s="111"/>
      <c r="K125" s="111"/>
    </row>
    <row r="126" spans="2:11">
      <c r="B126" s="110"/>
      <c r="C126" s="110"/>
      <c r="D126" s="128"/>
      <c r="E126" s="128"/>
      <c r="F126" s="128"/>
      <c r="G126" s="128"/>
      <c r="H126" s="128"/>
      <c r="I126" s="111"/>
      <c r="J126" s="111"/>
      <c r="K126" s="111"/>
    </row>
    <row r="127" spans="2:11">
      <c r="B127" s="110"/>
      <c r="C127" s="110"/>
      <c r="D127" s="128"/>
      <c r="E127" s="128"/>
      <c r="F127" s="128"/>
      <c r="G127" s="128"/>
      <c r="H127" s="128"/>
      <c r="I127" s="111"/>
      <c r="J127" s="111"/>
      <c r="K127" s="111"/>
    </row>
    <row r="128" spans="2:11">
      <c r="B128" s="110"/>
      <c r="C128" s="110"/>
      <c r="D128" s="128"/>
      <c r="E128" s="128"/>
      <c r="F128" s="128"/>
      <c r="G128" s="128"/>
      <c r="H128" s="128"/>
      <c r="I128" s="111"/>
      <c r="J128" s="111"/>
      <c r="K128" s="111"/>
    </row>
    <row r="129" spans="2:11">
      <c r="B129" s="110"/>
      <c r="C129" s="110"/>
      <c r="D129" s="128"/>
      <c r="E129" s="128"/>
      <c r="F129" s="128"/>
      <c r="G129" s="128"/>
      <c r="H129" s="128"/>
      <c r="I129" s="111"/>
      <c r="J129" s="111"/>
      <c r="K129" s="111"/>
    </row>
    <row r="130" spans="2:11">
      <c r="B130" s="110"/>
      <c r="C130" s="110"/>
      <c r="D130" s="128"/>
      <c r="E130" s="128"/>
      <c r="F130" s="128"/>
      <c r="G130" s="128"/>
      <c r="H130" s="128"/>
      <c r="I130" s="111"/>
      <c r="J130" s="111"/>
      <c r="K130" s="111"/>
    </row>
    <row r="131" spans="2:11">
      <c r="B131" s="110"/>
      <c r="C131" s="110"/>
      <c r="D131" s="128"/>
      <c r="E131" s="128"/>
      <c r="F131" s="128"/>
      <c r="G131" s="128"/>
      <c r="H131" s="128"/>
      <c r="I131" s="111"/>
      <c r="J131" s="111"/>
      <c r="K131" s="111"/>
    </row>
    <row r="132" spans="2:11">
      <c r="B132" s="110"/>
      <c r="C132" s="110"/>
      <c r="D132" s="128"/>
      <c r="E132" s="128"/>
      <c r="F132" s="128"/>
      <c r="G132" s="128"/>
      <c r="H132" s="128"/>
      <c r="I132" s="111"/>
      <c r="J132" s="111"/>
      <c r="K132" s="111"/>
    </row>
    <row r="133" spans="2:11">
      <c r="B133" s="110"/>
      <c r="C133" s="110"/>
      <c r="D133" s="128"/>
      <c r="E133" s="128"/>
      <c r="F133" s="128"/>
      <c r="G133" s="128"/>
      <c r="H133" s="128"/>
      <c r="I133" s="111"/>
      <c r="J133" s="111"/>
      <c r="K133" s="111"/>
    </row>
    <row r="134" spans="2:11">
      <c r="B134" s="110"/>
      <c r="C134" s="110"/>
      <c r="D134" s="128"/>
      <c r="E134" s="128"/>
      <c r="F134" s="128"/>
      <c r="G134" s="128"/>
      <c r="H134" s="128"/>
      <c r="I134" s="111"/>
      <c r="J134" s="111"/>
      <c r="K134" s="111"/>
    </row>
    <row r="135" spans="2:11">
      <c r="B135" s="110"/>
      <c r="C135" s="110"/>
      <c r="D135" s="128"/>
      <c r="E135" s="128"/>
      <c r="F135" s="128"/>
      <c r="G135" s="128"/>
      <c r="H135" s="128"/>
      <c r="I135" s="111"/>
      <c r="J135" s="111"/>
      <c r="K135" s="111"/>
    </row>
    <row r="136" spans="2:11">
      <c r="B136" s="110"/>
      <c r="C136" s="110"/>
      <c r="D136" s="128"/>
      <c r="E136" s="128"/>
      <c r="F136" s="128"/>
      <c r="G136" s="128"/>
      <c r="H136" s="128"/>
      <c r="I136" s="111"/>
      <c r="J136" s="111"/>
      <c r="K136" s="111"/>
    </row>
    <row r="137" spans="2:11">
      <c r="B137" s="110"/>
      <c r="C137" s="110"/>
      <c r="D137" s="128"/>
      <c r="E137" s="128"/>
      <c r="F137" s="128"/>
      <c r="G137" s="128"/>
      <c r="H137" s="128"/>
      <c r="I137" s="111"/>
      <c r="J137" s="111"/>
      <c r="K137" s="111"/>
    </row>
    <row r="138" spans="2:11">
      <c r="B138" s="110"/>
      <c r="C138" s="110"/>
      <c r="D138" s="128"/>
      <c r="E138" s="128"/>
      <c r="F138" s="128"/>
      <c r="G138" s="128"/>
      <c r="H138" s="128"/>
      <c r="I138" s="111"/>
      <c r="J138" s="111"/>
      <c r="K138" s="111"/>
    </row>
    <row r="139" spans="2:11">
      <c r="B139" s="110"/>
      <c r="C139" s="110"/>
      <c r="D139" s="128"/>
      <c r="E139" s="128"/>
      <c r="F139" s="128"/>
      <c r="G139" s="128"/>
      <c r="H139" s="128"/>
      <c r="I139" s="111"/>
      <c r="J139" s="111"/>
      <c r="K139" s="111"/>
    </row>
    <row r="140" spans="2:11">
      <c r="B140" s="110"/>
      <c r="C140" s="110"/>
      <c r="D140" s="128"/>
      <c r="E140" s="128"/>
      <c r="F140" s="128"/>
      <c r="G140" s="128"/>
      <c r="H140" s="128"/>
      <c r="I140" s="111"/>
      <c r="J140" s="111"/>
      <c r="K140" s="111"/>
    </row>
    <row r="141" spans="2:11">
      <c r="B141" s="110"/>
      <c r="C141" s="110"/>
      <c r="D141" s="128"/>
      <c r="E141" s="128"/>
      <c r="F141" s="128"/>
      <c r="G141" s="128"/>
      <c r="H141" s="128"/>
      <c r="I141" s="111"/>
      <c r="J141" s="111"/>
      <c r="K141" s="111"/>
    </row>
    <row r="142" spans="2:11">
      <c r="B142" s="110"/>
      <c r="C142" s="110"/>
      <c r="D142" s="128"/>
      <c r="E142" s="128"/>
      <c r="F142" s="128"/>
      <c r="G142" s="128"/>
      <c r="H142" s="128"/>
      <c r="I142" s="111"/>
      <c r="J142" s="111"/>
      <c r="K142" s="111"/>
    </row>
    <row r="143" spans="2:11">
      <c r="B143" s="110"/>
      <c r="C143" s="110"/>
      <c r="D143" s="128"/>
      <c r="E143" s="128"/>
      <c r="F143" s="128"/>
      <c r="G143" s="128"/>
      <c r="H143" s="128"/>
      <c r="I143" s="111"/>
      <c r="J143" s="111"/>
      <c r="K143" s="111"/>
    </row>
    <row r="144" spans="2:11">
      <c r="B144" s="110"/>
      <c r="C144" s="110"/>
      <c r="D144" s="128"/>
      <c r="E144" s="128"/>
      <c r="F144" s="128"/>
      <c r="G144" s="128"/>
      <c r="H144" s="128"/>
      <c r="I144" s="111"/>
      <c r="J144" s="111"/>
      <c r="K144" s="111"/>
    </row>
    <row r="145" spans="2:11">
      <c r="B145" s="110"/>
      <c r="C145" s="110"/>
      <c r="D145" s="128"/>
      <c r="E145" s="128"/>
      <c r="F145" s="128"/>
      <c r="G145" s="128"/>
      <c r="H145" s="128"/>
      <c r="I145" s="111"/>
      <c r="J145" s="111"/>
      <c r="K145" s="111"/>
    </row>
    <row r="146" spans="2:11">
      <c r="B146" s="110"/>
      <c r="C146" s="110"/>
      <c r="D146" s="128"/>
      <c r="E146" s="128"/>
      <c r="F146" s="128"/>
      <c r="G146" s="128"/>
      <c r="H146" s="128"/>
      <c r="I146" s="111"/>
      <c r="J146" s="111"/>
      <c r="K146" s="111"/>
    </row>
    <row r="147" spans="2:11">
      <c r="B147" s="110"/>
      <c r="C147" s="110"/>
      <c r="D147" s="128"/>
      <c r="E147" s="128"/>
      <c r="F147" s="128"/>
      <c r="G147" s="128"/>
      <c r="H147" s="128"/>
      <c r="I147" s="111"/>
      <c r="J147" s="111"/>
      <c r="K147" s="111"/>
    </row>
    <row r="148" spans="2:11">
      <c r="B148" s="110"/>
      <c r="C148" s="110"/>
      <c r="D148" s="128"/>
      <c r="E148" s="128"/>
      <c r="F148" s="128"/>
      <c r="G148" s="128"/>
      <c r="H148" s="128"/>
      <c r="I148" s="111"/>
      <c r="J148" s="111"/>
      <c r="K148" s="111"/>
    </row>
    <row r="149" spans="2:11">
      <c r="B149" s="110"/>
      <c r="C149" s="110"/>
      <c r="D149" s="128"/>
      <c r="E149" s="128"/>
      <c r="F149" s="128"/>
      <c r="G149" s="128"/>
      <c r="H149" s="128"/>
      <c r="I149" s="111"/>
      <c r="J149" s="111"/>
      <c r="K149" s="111"/>
    </row>
    <row r="150" spans="2:11">
      <c r="B150" s="110"/>
      <c r="C150" s="110"/>
      <c r="D150" s="128"/>
      <c r="E150" s="128"/>
      <c r="F150" s="128"/>
      <c r="G150" s="128"/>
      <c r="H150" s="128"/>
      <c r="I150" s="111"/>
      <c r="J150" s="111"/>
      <c r="K150" s="111"/>
    </row>
    <row r="151" spans="2:11">
      <c r="B151" s="110"/>
      <c r="C151" s="110"/>
      <c r="D151" s="128"/>
      <c r="E151" s="128"/>
      <c r="F151" s="128"/>
      <c r="G151" s="128"/>
      <c r="H151" s="128"/>
      <c r="I151" s="111"/>
      <c r="J151" s="111"/>
      <c r="K151" s="111"/>
    </row>
    <row r="152" spans="2:11">
      <c r="B152" s="110"/>
      <c r="C152" s="110"/>
      <c r="D152" s="128"/>
      <c r="E152" s="128"/>
      <c r="F152" s="128"/>
      <c r="G152" s="128"/>
      <c r="H152" s="128"/>
      <c r="I152" s="111"/>
      <c r="J152" s="111"/>
      <c r="K152" s="111"/>
    </row>
    <row r="153" spans="2:11">
      <c r="B153" s="110"/>
      <c r="C153" s="110"/>
      <c r="D153" s="128"/>
      <c r="E153" s="128"/>
      <c r="F153" s="128"/>
      <c r="G153" s="128"/>
      <c r="H153" s="128"/>
      <c r="I153" s="111"/>
      <c r="J153" s="111"/>
      <c r="K153" s="111"/>
    </row>
    <row r="154" spans="2:11">
      <c r="B154" s="110"/>
      <c r="C154" s="110"/>
      <c r="D154" s="128"/>
      <c r="E154" s="128"/>
      <c r="F154" s="128"/>
      <c r="G154" s="128"/>
      <c r="H154" s="128"/>
      <c r="I154" s="111"/>
      <c r="J154" s="111"/>
      <c r="K154" s="111"/>
    </row>
    <row r="155" spans="2:11">
      <c r="B155" s="110"/>
      <c r="C155" s="110"/>
      <c r="D155" s="128"/>
      <c r="E155" s="128"/>
      <c r="F155" s="128"/>
      <c r="G155" s="128"/>
      <c r="H155" s="128"/>
      <c r="I155" s="111"/>
      <c r="J155" s="111"/>
      <c r="K155" s="111"/>
    </row>
    <row r="156" spans="2:11">
      <c r="B156" s="110"/>
      <c r="C156" s="110"/>
      <c r="D156" s="128"/>
      <c r="E156" s="128"/>
      <c r="F156" s="128"/>
      <c r="G156" s="128"/>
      <c r="H156" s="128"/>
      <c r="I156" s="111"/>
      <c r="J156" s="111"/>
      <c r="K156" s="111"/>
    </row>
    <row r="157" spans="2:11">
      <c r="B157" s="110"/>
      <c r="C157" s="110"/>
      <c r="D157" s="128"/>
      <c r="E157" s="128"/>
      <c r="F157" s="128"/>
      <c r="G157" s="128"/>
      <c r="H157" s="128"/>
      <c r="I157" s="111"/>
      <c r="J157" s="111"/>
      <c r="K157" s="111"/>
    </row>
    <row r="158" spans="2:11">
      <c r="B158" s="110"/>
      <c r="C158" s="110"/>
      <c r="D158" s="128"/>
      <c r="E158" s="128"/>
      <c r="F158" s="128"/>
      <c r="G158" s="128"/>
      <c r="H158" s="128"/>
      <c r="I158" s="111"/>
      <c r="J158" s="111"/>
      <c r="K158" s="111"/>
    </row>
    <row r="159" spans="2:11">
      <c r="B159" s="110"/>
      <c r="C159" s="110"/>
      <c r="D159" s="128"/>
      <c r="E159" s="128"/>
      <c r="F159" s="128"/>
      <c r="G159" s="128"/>
      <c r="H159" s="128"/>
      <c r="I159" s="111"/>
      <c r="J159" s="111"/>
      <c r="K159" s="111"/>
    </row>
    <row r="160" spans="2:11">
      <c r="B160" s="110"/>
      <c r="C160" s="110"/>
      <c r="D160" s="128"/>
      <c r="E160" s="128"/>
      <c r="F160" s="128"/>
      <c r="G160" s="128"/>
      <c r="H160" s="128"/>
      <c r="I160" s="111"/>
      <c r="J160" s="111"/>
      <c r="K160" s="111"/>
    </row>
    <row r="161" spans="2:11">
      <c r="B161" s="110"/>
      <c r="C161" s="110"/>
      <c r="D161" s="128"/>
      <c r="E161" s="128"/>
      <c r="F161" s="128"/>
      <c r="G161" s="128"/>
      <c r="H161" s="128"/>
      <c r="I161" s="111"/>
      <c r="J161" s="111"/>
      <c r="K161" s="111"/>
    </row>
    <row r="162" spans="2:11">
      <c r="B162" s="110"/>
      <c r="C162" s="110"/>
      <c r="D162" s="128"/>
      <c r="E162" s="128"/>
      <c r="F162" s="128"/>
      <c r="G162" s="128"/>
      <c r="H162" s="128"/>
      <c r="I162" s="111"/>
      <c r="J162" s="111"/>
      <c r="K162" s="111"/>
    </row>
    <row r="163" spans="2:11">
      <c r="B163" s="110"/>
      <c r="C163" s="110"/>
      <c r="D163" s="128"/>
      <c r="E163" s="128"/>
      <c r="F163" s="128"/>
      <c r="G163" s="128"/>
      <c r="H163" s="128"/>
      <c r="I163" s="111"/>
      <c r="J163" s="111"/>
      <c r="K163" s="111"/>
    </row>
    <row r="164" spans="2:11">
      <c r="B164" s="110"/>
      <c r="C164" s="110"/>
      <c r="D164" s="128"/>
      <c r="E164" s="128"/>
      <c r="F164" s="128"/>
      <c r="G164" s="128"/>
      <c r="H164" s="128"/>
      <c r="I164" s="111"/>
      <c r="J164" s="111"/>
      <c r="K164" s="111"/>
    </row>
    <row r="165" spans="2:11">
      <c r="B165" s="110"/>
      <c r="C165" s="110"/>
      <c r="D165" s="128"/>
      <c r="E165" s="128"/>
      <c r="F165" s="128"/>
      <c r="G165" s="128"/>
      <c r="H165" s="128"/>
      <c r="I165" s="111"/>
      <c r="J165" s="111"/>
      <c r="K165" s="111"/>
    </row>
    <row r="166" spans="2:11">
      <c r="B166" s="110"/>
      <c r="C166" s="110"/>
      <c r="D166" s="128"/>
      <c r="E166" s="128"/>
      <c r="F166" s="128"/>
      <c r="G166" s="128"/>
      <c r="H166" s="128"/>
      <c r="I166" s="111"/>
      <c r="J166" s="111"/>
      <c r="K166" s="111"/>
    </row>
    <row r="167" spans="2:11">
      <c r="B167" s="110"/>
      <c r="C167" s="110"/>
      <c r="D167" s="128"/>
      <c r="E167" s="128"/>
      <c r="F167" s="128"/>
      <c r="G167" s="128"/>
      <c r="H167" s="128"/>
      <c r="I167" s="111"/>
      <c r="J167" s="111"/>
      <c r="K167" s="111"/>
    </row>
    <row r="168" spans="2:11">
      <c r="B168" s="110"/>
      <c r="C168" s="110"/>
      <c r="D168" s="128"/>
      <c r="E168" s="128"/>
      <c r="F168" s="128"/>
      <c r="G168" s="128"/>
      <c r="H168" s="128"/>
      <c r="I168" s="111"/>
      <c r="J168" s="111"/>
      <c r="K168" s="111"/>
    </row>
    <row r="169" spans="2:11">
      <c r="B169" s="110"/>
      <c r="C169" s="110"/>
      <c r="D169" s="128"/>
      <c r="E169" s="128"/>
      <c r="F169" s="128"/>
      <c r="G169" s="128"/>
      <c r="H169" s="128"/>
      <c r="I169" s="111"/>
      <c r="J169" s="111"/>
      <c r="K169" s="111"/>
    </row>
    <row r="170" spans="2:11">
      <c r="B170" s="110"/>
      <c r="C170" s="110"/>
      <c r="D170" s="128"/>
      <c r="E170" s="128"/>
      <c r="F170" s="128"/>
      <c r="G170" s="128"/>
      <c r="H170" s="128"/>
      <c r="I170" s="111"/>
      <c r="J170" s="111"/>
      <c r="K170" s="111"/>
    </row>
    <row r="171" spans="2:11">
      <c r="B171" s="110"/>
      <c r="C171" s="110"/>
      <c r="D171" s="128"/>
      <c r="E171" s="128"/>
      <c r="F171" s="128"/>
      <c r="G171" s="128"/>
      <c r="H171" s="128"/>
      <c r="I171" s="111"/>
      <c r="J171" s="111"/>
      <c r="K171" s="111"/>
    </row>
    <row r="172" spans="2:11">
      <c r="B172" s="110"/>
      <c r="C172" s="110"/>
      <c r="D172" s="128"/>
      <c r="E172" s="128"/>
      <c r="F172" s="128"/>
      <c r="G172" s="128"/>
      <c r="H172" s="128"/>
      <c r="I172" s="111"/>
      <c r="J172" s="111"/>
      <c r="K172" s="111"/>
    </row>
    <row r="173" spans="2:11">
      <c r="B173" s="110"/>
      <c r="C173" s="110"/>
      <c r="D173" s="128"/>
      <c r="E173" s="128"/>
      <c r="F173" s="128"/>
      <c r="G173" s="128"/>
      <c r="H173" s="128"/>
      <c r="I173" s="111"/>
      <c r="J173" s="111"/>
      <c r="K173" s="111"/>
    </row>
    <row r="174" spans="2:11">
      <c r="B174" s="110"/>
      <c r="C174" s="110"/>
      <c r="D174" s="128"/>
      <c r="E174" s="128"/>
      <c r="F174" s="128"/>
      <c r="G174" s="128"/>
      <c r="H174" s="128"/>
      <c r="I174" s="111"/>
      <c r="J174" s="111"/>
      <c r="K174" s="111"/>
    </row>
    <row r="175" spans="2:11">
      <c r="B175" s="110"/>
      <c r="C175" s="110"/>
      <c r="D175" s="128"/>
      <c r="E175" s="128"/>
      <c r="F175" s="128"/>
      <c r="G175" s="128"/>
      <c r="H175" s="128"/>
      <c r="I175" s="111"/>
      <c r="J175" s="111"/>
      <c r="K175" s="111"/>
    </row>
    <row r="176" spans="2:11">
      <c r="B176" s="110"/>
      <c r="C176" s="110"/>
      <c r="D176" s="128"/>
      <c r="E176" s="128"/>
      <c r="F176" s="128"/>
      <c r="G176" s="128"/>
      <c r="H176" s="128"/>
      <c r="I176" s="111"/>
      <c r="J176" s="111"/>
      <c r="K176" s="111"/>
    </row>
    <row r="177" spans="2:11">
      <c r="B177" s="110"/>
      <c r="C177" s="110"/>
      <c r="D177" s="128"/>
      <c r="E177" s="128"/>
      <c r="F177" s="128"/>
      <c r="G177" s="128"/>
      <c r="H177" s="128"/>
      <c r="I177" s="111"/>
      <c r="J177" s="111"/>
      <c r="K177" s="111"/>
    </row>
    <row r="178" spans="2:11">
      <c r="B178" s="110"/>
      <c r="C178" s="110"/>
      <c r="D178" s="128"/>
      <c r="E178" s="128"/>
      <c r="F178" s="128"/>
      <c r="G178" s="128"/>
      <c r="H178" s="128"/>
      <c r="I178" s="111"/>
      <c r="J178" s="111"/>
      <c r="K178" s="111"/>
    </row>
    <row r="179" spans="2:11">
      <c r="B179" s="110"/>
      <c r="C179" s="110"/>
      <c r="D179" s="128"/>
      <c r="E179" s="128"/>
      <c r="F179" s="128"/>
      <c r="G179" s="128"/>
      <c r="H179" s="128"/>
      <c r="I179" s="111"/>
      <c r="J179" s="111"/>
      <c r="K179" s="111"/>
    </row>
    <row r="180" spans="2:11">
      <c r="B180" s="110"/>
      <c r="C180" s="110"/>
      <c r="D180" s="128"/>
      <c r="E180" s="128"/>
      <c r="F180" s="128"/>
      <c r="G180" s="128"/>
      <c r="H180" s="128"/>
      <c r="I180" s="111"/>
      <c r="J180" s="111"/>
      <c r="K180" s="111"/>
    </row>
    <row r="181" spans="2:11">
      <c r="B181" s="110"/>
      <c r="C181" s="110"/>
      <c r="D181" s="128"/>
      <c r="E181" s="128"/>
      <c r="F181" s="128"/>
      <c r="G181" s="128"/>
      <c r="H181" s="128"/>
      <c r="I181" s="111"/>
      <c r="J181" s="111"/>
      <c r="K181" s="111"/>
    </row>
    <row r="182" spans="2:11">
      <c r="B182" s="110"/>
      <c r="C182" s="110"/>
      <c r="D182" s="128"/>
      <c r="E182" s="128"/>
      <c r="F182" s="128"/>
      <c r="G182" s="128"/>
      <c r="H182" s="128"/>
      <c r="I182" s="111"/>
      <c r="J182" s="111"/>
      <c r="K182" s="111"/>
    </row>
    <row r="183" spans="2:11">
      <c r="B183" s="110"/>
      <c r="C183" s="110"/>
      <c r="D183" s="128"/>
      <c r="E183" s="128"/>
      <c r="F183" s="128"/>
      <c r="G183" s="128"/>
      <c r="H183" s="128"/>
      <c r="I183" s="111"/>
      <c r="J183" s="111"/>
      <c r="K183" s="111"/>
    </row>
    <row r="184" spans="2:11">
      <c r="B184" s="110"/>
      <c r="C184" s="110"/>
      <c r="D184" s="128"/>
      <c r="E184" s="128"/>
      <c r="F184" s="128"/>
      <c r="G184" s="128"/>
      <c r="H184" s="128"/>
      <c r="I184" s="111"/>
      <c r="J184" s="111"/>
      <c r="K184" s="111"/>
    </row>
    <row r="185" spans="2:11">
      <c r="B185" s="110"/>
      <c r="C185" s="110"/>
      <c r="D185" s="128"/>
      <c r="E185" s="128"/>
      <c r="F185" s="128"/>
      <c r="G185" s="128"/>
      <c r="H185" s="128"/>
      <c r="I185" s="111"/>
      <c r="J185" s="111"/>
      <c r="K185" s="111"/>
    </row>
    <row r="186" spans="2:11">
      <c r="B186" s="110"/>
      <c r="C186" s="110"/>
      <c r="D186" s="128"/>
      <c r="E186" s="128"/>
      <c r="F186" s="128"/>
      <c r="G186" s="128"/>
      <c r="H186" s="128"/>
      <c r="I186" s="111"/>
      <c r="J186" s="111"/>
      <c r="K186" s="111"/>
    </row>
    <row r="187" spans="2:11">
      <c r="B187" s="110"/>
      <c r="C187" s="110"/>
      <c r="D187" s="128"/>
      <c r="E187" s="128"/>
      <c r="F187" s="128"/>
      <c r="G187" s="128"/>
      <c r="H187" s="128"/>
      <c r="I187" s="111"/>
      <c r="J187" s="111"/>
      <c r="K187" s="111"/>
    </row>
    <row r="188" spans="2:11">
      <c r="B188" s="110"/>
      <c r="C188" s="110"/>
      <c r="D188" s="128"/>
      <c r="E188" s="128"/>
      <c r="F188" s="128"/>
      <c r="G188" s="128"/>
      <c r="H188" s="128"/>
      <c r="I188" s="111"/>
      <c r="J188" s="111"/>
      <c r="K188" s="111"/>
    </row>
    <row r="189" spans="2:11">
      <c r="B189" s="110"/>
      <c r="C189" s="110"/>
      <c r="D189" s="128"/>
      <c r="E189" s="128"/>
      <c r="F189" s="128"/>
      <c r="G189" s="128"/>
      <c r="H189" s="128"/>
      <c r="I189" s="111"/>
      <c r="J189" s="111"/>
      <c r="K189" s="111"/>
    </row>
    <row r="190" spans="2:11">
      <c r="B190" s="110"/>
      <c r="C190" s="110"/>
      <c r="D190" s="128"/>
      <c r="E190" s="128"/>
      <c r="F190" s="128"/>
      <c r="G190" s="128"/>
      <c r="H190" s="128"/>
      <c r="I190" s="111"/>
      <c r="J190" s="111"/>
      <c r="K190" s="111"/>
    </row>
    <row r="191" spans="2:11">
      <c r="B191" s="110"/>
      <c r="C191" s="110"/>
      <c r="D191" s="128"/>
      <c r="E191" s="128"/>
      <c r="F191" s="128"/>
      <c r="G191" s="128"/>
      <c r="H191" s="128"/>
      <c r="I191" s="111"/>
      <c r="J191" s="111"/>
      <c r="K191" s="111"/>
    </row>
    <row r="192" spans="2:11">
      <c r="B192" s="110"/>
      <c r="C192" s="110"/>
      <c r="D192" s="128"/>
      <c r="E192" s="128"/>
      <c r="F192" s="128"/>
      <c r="G192" s="128"/>
      <c r="H192" s="128"/>
      <c r="I192" s="111"/>
      <c r="J192" s="111"/>
      <c r="K192" s="111"/>
    </row>
    <row r="193" spans="2:11">
      <c r="B193" s="110"/>
      <c r="C193" s="110"/>
      <c r="D193" s="128"/>
      <c r="E193" s="128"/>
      <c r="F193" s="128"/>
      <c r="G193" s="128"/>
      <c r="H193" s="128"/>
      <c r="I193" s="111"/>
      <c r="J193" s="111"/>
      <c r="K193" s="111"/>
    </row>
    <row r="194" spans="2:11">
      <c r="B194" s="110"/>
      <c r="C194" s="110"/>
      <c r="D194" s="128"/>
      <c r="E194" s="128"/>
      <c r="F194" s="128"/>
      <c r="G194" s="128"/>
      <c r="H194" s="128"/>
      <c r="I194" s="111"/>
      <c r="J194" s="111"/>
      <c r="K194" s="111"/>
    </row>
    <row r="195" spans="2:11">
      <c r="B195" s="110"/>
      <c r="C195" s="110"/>
      <c r="D195" s="128"/>
      <c r="E195" s="128"/>
      <c r="F195" s="128"/>
      <c r="G195" s="128"/>
      <c r="H195" s="128"/>
      <c r="I195" s="111"/>
      <c r="J195" s="111"/>
      <c r="K195" s="111"/>
    </row>
    <row r="196" spans="2:11">
      <c r="B196" s="110"/>
      <c r="C196" s="110"/>
      <c r="D196" s="128"/>
      <c r="E196" s="128"/>
      <c r="F196" s="128"/>
      <c r="G196" s="128"/>
      <c r="H196" s="128"/>
      <c r="I196" s="111"/>
      <c r="J196" s="111"/>
      <c r="K196" s="111"/>
    </row>
    <row r="197" spans="2:11">
      <c r="B197" s="110"/>
      <c r="C197" s="110"/>
      <c r="D197" s="128"/>
      <c r="E197" s="128"/>
      <c r="F197" s="128"/>
      <c r="G197" s="128"/>
      <c r="H197" s="128"/>
      <c r="I197" s="111"/>
      <c r="J197" s="111"/>
      <c r="K197" s="111"/>
    </row>
    <row r="198" spans="2:11">
      <c r="B198" s="110"/>
      <c r="C198" s="110"/>
      <c r="D198" s="128"/>
      <c r="E198" s="128"/>
      <c r="F198" s="128"/>
      <c r="G198" s="128"/>
      <c r="H198" s="128"/>
      <c r="I198" s="111"/>
      <c r="J198" s="111"/>
      <c r="K198" s="111"/>
    </row>
    <row r="199" spans="2:11">
      <c r="B199" s="110"/>
      <c r="C199" s="110"/>
      <c r="D199" s="128"/>
      <c r="E199" s="128"/>
      <c r="F199" s="128"/>
      <c r="G199" s="128"/>
      <c r="H199" s="128"/>
      <c r="I199" s="111"/>
      <c r="J199" s="111"/>
      <c r="K199" s="111"/>
    </row>
    <row r="200" spans="2:11">
      <c r="B200" s="110"/>
      <c r="C200" s="110"/>
      <c r="D200" s="128"/>
      <c r="E200" s="128"/>
      <c r="F200" s="128"/>
      <c r="G200" s="128"/>
      <c r="H200" s="128"/>
      <c r="I200" s="111"/>
      <c r="J200" s="111"/>
      <c r="K200" s="111"/>
    </row>
    <row r="201" spans="2:11">
      <c r="B201" s="110"/>
      <c r="C201" s="110"/>
      <c r="D201" s="128"/>
      <c r="E201" s="128"/>
      <c r="F201" s="128"/>
      <c r="G201" s="128"/>
      <c r="H201" s="128"/>
      <c r="I201" s="111"/>
      <c r="J201" s="111"/>
      <c r="K201" s="111"/>
    </row>
    <row r="202" spans="2:11">
      <c r="B202" s="110"/>
      <c r="C202" s="110"/>
      <c r="D202" s="128"/>
      <c r="E202" s="128"/>
      <c r="F202" s="128"/>
      <c r="G202" s="128"/>
      <c r="H202" s="128"/>
      <c r="I202" s="111"/>
      <c r="J202" s="111"/>
      <c r="K202" s="111"/>
    </row>
    <row r="203" spans="2:11">
      <c r="B203" s="110"/>
      <c r="C203" s="110"/>
      <c r="D203" s="128"/>
      <c r="E203" s="128"/>
      <c r="F203" s="128"/>
      <c r="G203" s="128"/>
      <c r="H203" s="128"/>
      <c r="I203" s="111"/>
      <c r="J203" s="111"/>
      <c r="K203" s="111"/>
    </row>
    <row r="204" spans="2:11">
      <c r="B204" s="110"/>
      <c r="C204" s="110"/>
      <c r="D204" s="128"/>
      <c r="E204" s="128"/>
      <c r="F204" s="128"/>
      <c r="G204" s="128"/>
      <c r="H204" s="128"/>
      <c r="I204" s="111"/>
      <c r="J204" s="111"/>
      <c r="K204" s="111"/>
    </row>
    <row r="205" spans="2:11">
      <c r="B205" s="110"/>
      <c r="C205" s="110"/>
      <c r="D205" s="128"/>
      <c r="E205" s="128"/>
      <c r="F205" s="128"/>
      <c r="G205" s="128"/>
      <c r="H205" s="128"/>
      <c r="I205" s="111"/>
      <c r="J205" s="111"/>
      <c r="K205" s="111"/>
    </row>
    <row r="206" spans="2:11">
      <c r="B206" s="110"/>
      <c r="C206" s="110"/>
      <c r="D206" s="128"/>
      <c r="E206" s="128"/>
      <c r="F206" s="128"/>
      <c r="G206" s="128"/>
      <c r="H206" s="128"/>
      <c r="I206" s="111"/>
      <c r="J206" s="111"/>
      <c r="K206" s="111"/>
    </row>
    <row r="207" spans="2:11">
      <c r="B207" s="110"/>
      <c r="C207" s="110"/>
      <c r="D207" s="128"/>
      <c r="E207" s="128"/>
      <c r="F207" s="128"/>
      <c r="G207" s="128"/>
      <c r="H207" s="128"/>
      <c r="I207" s="111"/>
      <c r="J207" s="111"/>
      <c r="K207" s="111"/>
    </row>
    <row r="208" spans="2:11">
      <c r="B208" s="110"/>
      <c r="C208" s="110"/>
      <c r="D208" s="128"/>
      <c r="E208" s="128"/>
      <c r="F208" s="128"/>
      <c r="G208" s="128"/>
      <c r="H208" s="128"/>
      <c r="I208" s="111"/>
      <c r="J208" s="111"/>
      <c r="K208" s="111"/>
    </row>
    <row r="209" spans="2:11">
      <c r="B209" s="110"/>
      <c r="C209" s="110"/>
      <c r="D209" s="128"/>
      <c r="E209" s="128"/>
      <c r="F209" s="128"/>
      <c r="G209" s="128"/>
      <c r="H209" s="128"/>
      <c r="I209" s="111"/>
      <c r="J209" s="111"/>
      <c r="K209" s="111"/>
    </row>
    <row r="210" spans="2:11">
      <c r="B210" s="110"/>
      <c r="C210" s="110"/>
      <c r="D210" s="128"/>
      <c r="E210" s="128"/>
      <c r="F210" s="128"/>
      <c r="G210" s="128"/>
      <c r="H210" s="128"/>
      <c r="I210" s="111"/>
      <c r="J210" s="111"/>
      <c r="K210" s="111"/>
    </row>
    <row r="211" spans="2:11">
      <c r="B211" s="110"/>
      <c r="C211" s="110"/>
      <c r="D211" s="128"/>
      <c r="E211" s="128"/>
      <c r="F211" s="128"/>
      <c r="G211" s="128"/>
      <c r="H211" s="128"/>
      <c r="I211" s="111"/>
      <c r="J211" s="111"/>
      <c r="K211" s="111"/>
    </row>
    <row r="212" spans="2:11">
      <c r="B212" s="110"/>
      <c r="C212" s="110"/>
      <c r="D212" s="128"/>
      <c r="E212" s="128"/>
      <c r="F212" s="128"/>
      <c r="G212" s="128"/>
      <c r="H212" s="128"/>
      <c r="I212" s="111"/>
      <c r="J212" s="111"/>
      <c r="K212" s="111"/>
    </row>
    <row r="213" spans="2:11">
      <c r="B213" s="110"/>
      <c r="C213" s="110"/>
      <c r="D213" s="128"/>
      <c r="E213" s="128"/>
      <c r="F213" s="128"/>
      <c r="G213" s="128"/>
      <c r="H213" s="128"/>
      <c r="I213" s="111"/>
      <c r="J213" s="111"/>
      <c r="K213" s="111"/>
    </row>
    <row r="214" spans="2:11">
      <c r="B214" s="110"/>
      <c r="C214" s="110"/>
      <c r="D214" s="128"/>
      <c r="E214" s="128"/>
      <c r="F214" s="128"/>
      <c r="G214" s="128"/>
      <c r="H214" s="128"/>
      <c r="I214" s="111"/>
      <c r="J214" s="111"/>
      <c r="K214" s="111"/>
    </row>
    <row r="215" spans="2:11">
      <c r="B215" s="110"/>
      <c r="C215" s="110"/>
      <c r="D215" s="128"/>
      <c r="E215" s="128"/>
      <c r="F215" s="128"/>
      <c r="G215" s="128"/>
      <c r="H215" s="128"/>
      <c r="I215" s="111"/>
      <c r="J215" s="111"/>
      <c r="K215" s="111"/>
    </row>
    <row r="216" spans="2:11">
      <c r="B216" s="110"/>
      <c r="C216" s="110"/>
      <c r="D216" s="128"/>
      <c r="E216" s="128"/>
      <c r="F216" s="128"/>
      <c r="G216" s="128"/>
      <c r="H216" s="128"/>
      <c r="I216" s="111"/>
      <c r="J216" s="111"/>
      <c r="K216" s="111"/>
    </row>
    <row r="217" spans="2:11">
      <c r="B217" s="110"/>
      <c r="C217" s="110"/>
      <c r="D217" s="128"/>
      <c r="E217" s="128"/>
      <c r="F217" s="128"/>
      <c r="G217" s="128"/>
      <c r="H217" s="128"/>
      <c r="I217" s="111"/>
      <c r="J217" s="111"/>
      <c r="K217" s="111"/>
    </row>
    <row r="218" spans="2:11">
      <c r="B218" s="110"/>
      <c r="C218" s="110"/>
      <c r="D218" s="128"/>
      <c r="E218" s="128"/>
      <c r="F218" s="128"/>
      <c r="G218" s="128"/>
      <c r="H218" s="128"/>
      <c r="I218" s="111"/>
      <c r="J218" s="111"/>
      <c r="K218" s="111"/>
    </row>
    <row r="219" spans="2:11">
      <c r="B219" s="110"/>
      <c r="C219" s="110"/>
      <c r="D219" s="128"/>
      <c r="E219" s="128"/>
      <c r="F219" s="128"/>
      <c r="G219" s="128"/>
      <c r="H219" s="128"/>
      <c r="I219" s="111"/>
      <c r="J219" s="111"/>
      <c r="K219" s="111"/>
    </row>
    <row r="220" spans="2:11">
      <c r="B220" s="110"/>
      <c r="C220" s="110"/>
      <c r="D220" s="128"/>
      <c r="E220" s="128"/>
      <c r="F220" s="128"/>
      <c r="G220" s="128"/>
      <c r="H220" s="128"/>
      <c r="I220" s="111"/>
      <c r="J220" s="111"/>
      <c r="K220" s="111"/>
    </row>
    <row r="221" spans="2:11">
      <c r="B221" s="110"/>
      <c r="C221" s="110"/>
      <c r="D221" s="128"/>
      <c r="E221" s="128"/>
      <c r="F221" s="128"/>
      <c r="G221" s="128"/>
      <c r="H221" s="128"/>
      <c r="I221" s="111"/>
      <c r="J221" s="111"/>
      <c r="K221" s="111"/>
    </row>
    <row r="222" spans="2:11">
      <c r="B222" s="110"/>
      <c r="C222" s="110"/>
      <c r="D222" s="128"/>
      <c r="E222" s="128"/>
      <c r="F222" s="128"/>
      <c r="G222" s="128"/>
      <c r="H222" s="128"/>
      <c r="I222" s="111"/>
      <c r="J222" s="111"/>
      <c r="K222" s="111"/>
    </row>
    <row r="223" spans="2:11">
      <c r="B223" s="110"/>
      <c r="C223" s="110"/>
      <c r="D223" s="128"/>
      <c r="E223" s="128"/>
      <c r="F223" s="128"/>
      <c r="G223" s="128"/>
      <c r="H223" s="128"/>
      <c r="I223" s="111"/>
      <c r="J223" s="111"/>
      <c r="K223" s="111"/>
    </row>
    <row r="224" spans="2:11">
      <c r="B224" s="110"/>
      <c r="C224" s="110"/>
      <c r="D224" s="128"/>
      <c r="E224" s="128"/>
      <c r="F224" s="128"/>
      <c r="G224" s="128"/>
      <c r="H224" s="128"/>
      <c r="I224" s="111"/>
      <c r="J224" s="111"/>
      <c r="K224" s="111"/>
    </row>
    <row r="225" spans="2:11">
      <c r="B225" s="110"/>
      <c r="C225" s="110"/>
      <c r="D225" s="128"/>
      <c r="E225" s="128"/>
      <c r="F225" s="128"/>
      <c r="G225" s="128"/>
      <c r="H225" s="128"/>
      <c r="I225" s="111"/>
      <c r="J225" s="111"/>
      <c r="K225" s="111"/>
    </row>
    <row r="226" spans="2:11">
      <c r="B226" s="110"/>
      <c r="C226" s="110"/>
      <c r="D226" s="128"/>
      <c r="E226" s="128"/>
      <c r="F226" s="128"/>
      <c r="G226" s="128"/>
      <c r="H226" s="128"/>
      <c r="I226" s="111"/>
      <c r="J226" s="111"/>
      <c r="K226" s="111"/>
    </row>
    <row r="227" spans="2:11">
      <c r="B227" s="110"/>
      <c r="C227" s="110"/>
      <c r="D227" s="128"/>
      <c r="E227" s="128"/>
      <c r="F227" s="128"/>
      <c r="G227" s="128"/>
      <c r="H227" s="128"/>
      <c r="I227" s="111"/>
      <c r="J227" s="111"/>
      <c r="K227" s="111"/>
    </row>
    <row r="228" spans="2:11">
      <c r="B228" s="110"/>
      <c r="C228" s="110"/>
      <c r="D228" s="128"/>
      <c r="E228" s="128"/>
      <c r="F228" s="128"/>
      <c r="G228" s="128"/>
      <c r="H228" s="128"/>
      <c r="I228" s="111"/>
      <c r="J228" s="111"/>
      <c r="K228" s="111"/>
    </row>
    <row r="229" spans="2:11">
      <c r="B229" s="110"/>
      <c r="C229" s="110"/>
      <c r="D229" s="128"/>
      <c r="E229" s="128"/>
      <c r="F229" s="128"/>
      <c r="G229" s="128"/>
      <c r="H229" s="128"/>
      <c r="I229" s="111"/>
      <c r="J229" s="111"/>
      <c r="K229" s="111"/>
    </row>
    <row r="230" spans="2:11">
      <c r="B230" s="110"/>
      <c r="C230" s="110"/>
      <c r="D230" s="128"/>
      <c r="E230" s="128"/>
      <c r="F230" s="128"/>
      <c r="G230" s="128"/>
      <c r="H230" s="128"/>
      <c r="I230" s="111"/>
      <c r="J230" s="111"/>
      <c r="K230" s="111"/>
    </row>
    <row r="231" spans="2:11">
      <c r="B231" s="110"/>
      <c r="C231" s="110"/>
      <c r="D231" s="128"/>
      <c r="E231" s="128"/>
      <c r="F231" s="128"/>
      <c r="G231" s="128"/>
      <c r="H231" s="128"/>
      <c r="I231" s="111"/>
      <c r="J231" s="111"/>
      <c r="K231" s="111"/>
    </row>
    <row r="232" spans="2:11">
      <c r="B232" s="110"/>
      <c r="C232" s="110"/>
      <c r="D232" s="128"/>
      <c r="E232" s="128"/>
      <c r="F232" s="128"/>
      <c r="G232" s="128"/>
      <c r="H232" s="128"/>
      <c r="I232" s="111"/>
      <c r="J232" s="111"/>
      <c r="K232" s="111"/>
    </row>
    <row r="233" spans="2:11">
      <c r="B233" s="110"/>
      <c r="C233" s="110"/>
      <c r="D233" s="128"/>
      <c r="E233" s="128"/>
      <c r="F233" s="128"/>
      <c r="G233" s="128"/>
      <c r="H233" s="128"/>
      <c r="I233" s="111"/>
      <c r="J233" s="111"/>
      <c r="K233" s="111"/>
    </row>
    <row r="234" spans="2:11">
      <c r="B234" s="110"/>
      <c r="C234" s="110"/>
      <c r="D234" s="128"/>
      <c r="E234" s="128"/>
      <c r="F234" s="128"/>
      <c r="G234" s="128"/>
      <c r="H234" s="128"/>
      <c r="I234" s="111"/>
      <c r="J234" s="111"/>
      <c r="K234" s="111"/>
    </row>
    <row r="235" spans="2:11">
      <c r="B235" s="110"/>
      <c r="C235" s="110"/>
      <c r="D235" s="128"/>
      <c r="E235" s="128"/>
      <c r="F235" s="128"/>
      <c r="G235" s="128"/>
      <c r="H235" s="128"/>
      <c r="I235" s="111"/>
      <c r="J235" s="111"/>
      <c r="K235" s="111"/>
    </row>
    <row r="236" spans="2:11">
      <c r="B236" s="110"/>
      <c r="C236" s="110"/>
      <c r="D236" s="128"/>
      <c r="E236" s="128"/>
      <c r="F236" s="128"/>
      <c r="G236" s="128"/>
      <c r="H236" s="128"/>
      <c r="I236" s="111"/>
      <c r="J236" s="111"/>
      <c r="K236" s="111"/>
    </row>
    <row r="237" spans="2:11">
      <c r="B237" s="110"/>
      <c r="C237" s="110"/>
      <c r="D237" s="128"/>
      <c r="E237" s="128"/>
      <c r="F237" s="128"/>
      <c r="G237" s="128"/>
      <c r="H237" s="128"/>
      <c r="I237" s="111"/>
      <c r="J237" s="111"/>
      <c r="K237" s="111"/>
    </row>
    <row r="238" spans="2:11">
      <c r="B238" s="110"/>
      <c r="C238" s="110"/>
      <c r="D238" s="128"/>
      <c r="E238" s="128"/>
      <c r="F238" s="128"/>
      <c r="G238" s="128"/>
      <c r="H238" s="128"/>
      <c r="I238" s="111"/>
      <c r="J238" s="111"/>
      <c r="K238" s="111"/>
    </row>
    <row r="239" spans="2:11">
      <c r="B239" s="110"/>
      <c r="C239" s="110"/>
      <c r="D239" s="128"/>
      <c r="E239" s="128"/>
      <c r="F239" s="128"/>
      <c r="G239" s="128"/>
      <c r="H239" s="128"/>
      <c r="I239" s="111"/>
      <c r="J239" s="111"/>
      <c r="K239" s="111"/>
    </row>
    <row r="240" spans="2:11">
      <c r="B240" s="110"/>
      <c r="C240" s="110"/>
      <c r="D240" s="128"/>
      <c r="E240" s="128"/>
      <c r="F240" s="128"/>
      <c r="G240" s="128"/>
      <c r="H240" s="128"/>
      <c r="I240" s="111"/>
      <c r="J240" s="111"/>
      <c r="K240" s="111"/>
    </row>
    <row r="241" spans="2:11">
      <c r="B241" s="110"/>
      <c r="C241" s="110"/>
      <c r="D241" s="128"/>
      <c r="E241" s="128"/>
      <c r="F241" s="128"/>
      <c r="G241" s="128"/>
      <c r="H241" s="128"/>
      <c r="I241" s="111"/>
      <c r="J241" s="111"/>
      <c r="K241" s="111"/>
    </row>
    <row r="242" spans="2:11">
      <c r="B242" s="110"/>
      <c r="C242" s="110"/>
      <c r="D242" s="128"/>
      <c r="E242" s="128"/>
      <c r="F242" s="128"/>
      <c r="G242" s="128"/>
      <c r="H242" s="128"/>
      <c r="I242" s="111"/>
      <c r="J242" s="111"/>
      <c r="K242" s="111"/>
    </row>
    <row r="243" spans="2:11">
      <c r="B243" s="110"/>
      <c r="C243" s="110"/>
      <c r="D243" s="128"/>
      <c r="E243" s="128"/>
      <c r="F243" s="128"/>
      <c r="G243" s="128"/>
      <c r="H243" s="128"/>
      <c r="I243" s="111"/>
      <c r="J243" s="111"/>
      <c r="K243" s="111"/>
    </row>
    <row r="244" spans="2:11">
      <c r="B244" s="110"/>
      <c r="C244" s="110"/>
      <c r="D244" s="128"/>
      <c r="E244" s="128"/>
      <c r="F244" s="128"/>
      <c r="G244" s="128"/>
      <c r="H244" s="128"/>
      <c r="I244" s="111"/>
      <c r="J244" s="111"/>
      <c r="K244" s="111"/>
    </row>
    <row r="245" spans="2:11">
      <c r="B245" s="110"/>
      <c r="C245" s="110"/>
      <c r="D245" s="128"/>
      <c r="E245" s="128"/>
      <c r="F245" s="128"/>
      <c r="G245" s="128"/>
      <c r="H245" s="128"/>
      <c r="I245" s="111"/>
      <c r="J245" s="111"/>
      <c r="K245" s="111"/>
    </row>
    <row r="246" spans="2:11">
      <c r="B246" s="110"/>
      <c r="C246" s="110"/>
      <c r="D246" s="128"/>
      <c r="E246" s="128"/>
      <c r="F246" s="128"/>
      <c r="G246" s="128"/>
      <c r="H246" s="128"/>
      <c r="I246" s="111"/>
      <c r="J246" s="111"/>
      <c r="K246" s="111"/>
    </row>
    <row r="247" spans="2:11">
      <c r="B247" s="110"/>
      <c r="C247" s="110"/>
      <c r="D247" s="128"/>
      <c r="E247" s="128"/>
      <c r="F247" s="128"/>
      <c r="G247" s="128"/>
      <c r="H247" s="128"/>
      <c r="I247" s="111"/>
      <c r="J247" s="111"/>
      <c r="K247" s="111"/>
    </row>
    <row r="248" spans="2:11">
      <c r="B248" s="110"/>
      <c r="C248" s="110"/>
      <c r="D248" s="128"/>
      <c r="E248" s="128"/>
      <c r="F248" s="128"/>
      <c r="G248" s="128"/>
      <c r="H248" s="128"/>
      <c r="I248" s="111"/>
      <c r="J248" s="111"/>
      <c r="K248" s="111"/>
    </row>
    <row r="249" spans="2:11">
      <c r="B249" s="110"/>
      <c r="C249" s="110"/>
      <c r="D249" s="128"/>
      <c r="E249" s="128"/>
      <c r="F249" s="128"/>
      <c r="G249" s="128"/>
      <c r="H249" s="128"/>
      <c r="I249" s="111"/>
      <c r="J249" s="111"/>
      <c r="K249" s="111"/>
    </row>
    <row r="250" spans="2:11">
      <c r="B250" s="110"/>
      <c r="C250" s="110"/>
      <c r="D250" s="128"/>
      <c r="E250" s="128"/>
      <c r="F250" s="128"/>
      <c r="G250" s="128"/>
      <c r="H250" s="128"/>
      <c r="I250" s="111"/>
      <c r="J250" s="111"/>
      <c r="K250" s="111"/>
    </row>
    <row r="251" spans="2:11">
      <c r="B251" s="110"/>
      <c r="C251" s="110"/>
      <c r="D251" s="128"/>
      <c r="E251" s="128"/>
      <c r="F251" s="128"/>
      <c r="G251" s="128"/>
      <c r="H251" s="128"/>
      <c r="I251" s="111"/>
      <c r="J251" s="111"/>
      <c r="K251" s="111"/>
    </row>
    <row r="252" spans="2:11">
      <c r="B252" s="110"/>
      <c r="C252" s="110"/>
      <c r="D252" s="128"/>
      <c r="E252" s="128"/>
      <c r="F252" s="128"/>
      <c r="G252" s="128"/>
      <c r="H252" s="128"/>
      <c r="I252" s="111"/>
      <c r="J252" s="111"/>
      <c r="K252" s="111"/>
    </row>
    <row r="253" spans="2:11">
      <c r="B253" s="110"/>
      <c r="C253" s="110"/>
      <c r="D253" s="128"/>
      <c r="E253" s="128"/>
      <c r="F253" s="128"/>
      <c r="G253" s="128"/>
      <c r="H253" s="128"/>
      <c r="I253" s="111"/>
      <c r="J253" s="111"/>
      <c r="K253" s="111"/>
    </row>
    <row r="254" spans="2:11">
      <c r="B254" s="110"/>
      <c r="C254" s="110"/>
      <c r="D254" s="128"/>
      <c r="E254" s="128"/>
      <c r="F254" s="128"/>
      <c r="G254" s="128"/>
      <c r="H254" s="128"/>
      <c r="I254" s="111"/>
      <c r="J254" s="111"/>
      <c r="K254" s="111"/>
    </row>
    <row r="255" spans="2:11">
      <c r="B255" s="110"/>
      <c r="C255" s="110"/>
      <c r="D255" s="128"/>
      <c r="E255" s="128"/>
      <c r="F255" s="128"/>
      <c r="G255" s="128"/>
      <c r="H255" s="128"/>
      <c r="I255" s="111"/>
      <c r="J255" s="111"/>
      <c r="K255" s="111"/>
    </row>
    <row r="256" spans="2:11">
      <c r="B256" s="110"/>
      <c r="C256" s="110"/>
      <c r="D256" s="128"/>
      <c r="E256" s="128"/>
      <c r="F256" s="128"/>
      <c r="G256" s="128"/>
      <c r="H256" s="128"/>
      <c r="I256" s="111"/>
      <c r="J256" s="111"/>
      <c r="K256" s="111"/>
    </row>
    <row r="257" spans="2:11">
      <c r="B257" s="110"/>
      <c r="C257" s="110"/>
      <c r="D257" s="128"/>
      <c r="E257" s="128"/>
      <c r="F257" s="128"/>
      <c r="G257" s="128"/>
      <c r="H257" s="128"/>
      <c r="I257" s="111"/>
      <c r="J257" s="111"/>
      <c r="K257" s="111"/>
    </row>
    <row r="258" spans="2:11">
      <c r="B258" s="110"/>
      <c r="C258" s="110"/>
      <c r="D258" s="128"/>
      <c r="E258" s="128"/>
      <c r="F258" s="128"/>
      <c r="G258" s="128"/>
      <c r="H258" s="128"/>
      <c r="I258" s="111"/>
      <c r="J258" s="111"/>
      <c r="K258" s="111"/>
    </row>
    <row r="259" spans="2:11">
      <c r="B259" s="110"/>
      <c r="C259" s="110"/>
      <c r="D259" s="128"/>
      <c r="E259" s="128"/>
      <c r="F259" s="128"/>
      <c r="G259" s="128"/>
      <c r="H259" s="128"/>
      <c r="I259" s="111"/>
      <c r="J259" s="111"/>
      <c r="K259" s="111"/>
    </row>
    <row r="260" spans="2:11">
      <c r="B260" s="110"/>
      <c r="C260" s="110"/>
      <c r="D260" s="128"/>
      <c r="E260" s="128"/>
      <c r="F260" s="128"/>
      <c r="G260" s="128"/>
      <c r="H260" s="128"/>
      <c r="I260" s="111"/>
      <c r="J260" s="111"/>
      <c r="K260" s="111"/>
    </row>
    <row r="261" spans="2:11">
      <c r="B261" s="110"/>
      <c r="C261" s="110"/>
      <c r="D261" s="128"/>
      <c r="E261" s="128"/>
      <c r="F261" s="128"/>
      <c r="G261" s="128"/>
      <c r="H261" s="128"/>
      <c r="I261" s="111"/>
      <c r="J261" s="111"/>
      <c r="K261" s="111"/>
    </row>
    <row r="262" spans="2:11">
      <c r="B262" s="110"/>
      <c r="C262" s="110"/>
      <c r="D262" s="128"/>
      <c r="E262" s="128"/>
      <c r="F262" s="128"/>
      <c r="G262" s="128"/>
      <c r="H262" s="128"/>
      <c r="I262" s="111"/>
      <c r="J262" s="111"/>
      <c r="K262" s="111"/>
    </row>
    <row r="263" spans="2:11">
      <c r="B263" s="110"/>
      <c r="C263" s="110"/>
      <c r="D263" s="128"/>
      <c r="E263" s="128"/>
      <c r="F263" s="128"/>
      <c r="G263" s="128"/>
      <c r="H263" s="128"/>
      <c r="I263" s="111"/>
      <c r="J263" s="111"/>
      <c r="K263" s="111"/>
    </row>
    <row r="264" spans="2:11">
      <c r="B264" s="110"/>
      <c r="C264" s="110"/>
      <c r="D264" s="128"/>
      <c r="E264" s="128"/>
      <c r="F264" s="128"/>
      <c r="G264" s="128"/>
      <c r="H264" s="128"/>
      <c r="I264" s="111"/>
      <c r="J264" s="111"/>
      <c r="K264" s="111"/>
    </row>
    <row r="265" spans="2:11">
      <c r="B265" s="110"/>
      <c r="C265" s="110"/>
      <c r="D265" s="128"/>
      <c r="E265" s="128"/>
      <c r="F265" s="128"/>
      <c r="G265" s="128"/>
      <c r="H265" s="128"/>
      <c r="I265" s="111"/>
      <c r="J265" s="111"/>
      <c r="K265" s="111"/>
    </row>
    <row r="266" spans="2:11">
      <c r="B266" s="110"/>
      <c r="C266" s="110"/>
      <c r="D266" s="128"/>
      <c r="E266" s="128"/>
      <c r="F266" s="128"/>
      <c r="G266" s="128"/>
      <c r="H266" s="128"/>
      <c r="I266" s="111"/>
      <c r="J266" s="111"/>
      <c r="K266" s="111"/>
    </row>
    <row r="267" spans="2:11">
      <c r="B267" s="110"/>
      <c r="C267" s="110"/>
      <c r="D267" s="128"/>
      <c r="E267" s="128"/>
      <c r="F267" s="128"/>
      <c r="G267" s="128"/>
      <c r="H267" s="128"/>
      <c r="I267" s="111"/>
      <c r="J267" s="111"/>
      <c r="K267" s="111"/>
    </row>
    <row r="268" spans="2:11">
      <c r="B268" s="110"/>
      <c r="C268" s="110"/>
      <c r="D268" s="128"/>
      <c r="E268" s="128"/>
      <c r="F268" s="128"/>
      <c r="G268" s="128"/>
      <c r="H268" s="128"/>
      <c r="I268" s="111"/>
      <c r="J268" s="111"/>
      <c r="K268" s="111"/>
    </row>
    <row r="269" spans="2:11">
      <c r="B269" s="110"/>
      <c r="C269" s="110"/>
      <c r="D269" s="128"/>
      <c r="E269" s="128"/>
      <c r="F269" s="128"/>
      <c r="G269" s="128"/>
      <c r="H269" s="128"/>
      <c r="I269" s="111"/>
      <c r="J269" s="111"/>
      <c r="K269" s="111"/>
    </row>
    <row r="270" spans="2:11">
      <c r="B270" s="110"/>
      <c r="C270" s="110"/>
      <c r="D270" s="128"/>
      <c r="E270" s="128"/>
      <c r="F270" s="128"/>
      <c r="G270" s="128"/>
      <c r="H270" s="128"/>
      <c r="I270" s="111"/>
      <c r="J270" s="111"/>
      <c r="K270" s="111"/>
    </row>
    <row r="271" spans="2:11">
      <c r="B271" s="110"/>
      <c r="C271" s="110"/>
      <c r="D271" s="128"/>
      <c r="E271" s="128"/>
      <c r="F271" s="128"/>
      <c r="G271" s="128"/>
      <c r="H271" s="128"/>
      <c r="I271" s="111"/>
      <c r="J271" s="111"/>
      <c r="K271" s="111"/>
    </row>
    <row r="272" spans="2:11">
      <c r="B272" s="110"/>
      <c r="C272" s="110"/>
      <c r="D272" s="128"/>
      <c r="E272" s="128"/>
      <c r="F272" s="128"/>
      <c r="G272" s="128"/>
      <c r="H272" s="128"/>
      <c r="I272" s="111"/>
      <c r="J272" s="111"/>
      <c r="K272" s="111"/>
    </row>
    <row r="273" spans="2:11">
      <c r="B273" s="110"/>
      <c r="C273" s="110"/>
      <c r="D273" s="128"/>
      <c r="E273" s="128"/>
      <c r="F273" s="128"/>
      <c r="G273" s="128"/>
      <c r="H273" s="128"/>
      <c r="I273" s="111"/>
      <c r="J273" s="111"/>
      <c r="K273" s="111"/>
    </row>
    <row r="274" spans="2:11">
      <c r="B274" s="110"/>
      <c r="C274" s="110"/>
      <c r="D274" s="128"/>
      <c r="E274" s="128"/>
      <c r="F274" s="128"/>
      <c r="G274" s="128"/>
      <c r="H274" s="128"/>
      <c r="I274" s="111"/>
      <c r="J274" s="111"/>
      <c r="K274" s="111"/>
    </row>
    <row r="275" spans="2:11">
      <c r="B275" s="110"/>
      <c r="C275" s="110"/>
      <c r="D275" s="128"/>
      <c r="E275" s="128"/>
      <c r="F275" s="128"/>
      <c r="G275" s="128"/>
      <c r="H275" s="128"/>
      <c r="I275" s="111"/>
      <c r="J275" s="111"/>
      <c r="K275" s="111"/>
    </row>
    <row r="276" spans="2:11">
      <c r="B276" s="110"/>
      <c r="C276" s="110"/>
      <c r="D276" s="128"/>
      <c r="E276" s="128"/>
      <c r="F276" s="128"/>
      <c r="G276" s="128"/>
      <c r="H276" s="128"/>
      <c r="I276" s="111"/>
      <c r="J276" s="111"/>
      <c r="K276" s="111"/>
    </row>
    <row r="277" spans="2:11">
      <c r="B277" s="110"/>
      <c r="C277" s="110"/>
      <c r="D277" s="128"/>
      <c r="E277" s="128"/>
      <c r="F277" s="128"/>
      <c r="G277" s="128"/>
      <c r="H277" s="128"/>
      <c r="I277" s="111"/>
      <c r="J277" s="111"/>
      <c r="K277" s="111"/>
    </row>
    <row r="278" spans="2:11">
      <c r="B278" s="110"/>
      <c r="C278" s="110"/>
      <c r="D278" s="128"/>
      <c r="E278" s="128"/>
      <c r="F278" s="128"/>
      <c r="G278" s="128"/>
      <c r="H278" s="128"/>
      <c r="I278" s="111"/>
      <c r="J278" s="111"/>
      <c r="K278" s="111"/>
    </row>
    <row r="279" spans="2:11">
      <c r="B279" s="110"/>
      <c r="C279" s="110"/>
      <c r="D279" s="128"/>
      <c r="E279" s="128"/>
      <c r="F279" s="128"/>
      <c r="G279" s="128"/>
      <c r="H279" s="128"/>
      <c r="I279" s="111"/>
      <c r="J279" s="111"/>
      <c r="K279" s="111"/>
    </row>
    <row r="280" spans="2:11">
      <c r="B280" s="110"/>
      <c r="C280" s="110"/>
      <c r="D280" s="128"/>
      <c r="E280" s="128"/>
      <c r="F280" s="128"/>
      <c r="G280" s="128"/>
      <c r="H280" s="128"/>
      <c r="I280" s="111"/>
      <c r="J280" s="111"/>
      <c r="K280" s="111"/>
    </row>
    <row r="281" spans="2:11">
      <c r="B281" s="110"/>
      <c r="C281" s="110"/>
      <c r="D281" s="128"/>
      <c r="E281" s="128"/>
      <c r="F281" s="128"/>
      <c r="G281" s="128"/>
      <c r="H281" s="128"/>
      <c r="I281" s="111"/>
      <c r="J281" s="111"/>
      <c r="K281" s="111"/>
    </row>
    <row r="282" spans="2:11">
      <c r="B282" s="110"/>
      <c r="C282" s="110"/>
      <c r="D282" s="128"/>
      <c r="E282" s="128"/>
      <c r="F282" s="128"/>
      <c r="G282" s="128"/>
      <c r="H282" s="128"/>
      <c r="I282" s="111"/>
      <c r="J282" s="111"/>
      <c r="K282" s="111"/>
    </row>
    <row r="283" spans="2:11">
      <c r="B283" s="110"/>
      <c r="C283" s="110"/>
      <c r="D283" s="128"/>
      <c r="E283" s="128"/>
      <c r="F283" s="128"/>
      <c r="G283" s="128"/>
      <c r="H283" s="128"/>
      <c r="I283" s="111"/>
      <c r="J283" s="111"/>
      <c r="K283" s="111"/>
    </row>
    <row r="284" spans="2:11">
      <c r="B284" s="110"/>
      <c r="C284" s="110"/>
      <c r="D284" s="128"/>
      <c r="E284" s="128"/>
      <c r="F284" s="128"/>
      <c r="G284" s="128"/>
      <c r="H284" s="128"/>
      <c r="I284" s="111"/>
      <c r="J284" s="111"/>
      <c r="K284" s="111"/>
    </row>
    <row r="285" spans="2:11">
      <c r="B285" s="110"/>
      <c r="C285" s="110"/>
      <c r="D285" s="128"/>
      <c r="E285" s="128"/>
      <c r="F285" s="128"/>
      <c r="G285" s="128"/>
      <c r="H285" s="128"/>
      <c r="I285" s="111"/>
      <c r="J285" s="111"/>
      <c r="K285" s="111"/>
    </row>
    <row r="286" spans="2:11">
      <c r="B286" s="110"/>
      <c r="C286" s="110"/>
      <c r="D286" s="128"/>
      <c r="E286" s="128"/>
      <c r="F286" s="128"/>
      <c r="G286" s="128"/>
      <c r="H286" s="128"/>
      <c r="I286" s="111"/>
      <c r="J286" s="111"/>
      <c r="K286" s="111"/>
    </row>
    <row r="287" spans="2:11">
      <c r="B287" s="110"/>
      <c r="C287" s="110"/>
      <c r="D287" s="128"/>
      <c r="E287" s="128"/>
      <c r="F287" s="128"/>
      <c r="G287" s="128"/>
      <c r="H287" s="128"/>
      <c r="I287" s="111"/>
      <c r="J287" s="111"/>
      <c r="K287" s="111"/>
    </row>
    <row r="288" spans="2:11">
      <c r="B288" s="110"/>
      <c r="C288" s="110"/>
      <c r="D288" s="128"/>
      <c r="E288" s="128"/>
      <c r="F288" s="128"/>
      <c r="G288" s="128"/>
      <c r="H288" s="128"/>
      <c r="I288" s="111"/>
      <c r="J288" s="111"/>
      <c r="K288" s="111"/>
    </row>
    <row r="289" spans="2:11">
      <c r="B289" s="110"/>
      <c r="C289" s="110"/>
      <c r="D289" s="128"/>
      <c r="E289" s="128"/>
      <c r="F289" s="128"/>
      <c r="G289" s="128"/>
      <c r="H289" s="128"/>
      <c r="I289" s="111"/>
      <c r="J289" s="111"/>
      <c r="K289" s="111"/>
    </row>
    <row r="290" spans="2:11">
      <c r="B290" s="110"/>
      <c r="C290" s="110"/>
      <c r="D290" s="128"/>
      <c r="E290" s="128"/>
      <c r="F290" s="128"/>
      <c r="G290" s="128"/>
      <c r="H290" s="128"/>
      <c r="I290" s="111"/>
      <c r="J290" s="111"/>
      <c r="K290" s="111"/>
    </row>
    <row r="291" spans="2:11">
      <c r="B291" s="110"/>
      <c r="C291" s="110"/>
      <c r="D291" s="128"/>
      <c r="E291" s="128"/>
      <c r="F291" s="128"/>
      <c r="G291" s="128"/>
      <c r="H291" s="128"/>
      <c r="I291" s="111"/>
      <c r="J291" s="111"/>
      <c r="K291" s="111"/>
    </row>
    <row r="292" spans="2:11">
      <c r="B292" s="110"/>
      <c r="C292" s="110"/>
      <c r="D292" s="128"/>
      <c r="E292" s="128"/>
      <c r="F292" s="128"/>
      <c r="G292" s="128"/>
      <c r="H292" s="128"/>
      <c r="I292" s="111"/>
      <c r="J292" s="111"/>
      <c r="K292" s="111"/>
    </row>
    <row r="293" spans="2:11">
      <c r="B293" s="110"/>
      <c r="C293" s="110"/>
      <c r="D293" s="128"/>
      <c r="E293" s="128"/>
      <c r="F293" s="128"/>
      <c r="G293" s="128"/>
      <c r="H293" s="128"/>
      <c r="I293" s="111"/>
      <c r="J293" s="111"/>
      <c r="K293" s="111"/>
    </row>
    <row r="294" spans="2:11">
      <c r="B294" s="110"/>
      <c r="C294" s="110"/>
      <c r="D294" s="128"/>
      <c r="E294" s="128"/>
      <c r="F294" s="128"/>
      <c r="G294" s="128"/>
      <c r="H294" s="128"/>
      <c r="I294" s="111"/>
      <c r="J294" s="111"/>
      <c r="K294" s="111"/>
    </row>
    <row r="295" spans="2:11">
      <c r="B295" s="110"/>
      <c r="C295" s="110"/>
      <c r="D295" s="128"/>
      <c r="E295" s="128"/>
      <c r="F295" s="128"/>
      <c r="G295" s="128"/>
      <c r="H295" s="128"/>
      <c r="I295" s="111"/>
      <c r="J295" s="111"/>
      <c r="K295" s="111"/>
    </row>
    <row r="296" spans="2:11">
      <c r="B296" s="110"/>
      <c r="C296" s="110"/>
      <c r="D296" s="128"/>
      <c r="E296" s="128"/>
      <c r="F296" s="128"/>
      <c r="G296" s="128"/>
      <c r="H296" s="128"/>
      <c r="I296" s="111"/>
      <c r="J296" s="111"/>
      <c r="K296" s="111"/>
    </row>
    <row r="297" spans="2:11">
      <c r="B297" s="110"/>
      <c r="C297" s="110"/>
      <c r="D297" s="128"/>
      <c r="E297" s="128"/>
      <c r="F297" s="128"/>
      <c r="G297" s="128"/>
      <c r="H297" s="128"/>
      <c r="I297" s="111"/>
      <c r="J297" s="111"/>
      <c r="K297" s="111"/>
    </row>
    <row r="298" spans="2:11">
      <c r="B298" s="110"/>
      <c r="C298" s="110"/>
      <c r="D298" s="128"/>
      <c r="E298" s="128"/>
      <c r="F298" s="128"/>
      <c r="G298" s="128"/>
      <c r="H298" s="128"/>
      <c r="I298" s="111"/>
      <c r="J298" s="111"/>
      <c r="K298" s="111"/>
    </row>
    <row r="299" spans="2:11">
      <c r="B299" s="110"/>
      <c r="C299" s="110"/>
      <c r="D299" s="128"/>
      <c r="E299" s="128"/>
      <c r="F299" s="128"/>
      <c r="G299" s="128"/>
      <c r="H299" s="128"/>
      <c r="I299" s="111"/>
      <c r="J299" s="111"/>
      <c r="K299" s="111"/>
    </row>
    <row r="300" spans="2:11">
      <c r="B300" s="110"/>
      <c r="C300" s="110"/>
      <c r="D300" s="128"/>
      <c r="E300" s="128"/>
      <c r="F300" s="128"/>
      <c r="G300" s="128"/>
      <c r="H300" s="128"/>
      <c r="I300" s="111"/>
      <c r="J300" s="111"/>
      <c r="K300" s="111"/>
    </row>
    <row r="301" spans="2:11">
      <c r="B301" s="110"/>
      <c r="C301" s="110"/>
      <c r="D301" s="128"/>
      <c r="E301" s="128"/>
      <c r="F301" s="128"/>
      <c r="G301" s="128"/>
      <c r="H301" s="128"/>
      <c r="I301" s="111"/>
      <c r="J301" s="111"/>
      <c r="K301" s="111"/>
    </row>
    <row r="302" spans="2:11">
      <c r="B302" s="110"/>
      <c r="C302" s="110"/>
      <c r="D302" s="128"/>
      <c r="E302" s="128"/>
      <c r="F302" s="128"/>
      <c r="G302" s="128"/>
      <c r="H302" s="128"/>
      <c r="I302" s="111"/>
      <c r="J302" s="111"/>
      <c r="K302" s="111"/>
    </row>
    <row r="303" spans="2:11">
      <c r="B303" s="110"/>
      <c r="C303" s="110"/>
      <c r="D303" s="128"/>
      <c r="E303" s="128"/>
      <c r="F303" s="128"/>
      <c r="G303" s="128"/>
      <c r="H303" s="128"/>
      <c r="I303" s="111"/>
      <c r="J303" s="111"/>
      <c r="K303" s="111"/>
    </row>
    <row r="304" spans="2:11">
      <c r="B304" s="110"/>
      <c r="C304" s="110"/>
      <c r="D304" s="128"/>
      <c r="E304" s="128"/>
      <c r="F304" s="128"/>
      <c r="G304" s="128"/>
      <c r="H304" s="128"/>
      <c r="I304" s="111"/>
      <c r="J304" s="111"/>
      <c r="K304" s="111"/>
    </row>
    <row r="305" spans="2:11">
      <c r="B305" s="110"/>
      <c r="C305" s="110"/>
      <c r="D305" s="128"/>
      <c r="E305" s="128"/>
      <c r="F305" s="128"/>
      <c r="G305" s="128"/>
      <c r="H305" s="128"/>
      <c r="I305" s="111"/>
      <c r="J305" s="111"/>
      <c r="K305" s="111"/>
    </row>
    <row r="306" spans="2:11">
      <c r="B306" s="110"/>
      <c r="C306" s="110"/>
      <c r="D306" s="128"/>
      <c r="E306" s="128"/>
      <c r="F306" s="128"/>
      <c r="G306" s="128"/>
      <c r="H306" s="128"/>
      <c r="I306" s="111"/>
      <c r="J306" s="111"/>
      <c r="K306" s="111"/>
    </row>
    <row r="307" spans="2:11">
      <c r="B307" s="110"/>
      <c r="C307" s="110"/>
      <c r="D307" s="128"/>
      <c r="E307" s="128"/>
      <c r="F307" s="128"/>
      <c r="G307" s="128"/>
      <c r="H307" s="128"/>
      <c r="I307" s="111"/>
      <c r="J307" s="111"/>
      <c r="K307" s="111"/>
    </row>
    <row r="308" spans="2:11">
      <c r="B308" s="110"/>
      <c r="C308" s="110"/>
      <c r="D308" s="128"/>
      <c r="E308" s="128"/>
      <c r="F308" s="128"/>
      <c r="G308" s="128"/>
      <c r="H308" s="128"/>
      <c r="I308" s="111"/>
      <c r="J308" s="111"/>
      <c r="K308" s="111"/>
    </row>
    <row r="309" spans="2:11">
      <c r="B309" s="110"/>
      <c r="C309" s="110"/>
      <c r="D309" s="128"/>
      <c r="E309" s="128"/>
      <c r="F309" s="128"/>
      <c r="G309" s="128"/>
      <c r="H309" s="128"/>
      <c r="I309" s="111"/>
      <c r="J309" s="111"/>
      <c r="K309" s="111"/>
    </row>
    <row r="310" spans="2:11">
      <c r="B310" s="110"/>
      <c r="C310" s="110"/>
      <c r="D310" s="128"/>
      <c r="E310" s="128"/>
      <c r="F310" s="128"/>
      <c r="G310" s="128"/>
      <c r="H310" s="128"/>
      <c r="I310" s="111"/>
      <c r="J310" s="111"/>
      <c r="K310" s="111"/>
    </row>
    <row r="311" spans="2:11">
      <c r="B311" s="110"/>
      <c r="C311" s="110"/>
      <c r="D311" s="128"/>
      <c r="E311" s="128"/>
      <c r="F311" s="128"/>
      <c r="G311" s="128"/>
      <c r="H311" s="128"/>
      <c r="I311" s="111"/>
      <c r="J311" s="111"/>
      <c r="K311" s="111"/>
    </row>
    <row r="312" spans="2:11">
      <c r="B312" s="110"/>
      <c r="C312" s="110"/>
      <c r="D312" s="128"/>
      <c r="E312" s="128"/>
      <c r="F312" s="128"/>
      <c r="G312" s="128"/>
      <c r="H312" s="128"/>
      <c r="I312" s="111"/>
      <c r="J312" s="111"/>
      <c r="K312" s="111"/>
    </row>
    <row r="313" spans="2:11">
      <c r="D313" s="3"/>
      <c r="E313" s="3"/>
      <c r="F313" s="3"/>
      <c r="G313" s="3"/>
      <c r="H313" s="3"/>
    </row>
    <row r="314" spans="2:11">
      <c r="D314" s="3"/>
      <c r="E314" s="3"/>
      <c r="F314" s="3"/>
      <c r="G314" s="3"/>
      <c r="H314" s="3"/>
    </row>
    <row r="315" spans="2:11">
      <c r="D315" s="3"/>
      <c r="E315" s="3"/>
      <c r="F315" s="3"/>
      <c r="G315" s="3"/>
      <c r="H315" s="3"/>
    </row>
    <row r="316" spans="2:11">
      <c r="D316" s="3"/>
      <c r="E316" s="3"/>
      <c r="F316" s="3"/>
      <c r="G316" s="3"/>
      <c r="H316" s="3"/>
    </row>
    <row r="317" spans="2:11">
      <c r="D317" s="3"/>
      <c r="E317" s="3"/>
      <c r="F317" s="3"/>
      <c r="G317" s="3"/>
      <c r="H317" s="3"/>
    </row>
    <row r="318" spans="2:11">
      <c r="D318" s="3"/>
      <c r="E318" s="3"/>
      <c r="F318" s="3"/>
      <c r="G318" s="3"/>
      <c r="H318" s="3"/>
    </row>
    <row r="319" spans="2:11">
      <c r="D319" s="3"/>
      <c r="E319" s="3"/>
      <c r="F319" s="3"/>
      <c r="G319" s="3"/>
      <c r="H319" s="3"/>
    </row>
    <row r="320" spans="2:11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  <row r="612" spans="5:7">
      <c r="E612" s="20"/>
      <c r="G612" s="20"/>
    </row>
    <row r="613" spans="5:7">
      <c r="E613" s="20"/>
      <c r="G613" s="20"/>
    </row>
  </sheetData>
  <sheetProtection sheet="1" objects="1" scenarios="1"/>
  <mergeCells count="1">
    <mergeCell ref="B6:K6"/>
  </mergeCells>
  <dataValidations count="1">
    <dataValidation allowBlank="1" showInputMessage="1" showErrorMessage="1" sqref="C5:C1048576 A1:B1048576 D1:XFD1048576" xr:uid="{00000000-0002-0000-1800-000000000000}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5">
    <tabColor indexed="52"/>
    <pageSetUpPr fitToPage="1"/>
  </sheetPr>
  <dimension ref="B1:O611"/>
  <sheetViews>
    <sheetView rightToLeft="1" workbookViewId="0">
      <selection activeCell="I15" sqref="I15"/>
    </sheetView>
  </sheetViews>
  <sheetFormatPr defaultColWidth="9.140625" defaultRowHeight="18"/>
  <cols>
    <col min="1" max="1" width="6.28515625" style="1" customWidth="1"/>
    <col min="2" max="2" width="28" style="2" bestFit="1" customWidth="1"/>
    <col min="3" max="3" width="24" style="1" customWidth="1"/>
    <col min="4" max="4" width="5.42578125" style="1" bestFit="1" customWidth="1"/>
    <col min="5" max="5" width="6.7109375" style="1" bestFit="1" customWidth="1"/>
    <col min="6" max="6" width="7.28515625" style="1" bestFit="1" customWidth="1"/>
    <col min="7" max="7" width="9" style="1" bestFit="1" customWidth="1"/>
    <col min="8" max="8" width="7.5703125" style="1" customWidth="1"/>
    <col min="9" max="9" width="9.7109375" style="1" bestFit="1" customWidth="1"/>
    <col min="10" max="10" width="8.85546875" style="1" customWidth="1"/>
    <col min="11" max="11" width="7.5703125" style="1" bestFit="1" customWidth="1"/>
    <col min="12" max="16384" width="9.140625" style="1"/>
  </cols>
  <sheetData>
    <row r="1" spans="2:15">
      <c r="B1" s="46" t="s">
        <v>152</v>
      </c>
      <c r="C1" s="46" t="s" vm="1">
        <v>241</v>
      </c>
    </row>
    <row r="2" spans="2:15">
      <c r="B2" s="46" t="s">
        <v>151</v>
      </c>
      <c r="C2" s="46" t="s">
        <v>242</v>
      </c>
    </row>
    <row r="3" spans="2:15">
      <c r="B3" s="46" t="s">
        <v>153</v>
      </c>
      <c r="C3" s="46" t="s">
        <v>243</v>
      </c>
    </row>
    <row r="4" spans="2:15">
      <c r="B4" s="46" t="s">
        <v>154</v>
      </c>
      <c r="C4" s="46" t="s">
        <v>244</v>
      </c>
    </row>
    <row r="6" spans="2:15" ht="26.25" customHeight="1">
      <c r="B6" s="168" t="s">
        <v>186</v>
      </c>
      <c r="C6" s="169"/>
      <c r="D6" s="169"/>
      <c r="E6" s="169"/>
      <c r="F6" s="169"/>
      <c r="G6" s="169"/>
      <c r="H6" s="169"/>
      <c r="I6" s="169"/>
      <c r="J6" s="169"/>
      <c r="K6" s="170"/>
    </row>
    <row r="7" spans="2:15" s="3" customFormat="1" ht="63">
      <c r="B7" s="47" t="s">
        <v>122</v>
      </c>
      <c r="C7" s="49" t="s">
        <v>49</v>
      </c>
      <c r="D7" s="49" t="s">
        <v>14</v>
      </c>
      <c r="E7" s="49" t="s">
        <v>15</v>
      </c>
      <c r="F7" s="49" t="s">
        <v>62</v>
      </c>
      <c r="G7" s="49" t="s">
        <v>109</v>
      </c>
      <c r="H7" s="49" t="s">
        <v>59</v>
      </c>
      <c r="I7" s="49" t="s">
        <v>117</v>
      </c>
      <c r="J7" s="49" t="s">
        <v>155</v>
      </c>
      <c r="K7" s="51" t="s">
        <v>156</v>
      </c>
    </row>
    <row r="8" spans="2:15" s="3" customFormat="1" ht="21.75" customHeight="1">
      <c r="B8" s="14"/>
      <c r="C8" s="15"/>
      <c r="D8" s="15"/>
      <c r="E8" s="15"/>
      <c r="F8" s="15" t="s">
        <v>19</v>
      </c>
      <c r="G8" s="15"/>
      <c r="H8" s="15" t="s">
        <v>19</v>
      </c>
      <c r="I8" s="15" t="s">
        <v>219</v>
      </c>
      <c r="J8" s="31" t="s">
        <v>19</v>
      </c>
      <c r="K8" s="16" t="s">
        <v>19</v>
      </c>
    </row>
    <row r="9" spans="2:15" s="4" customFormat="1" ht="18" customHeight="1">
      <c r="B9" s="17"/>
      <c r="C9" s="19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8</v>
      </c>
    </row>
    <row r="10" spans="2:15" s="4" customFormat="1" ht="18" customHeight="1">
      <c r="B10" s="130" t="s">
        <v>4830</v>
      </c>
      <c r="C10" s="103"/>
      <c r="D10" s="103"/>
      <c r="E10" s="103"/>
      <c r="F10" s="103"/>
      <c r="G10" s="103"/>
      <c r="H10" s="103"/>
      <c r="I10" s="131">
        <f>I11</f>
        <v>-6300.0489205910017</v>
      </c>
      <c r="J10" s="132">
        <f>IFERROR(I10/$I$10,0)</f>
        <v>1</v>
      </c>
      <c r="K10" s="132">
        <f>I10/'סכום נכסי הקרן'!$C$42</f>
        <v>-5.4662449888616147E-5</v>
      </c>
      <c r="O10" s="1"/>
    </row>
    <row r="11" spans="2:15" ht="21" customHeight="1">
      <c r="B11" s="136" t="s">
        <v>208</v>
      </c>
      <c r="C11" s="136"/>
      <c r="D11" s="136"/>
      <c r="E11" s="136"/>
      <c r="F11" s="136"/>
      <c r="G11" s="136"/>
      <c r="H11" s="154"/>
      <c r="I11" s="106">
        <f>SUM(I12:I13)</f>
        <v>-6300.0489205910017</v>
      </c>
      <c r="J11" s="132">
        <f t="shared" ref="J11:J13" si="0">IFERROR(I11/$I$10,0)</f>
        <v>1</v>
      </c>
      <c r="K11" s="132">
        <f>I11/'סכום נכסי הקרן'!$C$42</f>
        <v>-5.4662449888616147E-5</v>
      </c>
    </row>
    <row r="12" spans="2:15">
      <c r="B12" s="155" t="s">
        <v>546</v>
      </c>
      <c r="C12" s="155" t="s">
        <v>547</v>
      </c>
      <c r="D12" s="155" t="s">
        <v>549</v>
      </c>
      <c r="E12" s="155"/>
      <c r="F12" s="156">
        <v>0</v>
      </c>
      <c r="G12" s="155" t="s">
        <v>139</v>
      </c>
      <c r="H12" s="156">
        <v>0</v>
      </c>
      <c r="I12" s="106">
        <v>-2458.6194680849999</v>
      </c>
      <c r="J12" s="132">
        <f t="shared" si="0"/>
        <v>0.39025402803608056</v>
      </c>
      <c r="K12" s="132">
        <f>I12/'סכום נכסי הקרן'!$C$42</f>
        <v>-2.1332241251352857E-5</v>
      </c>
    </row>
    <row r="13" spans="2:15">
      <c r="B13" s="155" t="s">
        <v>1393</v>
      </c>
      <c r="C13" s="155" t="s">
        <v>1394</v>
      </c>
      <c r="D13" s="155" t="s">
        <v>549</v>
      </c>
      <c r="E13" s="155"/>
      <c r="F13" s="156">
        <v>0</v>
      </c>
      <c r="G13" s="155" t="s">
        <v>139</v>
      </c>
      <c r="H13" s="156">
        <v>0</v>
      </c>
      <c r="I13" s="106">
        <v>-3841.4294525060013</v>
      </c>
      <c r="J13" s="132">
        <f t="shared" si="0"/>
        <v>0.60974597196391933</v>
      </c>
      <c r="K13" s="132">
        <f>I13/'סכום נכסי הקרן'!$C$42</f>
        <v>-3.333020863726329E-5</v>
      </c>
    </row>
    <row r="14" spans="2:15">
      <c r="B14" s="103"/>
      <c r="C14" s="103"/>
      <c r="D14" s="103"/>
      <c r="E14" s="103"/>
      <c r="F14" s="103"/>
      <c r="G14" s="103"/>
      <c r="H14" s="103"/>
      <c r="I14" s="103"/>
      <c r="J14" s="103"/>
      <c r="K14" s="103"/>
    </row>
    <row r="15" spans="2:15">
      <c r="B15" s="110"/>
      <c r="C15" s="111"/>
      <c r="D15" s="111"/>
      <c r="E15" s="111"/>
      <c r="F15" s="111"/>
      <c r="G15" s="111"/>
      <c r="H15" s="111"/>
      <c r="I15" s="103"/>
      <c r="J15" s="103"/>
      <c r="K15" s="103"/>
    </row>
    <row r="16" spans="2:15">
      <c r="B16" s="110"/>
      <c r="C16" s="111"/>
      <c r="D16" s="111"/>
      <c r="E16" s="111"/>
      <c r="F16" s="111"/>
      <c r="G16" s="111"/>
      <c r="H16" s="111"/>
      <c r="I16" s="103"/>
      <c r="J16" s="103"/>
      <c r="K16" s="103"/>
    </row>
    <row r="17" spans="2:11">
      <c r="B17" s="110"/>
      <c r="C17" s="111"/>
      <c r="D17" s="111"/>
      <c r="E17" s="111"/>
      <c r="F17" s="111"/>
      <c r="G17" s="111"/>
      <c r="H17" s="111"/>
      <c r="I17" s="103"/>
      <c r="J17" s="103"/>
      <c r="K17" s="103"/>
    </row>
    <row r="18" spans="2:11">
      <c r="B18" s="110"/>
      <c r="C18" s="111"/>
      <c r="D18" s="111"/>
      <c r="E18" s="111"/>
      <c r="F18" s="111"/>
      <c r="G18" s="111"/>
      <c r="H18" s="111"/>
      <c r="I18" s="103"/>
      <c r="J18" s="103"/>
      <c r="K18" s="103"/>
    </row>
    <row r="19" spans="2:11">
      <c r="B19" s="103"/>
      <c r="C19" s="103"/>
      <c r="D19" s="103"/>
      <c r="E19" s="103"/>
      <c r="F19" s="103"/>
      <c r="G19" s="103"/>
      <c r="H19" s="103"/>
      <c r="I19" s="103"/>
      <c r="J19" s="103"/>
      <c r="K19" s="103"/>
    </row>
    <row r="20" spans="2:11">
      <c r="B20" s="103"/>
      <c r="C20" s="103"/>
      <c r="D20" s="103"/>
      <c r="E20" s="103"/>
      <c r="F20" s="103"/>
      <c r="G20" s="103"/>
      <c r="H20" s="103"/>
      <c r="I20" s="103"/>
      <c r="J20" s="103"/>
      <c r="K20" s="103"/>
    </row>
    <row r="21" spans="2:11">
      <c r="B21" s="103"/>
      <c r="C21" s="103"/>
      <c r="D21" s="103"/>
      <c r="E21" s="103"/>
      <c r="F21" s="103"/>
      <c r="G21" s="103"/>
      <c r="H21" s="103"/>
      <c r="I21" s="103"/>
      <c r="J21" s="103"/>
      <c r="K21" s="103"/>
    </row>
    <row r="22" spans="2:11">
      <c r="B22" s="103"/>
      <c r="C22" s="103"/>
      <c r="D22" s="103"/>
      <c r="E22" s="103"/>
      <c r="F22" s="103"/>
      <c r="G22" s="103"/>
      <c r="H22" s="103"/>
      <c r="I22" s="103"/>
      <c r="J22" s="103"/>
      <c r="K22" s="103"/>
    </row>
    <row r="23" spans="2:11">
      <c r="B23" s="103"/>
      <c r="C23" s="103"/>
      <c r="D23" s="103"/>
      <c r="E23" s="103"/>
      <c r="F23" s="103"/>
      <c r="G23" s="103"/>
      <c r="H23" s="103"/>
      <c r="I23" s="103"/>
      <c r="J23" s="103"/>
      <c r="K23" s="103"/>
    </row>
    <row r="24" spans="2:11">
      <c r="B24" s="103"/>
      <c r="C24" s="103"/>
      <c r="D24" s="103"/>
      <c r="E24" s="103"/>
      <c r="F24" s="103"/>
      <c r="G24" s="103"/>
      <c r="H24" s="103"/>
      <c r="I24" s="103"/>
      <c r="J24" s="103"/>
      <c r="K24" s="103"/>
    </row>
    <row r="25" spans="2:11">
      <c r="B25" s="103"/>
      <c r="C25" s="103"/>
      <c r="D25" s="103"/>
      <c r="E25" s="103"/>
      <c r="F25" s="103"/>
      <c r="G25" s="103"/>
      <c r="H25" s="103"/>
      <c r="I25" s="103"/>
      <c r="J25" s="103"/>
      <c r="K25" s="103"/>
    </row>
    <row r="26" spans="2:11">
      <c r="B26" s="103"/>
      <c r="C26" s="103"/>
      <c r="D26" s="103"/>
      <c r="E26" s="103"/>
      <c r="F26" s="103"/>
      <c r="G26" s="103"/>
      <c r="H26" s="103"/>
      <c r="I26" s="103"/>
      <c r="J26" s="103"/>
      <c r="K26" s="103"/>
    </row>
    <row r="27" spans="2:11">
      <c r="B27" s="103"/>
      <c r="C27" s="103"/>
      <c r="D27" s="103"/>
      <c r="E27" s="103"/>
      <c r="F27" s="103"/>
      <c r="G27" s="103"/>
      <c r="H27" s="103"/>
      <c r="I27" s="103"/>
      <c r="J27" s="103"/>
      <c r="K27" s="103"/>
    </row>
    <row r="28" spans="2:11">
      <c r="B28" s="103"/>
      <c r="C28" s="103"/>
      <c r="D28" s="103"/>
      <c r="E28" s="103"/>
      <c r="F28" s="103"/>
      <c r="G28" s="103"/>
      <c r="H28" s="103"/>
      <c r="I28" s="103"/>
      <c r="J28" s="103"/>
      <c r="K28" s="103"/>
    </row>
    <row r="29" spans="2:11">
      <c r="B29" s="103"/>
      <c r="C29" s="103"/>
      <c r="D29" s="103"/>
      <c r="E29" s="103"/>
      <c r="F29" s="103"/>
      <c r="G29" s="103"/>
      <c r="H29" s="103"/>
      <c r="I29" s="103"/>
      <c r="J29" s="103"/>
      <c r="K29" s="103"/>
    </row>
    <row r="30" spans="2:11">
      <c r="B30" s="103"/>
      <c r="C30" s="103"/>
      <c r="D30" s="103"/>
      <c r="E30" s="103"/>
      <c r="F30" s="103"/>
      <c r="G30" s="103"/>
      <c r="H30" s="103"/>
      <c r="I30" s="103"/>
      <c r="J30" s="103"/>
      <c r="K30" s="103"/>
    </row>
    <row r="31" spans="2:11">
      <c r="B31" s="103"/>
      <c r="C31" s="103"/>
      <c r="D31" s="103"/>
      <c r="E31" s="103"/>
      <c r="F31" s="103"/>
      <c r="G31" s="103"/>
      <c r="H31" s="103"/>
      <c r="I31" s="103"/>
      <c r="J31" s="103"/>
      <c r="K31" s="103"/>
    </row>
    <row r="32" spans="2:11">
      <c r="B32" s="103"/>
      <c r="C32" s="103"/>
      <c r="D32" s="103"/>
      <c r="E32" s="103"/>
      <c r="F32" s="103"/>
      <c r="G32" s="103"/>
      <c r="H32" s="103"/>
      <c r="I32" s="103"/>
      <c r="J32" s="103"/>
      <c r="K32" s="103"/>
    </row>
    <row r="33" spans="2:11">
      <c r="B33" s="103"/>
      <c r="C33" s="103"/>
      <c r="D33" s="103"/>
      <c r="E33" s="103"/>
      <c r="F33" s="103"/>
      <c r="G33" s="103"/>
      <c r="H33" s="103"/>
      <c r="I33" s="103"/>
      <c r="J33" s="103"/>
      <c r="K33" s="103"/>
    </row>
    <row r="34" spans="2:11">
      <c r="B34" s="103"/>
      <c r="C34" s="103"/>
      <c r="D34" s="103"/>
      <c r="E34" s="103"/>
      <c r="F34" s="103"/>
      <c r="G34" s="103"/>
      <c r="H34" s="103"/>
      <c r="I34" s="103"/>
      <c r="J34" s="103"/>
      <c r="K34" s="103"/>
    </row>
    <row r="35" spans="2:11">
      <c r="B35" s="103"/>
      <c r="C35" s="103"/>
      <c r="D35" s="103"/>
      <c r="E35" s="103"/>
      <c r="F35" s="103"/>
      <c r="G35" s="103"/>
      <c r="H35" s="103"/>
      <c r="I35" s="103"/>
      <c r="J35" s="103"/>
      <c r="K35" s="103"/>
    </row>
    <row r="36" spans="2:11">
      <c r="B36" s="103"/>
      <c r="C36" s="103"/>
      <c r="D36" s="103"/>
      <c r="E36" s="103"/>
      <c r="F36" s="103"/>
      <c r="G36" s="103"/>
      <c r="H36" s="103"/>
      <c r="I36" s="103"/>
      <c r="J36" s="103"/>
      <c r="K36" s="103"/>
    </row>
    <row r="37" spans="2:11">
      <c r="B37" s="103"/>
      <c r="C37" s="103"/>
      <c r="D37" s="103"/>
      <c r="E37" s="103"/>
      <c r="F37" s="103"/>
      <c r="G37" s="103"/>
      <c r="H37" s="103"/>
      <c r="I37" s="103"/>
      <c r="J37" s="103"/>
      <c r="K37" s="103"/>
    </row>
    <row r="38" spans="2:11">
      <c r="B38" s="103"/>
      <c r="C38" s="103"/>
      <c r="D38" s="103"/>
      <c r="E38" s="103"/>
      <c r="F38" s="103"/>
      <c r="G38" s="103"/>
      <c r="H38" s="103"/>
      <c r="I38" s="103"/>
      <c r="J38" s="103"/>
      <c r="K38" s="103"/>
    </row>
    <row r="39" spans="2:11">
      <c r="B39" s="103"/>
      <c r="C39" s="103"/>
      <c r="D39" s="103"/>
      <c r="E39" s="103"/>
      <c r="F39" s="103"/>
      <c r="G39" s="103"/>
      <c r="H39" s="103"/>
      <c r="I39" s="103"/>
      <c r="J39" s="103"/>
      <c r="K39" s="103"/>
    </row>
    <row r="40" spans="2:11">
      <c r="B40" s="103"/>
      <c r="C40" s="103"/>
      <c r="D40" s="103"/>
      <c r="E40" s="103"/>
      <c r="F40" s="103"/>
      <c r="G40" s="103"/>
      <c r="H40" s="103"/>
      <c r="I40" s="103"/>
      <c r="J40" s="103"/>
      <c r="K40" s="103"/>
    </row>
    <row r="41" spans="2:11">
      <c r="B41" s="103"/>
      <c r="C41" s="103"/>
      <c r="D41" s="103"/>
      <c r="E41" s="103"/>
      <c r="F41" s="103"/>
      <c r="G41" s="103"/>
      <c r="H41" s="103"/>
      <c r="I41" s="103"/>
      <c r="J41" s="103"/>
      <c r="K41" s="103"/>
    </row>
    <row r="42" spans="2:11">
      <c r="B42" s="103"/>
      <c r="C42" s="103"/>
      <c r="D42" s="103"/>
      <c r="E42" s="103"/>
      <c r="F42" s="103"/>
      <c r="G42" s="103"/>
      <c r="H42" s="103"/>
      <c r="I42" s="103"/>
      <c r="J42" s="103"/>
      <c r="K42" s="103"/>
    </row>
    <row r="43" spans="2:11">
      <c r="B43" s="103"/>
      <c r="C43" s="103"/>
      <c r="D43" s="103"/>
      <c r="E43" s="103"/>
      <c r="F43" s="103"/>
      <c r="G43" s="103"/>
      <c r="H43" s="103"/>
      <c r="I43" s="103"/>
      <c r="J43" s="103"/>
      <c r="K43" s="103"/>
    </row>
    <row r="44" spans="2:11">
      <c r="B44" s="103"/>
      <c r="C44" s="103"/>
      <c r="D44" s="103"/>
      <c r="E44" s="103"/>
      <c r="F44" s="103"/>
      <c r="G44" s="103"/>
      <c r="H44" s="103"/>
      <c r="I44" s="103"/>
      <c r="J44" s="103"/>
      <c r="K44" s="103"/>
    </row>
    <row r="45" spans="2:11">
      <c r="B45" s="103"/>
      <c r="C45" s="103"/>
      <c r="D45" s="103"/>
      <c r="E45" s="103"/>
      <c r="F45" s="103"/>
      <c r="G45" s="103"/>
      <c r="H45" s="103"/>
      <c r="I45" s="103"/>
      <c r="J45" s="103"/>
      <c r="K45" s="103"/>
    </row>
    <row r="46" spans="2:11">
      <c r="B46" s="103"/>
      <c r="C46" s="103"/>
      <c r="D46" s="103"/>
      <c r="E46" s="103"/>
      <c r="F46" s="103"/>
      <c r="G46" s="103"/>
      <c r="H46" s="103"/>
      <c r="I46" s="103"/>
      <c r="J46" s="103"/>
      <c r="K46" s="103"/>
    </row>
    <row r="47" spans="2:11">
      <c r="B47" s="103"/>
      <c r="C47" s="103"/>
      <c r="D47" s="103"/>
      <c r="E47" s="103"/>
      <c r="F47" s="103"/>
      <c r="G47" s="103"/>
      <c r="H47" s="103"/>
      <c r="I47" s="103"/>
      <c r="J47" s="103"/>
      <c r="K47" s="103"/>
    </row>
    <row r="48" spans="2:11">
      <c r="B48" s="103"/>
      <c r="C48" s="103"/>
      <c r="D48" s="103"/>
      <c r="E48" s="103"/>
      <c r="F48" s="103"/>
      <c r="G48" s="103"/>
      <c r="H48" s="103"/>
      <c r="I48" s="103"/>
      <c r="J48" s="103"/>
      <c r="K48" s="103"/>
    </row>
    <row r="49" spans="2:11">
      <c r="B49" s="103"/>
      <c r="C49" s="103"/>
      <c r="D49" s="103"/>
      <c r="E49" s="103"/>
      <c r="F49" s="103"/>
      <c r="G49" s="103"/>
      <c r="H49" s="103"/>
      <c r="I49" s="103"/>
      <c r="J49" s="103"/>
      <c r="K49" s="103"/>
    </row>
    <row r="50" spans="2:11">
      <c r="B50" s="103"/>
      <c r="C50" s="103"/>
      <c r="D50" s="103"/>
      <c r="E50" s="103"/>
      <c r="F50" s="103"/>
      <c r="G50" s="103"/>
      <c r="H50" s="103"/>
      <c r="I50" s="103"/>
      <c r="J50" s="103"/>
      <c r="K50" s="103"/>
    </row>
    <row r="51" spans="2:11">
      <c r="B51" s="103"/>
      <c r="C51" s="103"/>
      <c r="D51" s="103"/>
      <c r="E51" s="103"/>
      <c r="F51" s="103"/>
      <c r="G51" s="103"/>
      <c r="H51" s="103"/>
      <c r="I51" s="103"/>
      <c r="J51" s="103"/>
      <c r="K51" s="103"/>
    </row>
    <row r="52" spans="2:11">
      <c r="B52" s="103"/>
      <c r="C52" s="103"/>
      <c r="D52" s="103"/>
      <c r="E52" s="103"/>
      <c r="F52" s="103"/>
      <c r="G52" s="103"/>
      <c r="H52" s="103"/>
      <c r="I52" s="103"/>
      <c r="J52" s="103"/>
      <c r="K52" s="103"/>
    </row>
    <row r="53" spans="2:11">
      <c r="B53" s="103"/>
      <c r="C53" s="103"/>
      <c r="D53" s="103"/>
      <c r="E53" s="103"/>
      <c r="F53" s="103"/>
      <c r="G53" s="103"/>
      <c r="H53" s="103"/>
      <c r="I53" s="103"/>
      <c r="J53" s="103"/>
      <c r="K53" s="103"/>
    </row>
    <row r="54" spans="2:11">
      <c r="B54" s="103"/>
      <c r="C54" s="103"/>
      <c r="D54" s="103"/>
      <c r="E54" s="103"/>
      <c r="F54" s="103"/>
      <c r="G54" s="103"/>
      <c r="H54" s="103"/>
      <c r="I54" s="103"/>
      <c r="J54" s="103"/>
      <c r="K54" s="103"/>
    </row>
    <row r="55" spans="2:11">
      <c r="B55" s="103"/>
      <c r="C55" s="103"/>
      <c r="D55" s="103"/>
      <c r="E55" s="103"/>
      <c r="F55" s="103"/>
      <c r="G55" s="103"/>
      <c r="H55" s="103"/>
      <c r="I55" s="103"/>
      <c r="J55" s="103"/>
      <c r="K55" s="103"/>
    </row>
    <row r="56" spans="2:11">
      <c r="B56" s="103"/>
      <c r="C56" s="103"/>
      <c r="D56" s="103"/>
      <c r="E56" s="103"/>
      <c r="F56" s="103"/>
      <c r="G56" s="103"/>
      <c r="H56" s="103"/>
      <c r="I56" s="103"/>
      <c r="J56" s="103"/>
      <c r="K56" s="103"/>
    </row>
    <row r="57" spans="2:11">
      <c r="B57" s="103"/>
      <c r="C57" s="103"/>
      <c r="D57" s="103"/>
      <c r="E57" s="103"/>
      <c r="F57" s="103"/>
      <c r="G57" s="103"/>
      <c r="H57" s="103"/>
      <c r="I57" s="103"/>
      <c r="J57" s="103"/>
      <c r="K57" s="103"/>
    </row>
    <row r="58" spans="2:11">
      <c r="B58" s="103"/>
      <c r="C58" s="103"/>
      <c r="D58" s="103"/>
      <c r="E58" s="103"/>
      <c r="F58" s="103"/>
      <c r="G58" s="103"/>
      <c r="H58" s="103"/>
      <c r="I58" s="103"/>
      <c r="J58" s="103"/>
      <c r="K58" s="103"/>
    </row>
    <row r="59" spans="2:11">
      <c r="B59" s="103"/>
      <c r="C59" s="103"/>
      <c r="D59" s="103"/>
      <c r="E59" s="103"/>
      <c r="F59" s="103"/>
      <c r="G59" s="103"/>
      <c r="H59" s="103"/>
      <c r="I59" s="103"/>
      <c r="J59" s="103"/>
      <c r="K59" s="103"/>
    </row>
    <row r="60" spans="2:11">
      <c r="B60" s="103"/>
      <c r="C60" s="103"/>
      <c r="D60" s="103"/>
      <c r="E60" s="103"/>
      <c r="F60" s="103"/>
      <c r="G60" s="103"/>
      <c r="H60" s="103"/>
      <c r="I60" s="103"/>
      <c r="J60" s="103"/>
      <c r="K60" s="103"/>
    </row>
    <row r="61" spans="2:11">
      <c r="B61" s="103"/>
      <c r="C61" s="103"/>
      <c r="D61" s="103"/>
      <c r="E61" s="103"/>
      <c r="F61" s="103"/>
      <c r="G61" s="103"/>
      <c r="H61" s="103"/>
      <c r="I61" s="103"/>
      <c r="J61" s="103"/>
      <c r="K61" s="103"/>
    </row>
    <row r="62" spans="2:11">
      <c r="B62" s="103"/>
      <c r="C62" s="103"/>
      <c r="D62" s="103"/>
      <c r="E62" s="103"/>
      <c r="F62" s="103"/>
      <c r="G62" s="103"/>
      <c r="H62" s="103"/>
      <c r="I62" s="103"/>
      <c r="J62" s="103"/>
      <c r="K62" s="103"/>
    </row>
    <row r="63" spans="2:11">
      <c r="B63" s="103"/>
      <c r="C63" s="103"/>
      <c r="D63" s="103"/>
      <c r="E63" s="103"/>
      <c r="F63" s="103"/>
      <c r="G63" s="103"/>
      <c r="H63" s="103"/>
      <c r="I63" s="103"/>
      <c r="J63" s="103"/>
      <c r="K63" s="103"/>
    </row>
    <row r="64" spans="2:11">
      <c r="B64" s="103"/>
      <c r="C64" s="103"/>
      <c r="D64" s="103"/>
      <c r="E64" s="103"/>
      <c r="F64" s="103"/>
      <c r="G64" s="103"/>
      <c r="H64" s="103"/>
      <c r="I64" s="103"/>
      <c r="J64" s="103"/>
      <c r="K64" s="103"/>
    </row>
    <row r="65" spans="2:11">
      <c r="B65" s="103"/>
      <c r="C65" s="103"/>
      <c r="D65" s="103"/>
      <c r="E65" s="103"/>
      <c r="F65" s="103"/>
      <c r="G65" s="103"/>
      <c r="H65" s="103"/>
      <c r="I65" s="103"/>
      <c r="J65" s="103"/>
      <c r="K65" s="103"/>
    </row>
    <row r="66" spans="2:11">
      <c r="B66" s="103"/>
      <c r="C66" s="103"/>
      <c r="D66" s="103"/>
      <c r="E66" s="103"/>
      <c r="F66" s="103"/>
      <c r="G66" s="103"/>
      <c r="H66" s="103"/>
      <c r="I66" s="103"/>
      <c r="J66" s="103"/>
      <c r="K66" s="103"/>
    </row>
    <row r="67" spans="2:11">
      <c r="B67" s="103"/>
      <c r="C67" s="103"/>
      <c r="D67" s="103"/>
      <c r="E67" s="103"/>
      <c r="F67" s="103"/>
      <c r="G67" s="103"/>
      <c r="H67" s="103"/>
      <c r="I67" s="103"/>
      <c r="J67" s="103"/>
      <c r="K67" s="103"/>
    </row>
    <row r="68" spans="2:11">
      <c r="B68" s="103"/>
      <c r="C68" s="103"/>
      <c r="D68" s="103"/>
      <c r="E68" s="103"/>
      <c r="F68" s="103"/>
      <c r="G68" s="103"/>
      <c r="H68" s="103"/>
      <c r="I68" s="103"/>
      <c r="J68" s="103"/>
      <c r="K68" s="103"/>
    </row>
    <row r="69" spans="2:11">
      <c r="B69" s="103"/>
      <c r="C69" s="103"/>
      <c r="D69" s="103"/>
      <c r="E69" s="103"/>
      <c r="F69" s="103"/>
      <c r="G69" s="103"/>
      <c r="H69" s="103"/>
      <c r="I69" s="103"/>
      <c r="J69" s="103"/>
      <c r="K69" s="103"/>
    </row>
    <row r="70" spans="2:11">
      <c r="B70" s="103"/>
      <c r="C70" s="103"/>
      <c r="D70" s="103"/>
      <c r="E70" s="103"/>
      <c r="F70" s="103"/>
      <c r="G70" s="103"/>
      <c r="H70" s="103"/>
      <c r="I70" s="103"/>
      <c r="J70" s="103"/>
      <c r="K70" s="103"/>
    </row>
    <row r="71" spans="2:11">
      <c r="B71" s="103"/>
      <c r="C71" s="103"/>
      <c r="D71" s="103"/>
      <c r="E71" s="103"/>
      <c r="F71" s="103"/>
      <c r="G71" s="103"/>
      <c r="H71" s="103"/>
      <c r="I71" s="103"/>
      <c r="J71" s="103"/>
      <c r="K71" s="103"/>
    </row>
    <row r="72" spans="2:11">
      <c r="B72" s="103"/>
      <c r="C72" s="103"/>
      <c r="D72" s="103"/>
      <c r="E72" s="103"/>
      <c r="F72" s="103"/>
      <c r="G72" s="103"/>
      <c r="H72" s="103"/>
      <c r="I72" s="103"/>
      <c r="J72" s="103"/>
      <c r="K72" s="103"/>
    </row>
    <row r="73" spans="2:11">
      <c r="B73" s="103"/>
      <c r="C73" s="103"/>
      <c r="D73" s="103"/>
      <c r="E73" s="103"/>
      <c r="F73" s="103"/>
      <c r="G73" s="103"/>
      <c r="H73" s="103"/>
      <c r="I73" s="103"/>
      <c r="J73" s="103"/>
      <c r="K73" s="103"/>
    </row>
    <row r="74" spans="2:11">
      <c r="B74" s="103"/>
      <c r="C74" s="103"/>
      <c r="D74" s="103"/>
      <c r="E74" s="103"/>
      <c r="F74" s="103"/>
      <c r="G74" s="103"/>
      <c r="H74" s="103"/>
      <c r="I74" s="103"/>
      <c r="J74" s="103"/>
      <c r="K74" s="103"/>
    </row>
    <row r="75" spans="2:11">
      <c r="B75" s="103"/>
      <c r="C75" s="103"/>
      <c r="D75" s="103"/>
      <c r="E75" s="103"/>
      <c r="F75" s="103"/>
      <c r="G75" s="103"/>
      <c r="H75" s="103"/>
      <c r="I75" s="103"/>
      <c r="J75" s="103"/>
      <c r="K75" s="103"/>
    </row>
    <row r="76" spans="2:11">
      <c r="B76" s="103"/>
      <c r="C76" s="103"/>
      <c r="D76" s="103"/>
      <c r="E76" s="103"/>
      <c r="F76" s="103"/>
      <c r="G76" s="103"/>
      <c r="H76" s="103"/>
      <c r="I76" s="103"/>
      <c r="J76" s="103"/>
      <c r="K76" s="103"/>
    </row>
    <row r="77" spans="2:11">
      <c r="B77" s="103"/>
      <c r="C77" s="103"/>
      <c r="D77" s="103"/>
      <c r="E77" s="103"/>
      <c r="F77" s="103"/>
      <c r="G77" s="103"/>
      <c r="H77" s="103"/>
      <c r="I77" s="103"/>
      <c r="J77" s="103"/>
      <c r="K77" s="103"/>
    </row>
    <row r="78" spans="2:11">
      <c r="B78" s="103"/>
      <c r="C78" s="103"/>
      <c r="D78" s="103"/>
      <c r="E78" s="103"/>
      <c r="F78" s="103"/>
      <c r="G78" s="103"/>
      <c r="H78" s="103"/>
      <c r="I78" s="103"/>
      <c r="J78" s="103"/>
      <c r="K78" s="103"/>
    </row>
    <row r="79" spans="2:11">
      <c r="B79" s="103"/>
      <c r="C79" s="103"/>
      <c r="D79" s="103"/>
      <c r="E79" s="103"/>
      <c r="F79" s="103"/>
      <c r="G79" s="103"/>
      <c r="H79" s="103"/>
      <c r="I79" s="103"/>
      <c r="J79" s="103"/>
      <c r="K79" s="103"/>
    </row>
    <row r="80" spans="2:11">
      <c r="B80" s="103"/>
      <c r="C80" s="103"/>
      <c r="D80" s="103"/>
      <c r="E80" s="103"/>
      <c r="F80" s="103"/>
      <c r="G80" s="103"/>
      <c r="H80" s="103"/>
      <c r="I80" s="103"/>
      <c r="J80" s="103"/>
      <c r="K80" s="103"/>
    </row>
    <row r="81" spans="2:11">
      <c r="B81" s="103"/>
      <c r="C81" s="103"/>
      <c r="D81" s="103"/>
      <c r="E81" s="103"/>
      <c r="F81" s="103"/>
      <c r="G81" s="103"/>
      <c r="H81" s="103"/>
      <c r="I81" s="103"/>
      <c r="J81" s="103"/>
      <c r="K81" s="103"/>
    </row>
    <row r="82" spans="2:11">
      <c r="B82" s="103"/>
      <c r="C82" s="103"/>
      <c r="D82" s="103"/>
      <c r="E82" s="103"/>
      <c r="F82" s="103"/>
      <c r="G82" s="103"/>
      <c r="H82" s="103"/>
      <c r="I82" s="103"/>
      <c r="J82" s="103"/>
      <c r="K82" s="103"/>
    </row>
    <row r="83" spans="2:11">
      <c r="B83" s="103"/>
      <c r="C83" s="103"/>
      <c r="D83" s="103"/>
      <c r="E83" s="103"/>
      <c r="F83" s="103"/>
      <c r="G83" s="103"/>
      <c r="H83" s="103"/>
      <c r="I83" s="103"/>
      <c r="J83" s="103"/>
      <c r="K83" s="103"/>
    </row>
    <row r="84" spans="2:11">
      <c r="B84" s="103"/>
      <c r="C84" s="103"/>
      <c r="D84" s="103"/>
      <c r="E84" s="103"/>
      <c r="F84" s="103"/>
      <c r="G84" s="103"/>
      <c r="H84" s="103"/>
      <c r="I84" s="103"/>
      <c r="J84" s="103"/>
      <c r="K84" s="103"/>
    </row>
    <row r="85" spans="2:11">
      <c r="B85" s="103"/>
      <c r="C85" s="103"/>
      <c r="D85" s="103"/>
      <c r="E85" s="103"/>
      <c r="F85" s="103"/>
      <c r="G85" s="103"/>
      <c r="H85" s="103"/>
      <c r="I85" s="103"/>
      <c r="J85" s="103"/>
      <c r="K85" s="103"/>
    </row>
    <row r="86" spans="2:11">
      <c r="B86" s="103"/>
      <c r="C86" s="103"/>
      <c r="D86" s="103"/>
      <c r="E86" s="103"/>
      <c r="F86" s="103"/>
      <c r="G86" s="103"/>
      <c r="H86" s="103"/>
      <c r="I86" s="103"/>
      <c r="J86" s="103"/>
      <c r="K86" s="103"/>
    </row>
    <row r="87" spans="2:11">
      <c r="B87" s="103"/>
      <c r="C87" s="103"/>
      <c r="D87" s="103"/>
      <c r="E87" s="103"/>
      <c r="F87" s="103"/>
      <c r="G87" s="103"/>
      <c r="H87" s="103"/>
      <c r="I87" s="103"/>
      <c r="J87" s="103"/>
      <c r="K87" s="103"/>
    </row>
    <row r="88" spans="2:11">
      <c r="B88" s="103"/>
      <c r="C88" s="103"/>
      <c r="D88" s="103"/>
      <c r="E88" s="103"/>
      <c r="F88" s="103"/>
      <c r="G88" s="103"/>
      <c r="H88" s="103"/>
      <c r="I88" s="103"/>
      <c r="J88" s="103"/>
      <c r="K88" s="103"/>
    </row>
    <row r="89" spans="2:11">
      <c r="B89" s="103"/>
      <c r="C89" s="103"/>
      <c r="D89" s="103"/>
      <c r="E89" s="103"/>
      <c r="F89" s="103"/>
      <c r="G89" s="103"/>
      <c r="H89" s="103"/>
      <c r="I89" s="103"/>
      <c r="J89" s="103"/>
      <c r="K89" s="103"/>
    </row>
    <row r="90" spans="2:11">
      <c r="B90" s="103"/>
      <c r="C90" s="103"/>
      <c r="D90" s="103"/>
      <c r="E90" s="103"/>
      <c r="F90" s="103"/>
      <c r="G90" s="103"/>
      <c r="H90" s="103"/>
      <c r="I90" s="103"/>
      <c r="J90" s="103"/>
      <c r="K90" s="103"/>
    </row>
    <row r="91" spans="2:11">
      <c r="B91" s="103"/>
      <c r="C91" s="103"/>
      <c r="D91" s="103"/>
      <c r="E91" s="103"/>
      <c r="F91" s="103"/>
      <c r="G91" s="103"/>
      <c r="H91" s="103"/>
      <c r="I91" s="103"/>
      <c r="J91" s="103"/>
      <c r="K91" s="103"/>
    </row>
    <row r="92" spans="2:11">
      <c r="B92" s="103"/>
      <c r="C92" s="103"/>
      <c r="D92" s="103"/>
      <c r="E92" s="103"/>
      <c r="F92" s="103"/>
      <c r="G92" s="103"/>
      <c r="H92" s="103"/>
      <c r="I92" s="103"/>
      <c r="J92" s="103"/>
      <c r="K92" s="103"/>
    </row>
    <row r="93" spans="2:11">
      <c r="B93" s="103"/>
      <c r="C93" s="103"/>
      <c r="D93" s="103"/>
      <c r="E93" s="103"/>
      <c r="F93" s="103"/>
      <c r="G93" s="103"/>
      <c r="H93" s="103"/>
      <c r="I93" s="103"/>
      <c r="J93" s="103"/>
      <c r="K93" s="103"/>
    </row>
    <row r="94" spans="2:11">
      <c r="B94" s="103"/>
      <c r="C94" s="103"/>
      <c r="D94" s="103"/>
      <c r="E94" s="103"/>
      <c r="F94" s="103"/>
      <c r="G94" s="103"/>
      <c r="H94" s="103"/>
      <c r="I94" s="103"/>
      <c r="J94" s="103"/>
      <c r="K94" s="103"/>
    </row>
    <row r="95" spans="2:11">
      <c r="B95" s="103"/>
      <c r="C95" s="103"/>
      <c r="D95" s="103"/>
      <c r="E95" s="103"/>
      <c r="F95" s="103"/>
      <c r="G95" s="103"/>
      <c r="H95" s="103"/>
      <c r="I95" s="103"/>
      <c r="J95" s="103"/>
      <c r="K95" s="103"/>
    </row>
    <row r="96" spans="2:11">
      <c r="B96" s="103"/>
      <c r="C96" s="103"/>
      <c r="D96" s="103"/>
      <c r="E96" s="103"/>
      <c r="F96" s="103"/>
      <c r="G96" s="103"/>
      <c r="H96" s="103"/>
      <c r="I96" s="103"/>
      <c r="J96" s="103"/>
      <c r="K96" s="103"/>
    </row>
    <row r="97" spans="2:11">
      <c r="B97" s="103"/>
      <c r="C97" s="103"/>
      <c r="D97" s="103"/>
      <c r="E97" s="103"/>
      <c r="F97" s="103"/>
      <c r="G97" s="103"/>
      <c r="H97" s="103"/>
      <c r="I97" s="103"/>
      <c r="J97" s="103"/>
      <c r="K97" s="103"/>
    </row>
    <row r="98" spans="2:11">
      <c r="B98" s="103"/>
      <c r="C98" s="103"/>
      <c r="D98" s="103"/>
      <c r="E98" s="103"/>
      <c r="F98" s="103"/>
      <c r="G98" s="103"/>
      <c r="H98" s="103"/>
      <c r="I98" s="103"/>
      <c r="J98" s="103"/>
      <c r="K98" s="103"/>
    </row>
    <row r="99" spans="2:11">
      <c r="B99" s="103"/>
      <c r="C99" s="103"/>
      <c r="D99" s="103"/>
      <c r="E99" s="103"/>
      <c r="F99" s="103"/>
      <c r="G99" s="103"/>
      <c r="H99" s="103"/>
      <c r="I99" s="103"/>
      <c r="J99" s="103"/>
      <c r="K99" s="103"/>
    </row>
    <row r="100" spans="2:11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</row>
    <row r="101" spans="2:11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</row>
    <row r="102" spans="2:11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</row>
    <row r="103" spans="2:11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</row>
    <row r="104" spans="2:11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</row>
    <row r="105" spans="2:11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</row>
    <row r="106" spans="2:11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</row>
    <row r="107" spans="2:11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</row>
    <row r="108" spans="2:11">
      <c r="B108" s="110"/>
      <c r="C108" s="111"/>
      <c r="D108" s="128"/>
      <c r="E108" s="128"/>
      <c r="F108" s="128"/>
      <c r="G108" s="128"/>
      <c r="H108" s="128"/>
      <c r="I108" s="111"/>
      <c r="J108" s="111"/>
      <c r="K108" s="111"/>
    </row>
    <row r="109" spans="2:11">
      <c r="B109" s="110"/>
      <c r="C109" s="111"/>
      <c r="D109" s="128"/>
      <c r="E109" s="128"/>
      <c r="F109" s="128"/>
      <c r="G109" s="128"/>
      <c r="H109" s="128"/>
      <c r="I109" s="111"/>
      <c r="J109" s="111"/>
      <c r="K109" s="111"/>
    </row>
    <row r="110" spans="2:11">
      <c r="B110" s="110"/>
      <c r="C110" s="111"/>
      <c r="D110" s="128"/>
      <c r="E110" s="128"/>
      <c r="F110" s="128"/>
      <c r="G110" s="128"/>
      <c r="H110" s="128"/>
      <c r="I110" s="111"/>
      <c r="J110" s="111"/>
      <c r="K110" s="111"/>
    </row>
    <row r="111" spans="2:11">
      <c r="B111" s="110"/>
      <c r="C111" s="111"/>
      <c r="D111" s="128"/>
      <c r="E111" s="128"/>
      <c r="F111" s="128"/>
      <c r="G111" s="128"/>
      <c r="H111" s="128"/>
      <c r="I111" s="111"/>
      <c r="J111" s="111"/>
      <c r="K111" s="111"/>
    </row>
    <row r="112" spans="2:11">
      <c r="B112" s="110"/>
      <c r="C112" s="111"/>
      <c r="D112" s="128"/>
      <c r="E112" s="128"/>
      <c r="F112" s="128"/>
      <c r="G112" s="128"/>
      <c r="H112" s="128"/>
      <c r="I112" s="111"/>
      <c r="J112" s="111"/>
      <c r="K112" s="111"/>
    </row>
    <row r="113" spans="2:11">
      <c r="B113" s="110"/>
      <c r="C113" s="111"/>
      <c r="D113" s="128"/>
      <c r="E113" s="128"/>
      <c r="F113" s="128"/>
      <c r="G113" s="128"/>
      <c r="H113" s="128"/>
      <c r="I113" s="111"/>
      <c r="J113" s="111"/>
      <c r="K113" s="111"/>
    </row>
    <row r="114" spans="2:11">
      <c r="B114" s="110"/>
      <c r="C114" s="111"/>
      <c r="D114" s="128"/>
      <c r="E114" s="128"/>
      <c r="F114" s="128"/>
      <c r="G114" s="128"/>
      <c r="H114" s="128"/>
      <c r="I114" s="111"/>
      <c r="J114" s="111"/>
      <c r="K114" s="111"/>
    </row>
    <row r="115" spans="2:11">
      <c r="B115" s="110"/>
      <c r="C115" s="111"/>
      <c r="D115" s="128"/>
      <c r="E115" s="128"/>
      <c r="F115" s="128"/>
      <c r="G115" s="128"/>
      <c r="H115" s="128"/>
      <c r="I115" s="111"/>
      <c r="J115" s="111"/>
      <c r="K115" s="111"/>
    </row>
    <row r="116" spans="2:11">
      <c r="B116" s="110"/>
      <c r="C116" s="111"/>
      <c r="D116" s="128"/>
      <c r="E116" s="128"/>
      <c r="F116" s="128"/>
      <c r="G116" s="128"/>
      <c r="H116" s="128"/>
      <c r="I116" s="111"/>
      <c r="J116" s="111"/>
      <c r="K116" s="111"/>
    </row>
    <row r="117" spans="2:11">
      <c r="B117" s="110"/>
      <c r="C117" s="111"/>
      <c r="D117" s="128"/>
      <c r="E117" s="128"/>
      <c r="F117" s="128"/>
      <c r="G117" s="128"/>
      <c r="H117" s="128"/>
      <c r="I117" s="111"/>
      <c r="J117" s="111"/>
      <c r="K117" s="111"/>
    </row>
    <row r="118" spans="2:11">
      <c r="B118" s="110"/>
      <c r="C118" s="111"/>
      <c r="D118" s="128"/>
      <c r="E118" s="128"/>
      <c r="F118" s="128"/>
      <c r="G118" s="128"/>
      <c r="H118" s="128"/>
      <c r="I118" s="111"/>
      <c r="J118" s="111"/>
      <c r="K118" s="111"/>
    </row>
    <row r="119" spans="2:11">
      <c r="B119" s="110"/>
      <c r="C119" s="111"/>
      <c r="D119" s="128"/>
      <c r="E119" s="128"/>
      <c r="F119" s="128"/>
      <c r="G119" s="128"/>
      <c r="H119" s="128"/>
      <c r="I119" s="111"/>
      <c r="J119" s="111"/>
      <c r="K119" s="111"/>
    </row>
    <row r="120" spans="2:11">
      <c r="B120" s="110"/>
      <c r="C120" s="111"/>
      <c r="D120" s="128"/>
      <c r="E120" s="128"/>
      <c r="F120" s="128"/>
      <c r="G120" s="128"/>
      <c r="H120" s="128"/>
      <c r="I120" s="111"/>
      <c r="J120" s="111"/>
      <c r="K120" s="111"/>
    </row>
    <row r="121" spans="2:11">
      <c r="B121" s="110"/>
      <c r="C121" s="111"/>
      <c r="D121" s="128"/>
      <c r="E121" s="128"/>
      <c r="F121" s="128"/>
      <c r="G121" s="128"/>
      <c r="H121" s="128"/>
      <c r="I121" s="111"/>
      <c r="J121" s="111"/>
      <c r="K121" s="111"/>
    </row>
    <row r="122" spans="2:11">
      <c r="B122" s="110"/>
      <c r="C122" s="111"/>
      <c r="D122" s="128"/>
      <c r="E122" s="128"/>
      <c r="F122" s="128"/>
      <c r="G122" s="128"/>
      <c r="H122" s="128"/>
      <c r="I122" s="111"/>
      <c r="J122" s="111"/>
      <c r="K122" s="111"/>
    </row>
    <row r="123" spans="2:11">
      <c r="B123" s="110"/>
      <c r="C123" s="111"/>
      <c r="D123" s="128"/>
      <c r="E123" s="128"/>
      <c r="F123" s="128"/>
      <c r="G123" s="128"/>
      <c r="H123" s="128"/>
      <c r="I123" s="111"/>
      <c r="J123" s="111"/>
      <c r="K123" s="111"/>
    </row>
    <row r="124" spans="2:11">
      <c r="B124" s="110"/>
      <c r="C124" s="111"/>
      <c r="D124" s="128"/>
      <c r="E124" s="128"/>
      <c r="F124" s="128"/>
      <c r="G124" s="128"/>
      <c r="H124" s="128"/>
      <c r="I124" s="111"/>
      <c r="J124" s="111"/>
      <c r="K124" s="111"/>
    </row>
    <row r="125" spans="2:11">
      <c r="B125" s="110"/>
      <c r="C125" s="111"/>
      <c r="D125" s="128"/>
      <c r="E125" s="128"/>
      <c r="F125" s="128"/>
      <c r="G125" s="128"/>
      <c r="H125" s="128"/>
      <c r="I125" s="111"/>
      <c r="J125" s="111"/>
      <c r="K125" s="111"/>
    </row>
    <row r="126" spans="2:11">
      <c r="B126" s="110"/>
      <c r="C126" s="111"/>
      <c r="D126" s="128"/>
      <c r="E126" s="128"/>
      <c r="F126" s="128"/>
      <c r="G126" s="128"/>
      <c r="H126" s="128"/>
      <c r="I126" s="111"/>
      <c r="J126" s="111"/>
      <c r="K126" s="111"/>
    </row>
    <row r="127" spans="2:11">
      <c r="B127" s="110"/>
      <c r="C127" s="111"/>
      <c r="D127" s="128"/>
      <c r="E127" s="128"/>
      <c r="F127" s="128"/>
      <c r="G127" s="128"/>
      <c r="H127" s="128"/>
      <c r="I127" s="111"/>
      <c r="J127" s="111"/>
      <c r="K127" s="111"/>
    </row>
    <row r="128" spans="2:11">
      <c r="B128" s="110"/>
      <c r="C128" s="111"/>
      <c r="D128" s="128"/>
      <c r="E128" s="128"/>
      <c r="F128" s="128"/>
      <c r="G128" s="128"/>
      <c r="H128" s="128"/>
      <c r="I128" s="111"/>
      <c r="J128" s="111"/>
      <c r="K128" s="111"/>
    </row>
    <row r="129" spans="2:11">
      <c r="B129" s="110"/>
      <c r="C129" s="111"/>
      <c r="D129" s="128"/>
      <c r="E129" s="128"/>
      <c r="F129" s="128"/>
      <c r="G129" s="128"/>
      <c r="H129" s="128"/>
      <c r="I129" s="111"/>
      <c r="J129" s="111"/>
      <c r="K129" s="111"/>
    </row>
    <row r="130" spans="2:11">
      <c r="B130" s="110"/>
      <c r="C130" s="111"/>
      <c r="D130" s="128"/>
      <c r="E130" s="128"/>
      <c r="F130" s="128"/>
      <c r="G130" s="128"/>
      <c r="H130" s="128"/>
      <c r="I130" s="111"/>
      <c r="J130" s="111"/>
      <c r="K130" s="111"/>
    </row>
    <row r="131" spans="2:11">
      <c r="B131" s="110"/>
      <c r="C131" s="111"/>
      <c r="D131" s="128"/>
      <c r="E131" s="128"/>
      <c r="F131" s="128"/>
      <c r="G131" s="128"/>
      <c r="H131" s="128"/>
      <c r="I131" s="111"/>
      <c r="J131" s="111"/>
      <c r="K131" s="111"/>
    </row>
    <row r="132" spans="2:11">
      <c r="B132" s="110"/>
      <c r="C132" s="111"/>
      <c r="D132" s="128"/>
      <c r="E132" s="128"/>
      <c r="F132" s="128"/>
      <c r="G132" s="128"/>
      <c r="H132" s="128"/>
      <c r="I132" s="111"/>
      <c r="J132" s="111"/>
      <c r="K132" s="111"/>
    </row>
    <row r="133" spans="2:11">
      <c r="B133" s="110"/>
      <c r="C133" s="111"/>
      <c r="D133" s="128"/>
      <c r="E133" s="128"/>
      <c r="F133" s="128"/>
      <c r="G133" s="128"/>
      <c r="H133" s="128"/>
      <c r="I133" s="111"/>
      <c r="J133" s="111"/>
      <c r="K133" s="111"/>
    </row>
    <row r="134" spans="2:11">
      <c r="B134" s="110"/>
      <c r="C134" s="111"/>
      <c r="D134" s="128"/>
      <c r="E134" s="128"/>
      <c r="F134" s="128"/>
      <c r="G134" s="128"/>
      <c r="H134" s="128"/>
      <c r="I134" s="111"/>
      <c r="J134" s="111"/>
      <c r="K134" s="111"/>
    </row>
    <row r="135" spans="2:11">
      <c r="B135" s="110"/>
      <c r="C135" s="111"/>
      <c r="D135" s="128"/>
      <c r="E135" s="128"/>
      <c r="F135" s="128"/>
      <c r="G135" s="128"/>
      <c r="H135" s="128"/>
      <c r="I135" s="111"/>
      <c r="J135" s="111"/>
      <c r="K135" s="111"/>
    </row>
    <row r="136" spans="2:11">
      <c r="B136" s="110"/>
      <c r="C136" s="111"/>
      <c r="D136" s="128"/>
      <c r="E136" s="128"/>
      <c r="F136" s="128"/>
      <c r="G136" s="128"/>
      <c r="H136" s="128"/>
      <c r="I136" s="111"/>
      <c r="J136" s="111"/>
      <c r="K136" s="111"/>
    </row>
    <row r="137" spans="2:11">
      <c r="B137" s="110"/>
      <c r="C137" s="111"/>
      <c r="D137" s="128"/>
      <c r="E137" s="128"/>
      <c r="F137" s="128"/>
      <c r="G137" s="128"/>
      <c r="H137" s="128"/>
      <c r="I137" s="111"/>
      <c r="J137" s="111"/>
      <c r="K137" s="111"/>
    </row>
    <row r="138" spans="2:11">
      <c r="B138" s="110"/>
      <c r="C138" s="111"/>
      <c r="D138" s="128"/>
      <c r="E138" s="128"/>
      <c r="F138" s="128"/>
      <c r="G138" s="128"/>
      <c r="H138" s="128"/>
      <c r="I138" s="111"/>
      <c r="J138" s="111"/>
      <c r="K138" s="111"/>
    </row>
    <row r="139" spans="2:11">
      <c r="B139" s="110"/>
      <c r="C139" s="111"/>
      <c r="D139" s="128"/>
      <c r="E139" s="128"/>
      <c r="F139" s="128"/>
      <c r="G139" s="128"/>
      <c r="H139" s="128"/>
      <c r="I139" s="111"/>
      <c r="J139" s="111"/>
      <c r="K139" s="111"/>
    </row>
    <row r="140" spans="2:11">
      <c r="B140" s="110"/>
      <c r="C140" s="111"/>
      <c r="D140" s="128"/>
      <c r="E140" s="128"/>
      <c r="F140" s="128"/>
      <c r="G140" s="128"/>
      <c r="H140" s="128"/>
      <c r="I140" s="111"/>
      <c r="J140" s="111"/>
      <c r="K140" s="111"/>
    </row>
    <row r="141" spans="2:11">
      <c r="B141" s="110"/>
      <c r="C141" s="111"/>
      <c r="D141" s="128"/>
      <c r="E141" s="128"/>
      <c r="F141" s="128"/>
      <c r="G141" s="128"/>
      <c r="H141" s="128"/>
      <c r="I141" s="111"/>
      <c r="J141" s="111"/>
      <c r="K141" s="111"/>
    </row>
    <row r="142" spans="2:11">
      <c r="B142" s="110"/>
      <c r="C142" s="111"/>
      <c r="D142" s="128"/>
      <c r="E142" s="128"/>
      <c r="F142" s="128"/>
      <c r="G142" s="128"/>
      <c r="H142" s="128"/>
      <c r="I142" s="111"/>
      <c r="J142" s="111"/>
      <c r="K142" s="111"/>
    </row>
    <row r="143" spans="2:11">
      <c r="B143" s="110"/>
      <c r="C143" s="111"/>
      <c r="D143" s="128"/>
      <c r="E143" s="128"/>
      <c r="F143" s="128"/>
      <c r="G143" s="128"/>
      <c r="H143" s="128"/>
      <c r="I143" s="111"/>
      <c r="J143" s="111"/>
      <c r="K143" s="111"/>
    </row>
    <row r="144" spans="2:11">
      <c r="B144" s="110"/>
      <c r="C144" s="111"/>
      <c r="D144" s="128"/>
      <c r="E144" s="128"/>
      <c r="F144" s="128"/>
      <c r="G144" s="128"/>
      <c r="H144" s="128"/>
      <c r="I144" s="111"/>
      <c r="J144" s="111"/>
      <c r="K144" s="111"/>
    </row>
    <row r="145" spans="2:11">
      <c r="B145" s="110"/>
      <c r="C145" s="111"/>
      <c r="D145" s="128"/>
      <c r="E145" s="128"/>
      <c r="F145" s="128"/>
      <c r="G145" s="128"/>
      <c r="H145" s="128"/>
      <c r="I145" s="111"/>
      <c r="J145" s="111"/>
      <c r="K145" s="111"/>
    </row>
    <row r="146" spans="2:11">
      <c r="B146" s="110"/>
      <c r="C146" s="111"/>
      <c r="D146" s="128"/>
      <c r="E146" s="128"/>
      <c r="F146" s="128"/>
      <c r="G146" s="128"/>
      <c r="H146" s="128"/>
      <c r="I146" s="111"/>
      <c r="J146" s="111"/>
      <c r="K146" s="111"/>
    </row>
    <row r="147" spans="2:11">
      <c r="B147" s="110"/>
      <c r="C147" s="111"/>
      <c r="D147" s="128"/>
      <c r="E147" s="128"/>
      <c r="F147" s="128"/>
      <c r="G147" s="128"/>
      <c r="H147" s="128"/>
      <c r="I147" s="111"/>
      <c r="J147" s="111"/>
      <c r="K147" s="111"/>
    </row>
    <row r="148" spans="2:11">
      <c r="B148" s="110"/>
      <c r="C148" s="111"/>
      <c r="D148" s="128"/>
      <c r="E148" s="128"/>
      <c r="F148" s="128"/>
      <c r="G148" s="128"/>
      <c r="H148" s="128"/>
      <c r="I148" s="111"/>
      <c r="J148" s="111"/>
      <c r="K148" s="111"/>
    </row>
    <row r="149" spans="2:11">
      <c r="B149" s="110"/>
      <c r="C149" s="111"/>
      <c r="D149" s="128"/>
      <c r="E149" s="128"/>
      <c r="F149" s="128"/>
      <c r="G149" s="128"/>
      <c r="H149" s="128"/>
      <c r="I149" s="111"/>
      <c r="J149" s="111"/>
      <c r="K149" s="111"/>
    </row>
    <row r="150" spans="2:11">
      <c r="B150" s="110"/>
      <c r="C150" s="111"/>
      <c r="D150" s="128"/>
      <c r="E150" s="128"/>
      <c r="F150" s="128"/>
      <c r="G150" s="128"/>
      <c r="H150" s="128"/>
      <c r="I150" s="111"/>
      <c r="J150" s="111"/>
      <c r="K150" s="111"/>
    </row>
    <row r="151" spans="2:11">
      <c r="B151" s="110"/>
      <c r="C151" s="111"/>
      <c r="D151" s="128"/>
      <c r="E151" s="128"/>
      <c r="F151" s="128"/>
      <c r="G151" s="128"/>
      <c r="H151" s="128"/>
      <c r="I151" s="111"/>
      <c r="J151" s="111"/>
      <c r="K151" s="111"/>
    </row>
    <row r="152" spans="2:11">
      <c r="B152" s="110"/>
      <c r="C152" s="111"/>
      <c r="D152" s="128"/>
      <c r="E152" s="128"/>
      <c r="F152" s="128"/>
      <c r="G152" s="128"/>
      <c r="H152" s="128"/>
      <c r="I152" s="111"/>
      <c r="J152" s="111"/>
      <c r="K152" s="111"/>
    </row>
    <row r="153" spans="2:11">
      <c r="B153" s="110"/>
      <c r="C153" s="111"/>
      <c r="D153" s="128"/>
      <c r="E153" s="128"/>
      <c r="F153" s="128"/>
      <c r="G153" s="128"/>
      <c r="H153" s="128"/>
      <c r="I153" s="111"/>
      <c r="J153" s="111"/>
      <c r="K153" s="111"/>
    </row>
    <row r="154" spans="2:11">
      <c r="B154" s="110"/>
      <c r="C154" s="111"/>
      <c r="D154" s="128"/>
      <c r="E154" s="128"/>
      <c r="F154" s="128"/>
      <c r="G154" s="128"/>
      <c r="H154" s="128"/>
      <c r="I154" s="111"/>
      <c r="J154" s="111"/>
      <c r="K154" s="111"/>
    </row>
    <row r="155" spans="2:11">
      <c r="B155" s="110"/>
      <c r="C155" s="111"/>
      <c r="D155" s="128"/>
      <c r="E155" s="128"/>
      <c r="F155" s="128"/>
      <c r="G155" s="128"/>
      <c r="H155" s="128"/>
      <c r="I155" s="111"/>
      <c r="J155" s="111"/>
      <c r="K155" s="111"/>
    </row>
    <row r="156" spans="2:11">
      <c r="B156" s="110"/>
      <c r="C156" s="111"/>
      <c r="D156" s="128"/>
      <c r="E156" s="128"/>
      <c r="F156" s="128"/>
      <c r="G156" s="128"/>
      <c r="H156" s="128"/>
      <c r="I156" s="111"/>
      <c r="J156" s="111"/>
      <c r="K156" s="111"/>
    </row>
    <row r="157" spans="2:11">
      <c r="B157" s="110"/>
      <c r="C157" s="111"/>
      <c r="D157" s="128"/>
      <c r="E157" s="128"/>
      <c r="F157" s="128"/>
      <c r="G157" s="128"/>
      <c r="H157" s="128"/>
      <c r="I157" s="111"/>
      <c r="J157" s="111"/>
      <c r="K157" s="111"/>
    </row>
    <row r="158" spans="2:11">
      <c r="B158" s="110"/>
      <c r="C158" s="111"/>
      <c r="D158" s="128"/>
      <c r="E158" s="128"/>
      <c r="F158" s="128"/>
      <c r="G158" s="128"/>
      <c r="H158" s="128"/>
      <c r="I158" s="111"/>
      <c r="J158" s="111"/>
      <c r="K158" s="111"/>
    </row>
    <row r="159" spans="2:11">
      <c r="B159" s="110"/>
      <c r="C159" s="111"/>
      <c r="D159" s="128"/>
      <c r="E159" s="128"/>
      <c r="F159" s="128"/>
      <c r="G159" s="128"/>
      <c r="H159" s="128"/>
      <c r="I159" s="111"/>
      <c r="J159" s="111"/>
      <c r="K159" s="111"/>
    </row>
    <row r="160" spans="2:11">
      <c r="B160" s="110"/>
      <c r="C160" s="111"/>
      <c r="D160" s="128"/>
      <c r="E160" s="128"/>
      <c r="F160" s="128"/>
      <c r="G160" s="128"/>
      <c r="H160" s="128"/>
      <c r="I160" s="111"/>
      <c r="J160" s="111"/>
      <c r="K160" s="111"/>
    </row>
    <row r="161" spans="2:11">
      <c r="B161" s="110"/>
      <c r="C161" s="111"/>
      <c r="D161" s="128"/>
      <c r="E161" s="128"/>
      <c r="F161" s="128"/>
      <c r="G161" s="128"/>
      <c r="H161" s="128"/>
      <c r="I161" s="111"/>
      <c r="J161" s="111"/>
      <c r="K161" s="111"/>
    </row>
    <row r="162" spans="2:11">
      <c r="B162" s="110"/>
      <c r="C162" s="111"/>
      <c r="D162" s="128"/>
      <c r="E162" s="128"/>
      <c r="F162" s="128"/>
      <c r="G162" s="128"/>
      <c r="H162" s="128"/>
      <c r="I162" s="111"/>
      <c r="J162" s="111"/>
      <c r="K162" s="111"/>
    </row>
    <row r="163" spans="2:11">
      <c r="B163" s="110"/>
      <c r="C163" s="111"/>
      <c r="D163" s="128"/>
      <c r="E163" s="128"/>
      <c r="F163" s="128"/>
      <c r="G163" s="128"/>
      <c r="H163" s="128"/>
      <c r="I163" s="111"/>
      <c r="J163" s="111"/>
      <c r="K163" s="111"/>
    </row>
    <row r="164" spans="2:11">
      <c r="B164" s="110"/>
      <c r="C164" s="111"/>
      <c r="D164" s="128"/>
      <c r="E164" s="128"/>
      <c r="F164" s="128"/>
      <c r="G164" s="128"/>
      <c r="H164" s="128"/>
      <c r="I164" s="111"/>
      <c r="J164" s="111"/>
      <c r="K164" s="111"/>
    </row>
    <row r="165" spans="2:11">
      <c r="B165" s="110"/>
      <c r="C165" s="111"/>
      <c r="D165" s="128"/>
      <c r="E165" s="128"/>
      <c r="F165" s="128"/>
      <c r="G165" s="128"/>
      <c r="H165" s="128"/>
      <c r="I165" s="111"/>
      <c r="J165" s="111"/>
      <c r="K165" s="111"/>
    </row>
    <row r="166" spans="2:11">
      <c r="B166" s="110"/>
      <c r="C166" s="111"/>
      <c r="D166" s="128"/>
      <c r="E166" s="128"/>
      <c r="F166" s="128"/>
      <c r="G166" s="128"/>
      <c r="H166" s="128"/>
      <c r="I166" s="111"/>
      <c r="J166" s="111"/>
      <c r="K166" s="111"/>
    </row>
    <row r="167" spans="2:11">
      <c r="B167" s="110"/>
      <c r="C167" s="111"/>
      <c r="D167" s="128"/>
      <c r="E167" s="128"/>
      <c r="F167" s="128"/>
      <c r="G167" s="128"/>
      <c r="H167" s="128"/>
      <c r="I167" s="111"/>
      <c r="J167" s="111"/>
      <c r="K167" s="111"/>
    </row>
    <row r="168" spans="2:11">
      <c r="B168" s="110"/>
      <c r="C168" s="111"/>
      <c r="D168" s="128"/>
      <c r="E168" s="128"/>
      <c r="F168" s="128"/>
      <c r="G168" s="128"/>
      <c r="H168" s="128"/>
      <c r="I168" s="111"/>
      <c r="J168" s="111"/>
      <c r="K168" s="111"/>
    </row>
    <row r="169" spans="2:11">
      <c r="B169" s="110"/>
      <c r="C169" s="111"/>
      <c r="D169" s="128"/>
      <c r="E169" s="128"/>
      <c r="F169" s="128"/>
      <c r="G169" s="128"/>
      <c r="H169" s="128"/>
      <c r="I169" s="111"/>
      <c r="J169" s="111"/>
      <c r="K169" s="111"/>
    </row>
    <row r="170" spans="2:11">
      <c r="B170" s="110"/>
      <c r="C170" s="111"/>
      <c r="D170" s="128"/>
      <c r="E170" s="128"/>
      <c r="F170" s="128"/>
      <c r="G170" s="128"/>
      <c r="H170" s="128"/>
      <c r="I170" s="111"/>
      <c r="J170" s="111"/>
      <c r="K170" s="111"/>
    </row>
    <row r="171" spans="2:11">
      <c r="B171" s="110"/>
      <c r="C171" s="111"/>
      <c r="D171" s="128"/>
      <c r="E171" s="128"/>
      <c r="F171" s="128"/>
      <c r="G171" s="128"/>
      <c r="H171" s="128"/>
      <c r="I171" s="111"/>
      <c r="J171" s="111"/>
      <c r="K171" s="111"/>
    </row>
    <row r="172" spans="2:11">
      <c r="B172" s="110"/>
      <c r="C172" s="111"/>
      <c r="D172" s="128"/>
      <c r="E172" s="128"/>
      <c r="F172" s="128"/>
      <c r="G172" s="128"/>
      <c r="H172" s="128"/>
      <c r="I172" s="111"/>
      <c r="J172" s="111"/>
      <c r="K172" s="111"/>
    </row>
    <row r="173" spans="2:11">
      <c r="B173" s="110"/>
      <c r="C173" s="111"/>
      <c r="D173" s="128"/>
      <c r="E173" s="128"/>
      <c r="F173" s="128"/>
      <c r="G173" s="128"/>
      <c r="H173" s="128"/>
      <c r="I173" s="111"/>
      <c r="J173" s="111"/>
      <c r="K173" s="111"/>
    </row>
    <row r="174" spans="2:11">
      <c r="B174" s="110"/>
      <c r="C174" s="111"/>
      <c r="D174" s="128"/>
      <c r="E174" s="128"/>
      <c r="F174" s="128"/>
      <c r="G174" s="128"/>
      <c r="H174" s="128"/>
      <c r="I174" s="111"/>
      <c r="J174" s="111"/>
      <c r="K174" s="111"/>
    </row>
    <row r="175" spans="2:11">
      <c r="B175" s="110"/>
      <c r="C175" s="111"/>
      <c r="D175" s="128"/>
      <c r="E175" s="128"/>
      <c r="F175" s="128"/>
      <c r="G175" s="128"/>
      <c r="H175" s="128"/>
      <c r="I175" s="111"/>
      <c r="J175" s="111"/>
      <c r="K175" s="111"/>
    </row>
    <row r="176" spans="2:11">
      <c r="B176" s="110"/>
      <c r="C176" s="111"/>
      <c r="D176" s="128"/>
      <c r="E176" s="128"/>
      <c r="F176" s="128"/>
      <c r="G176" s="128"/>
      <c r="H176" s="128"/>
      <c r="I176" s="111"/>
      <c r="J176" s="111"/>
      <c r="K176" s="111"/>
    </row>
    <row r="177" spans="2:11">
      <c r="B177" s="110"/>
      <c r="C177" s="111"/>
      <c r="D177" s="128"/>
      <c r="E177" s="128"/>
      <c r="F177" s="128"/>
      <c r="G177" s="128"/>
      <c r="H177" s="128"/>
      <c r="I177" s="111"/>
      <c r="J177" s="111"/>
      <c r="K177" s="111"/>
    </row>
    <row r="178" spans="2:11">
      <c r="B178" s="110"/>
      <c r="C178" s="111"/>
      <c r="D178" s="128"/>
      <c r="E178" s="128"/>
      <c r="F178" s="128"/>
      <c r="G178" s="128"/>
      <c r="H178" s="128"/>
      <c r="I178" s="111"/>
      <c r="J178" s="111"/>
      <c r="K178" s="111"/>
    </row>
    <row r="179" spans="2:11">
      <c r="B179" s="110"/>
      <c r="C179" s="111"/>
      <c r="D179" s="128"/>
      <c r="E179" s="128"/>
      <c r="F179" s="128"/>
      <c r="G179" s="128"/>
      <c r="H179" s="128"/>
      <c r="I179" s="111"/>
      <c r="J179" s="111"/>
      <c r="K179" s="111"/>
    </row>
    <row r="180" spans="2:11">
      <c r="B180" s="110"/>
      <c r="C180" s="111"/>
      <c r="D180" s="128"/>
      <c r="E180" s="128"/>
      <c r="F180" s="128"/>
      <c r="G180" s="128"/>
      <c r="H180" s="128"/>
      <c r="I180" s="111"/>
      <c r="J180" s="111"/>
      <c r="K180" s="111"/>
    </row>
    <row r="181" spans="2:11">
      <c r="B181" s="110"/>
      <c r="C181" s="111"/>
      <c r="D181" s="128"/>
      <c r="E181" s="128"/>
      <c r="F181" s="128"/>
      <c r="G181" s="128"/>
      <c r="H181" s="128"/>
      <c r="I181" s="111"/>
      <c r="J181" s="111"/>
      <c r="K181" s="111"/>
    </row>
    <row r="182" spans="2:11">
      <c r="B182" s="110"/>
      <c r="C182" s="111"/>
      <c r="D182" s="128"/>
      <c r="E182" s="128"/>
      <c r="F182" s="128"/>
      <c r="G182" s="128"/>
      <c r="H182" s="128"/>
      <c r="I182" s="111"/>
      <c r="J182" s="111"/>
      <c r="K182" s="111"/>
    </row>
    <row r="183" spans="2:11">
      <c r="B183" s="110"/>
      <c r="C183" s="111"/>
      <c r="D183" s="128"/>
      <c r="E183" s="128"/>
      <c r="F183" s="128"/>
      <c r="G183" s="128"/>
      <c r="H183" s="128"/>
      <c r="I183" s="111"/>
      <c r="J183" s="111"/>
      <c r="K183" s="111"/>
    </row>
    <row r="184" spans="2:11">
      <c r="B184" s="110"/>
      <c r="C184" s="111"/>
      <c r="D184" s="128"/>
      <c r="E184" s="128"/>
      <c r="F184" s="128"/>
      <c r="G184" s="128"/>
      <c r="H184" s="128"/>
      <c r="I184" s="111"/>
      <c r="J184" s="111"/>
      <c r="K184" s="111"/>
    </row>
    <row r="185" spans="2:11">
      <c r="B185" s="110"/>
      <c r="C185" s="111"/>
      <c r="D185" s="128"/>
      <c r="E185" s="128"/>
      <c r="F185" s="128"/>
      <c r="G185" s="128"/>
      <c r="H185" s="128"/>
      <c r="I185" s="111"/>
      <c r="J185" s="111"/>
      <c r="K185" s="111"/>
    </row>
    <row r="186" spans="2:11">
      <c r="B186" s="110"/>
      <c r="C186" s="111"/>
      <c r="D186" s="128"/>
      <c r="E186" s="128"/>
      <c r="F186" s="128"/>
      <c r="G186" s="128"/>
      <c r="H186" s="128"/>
      <c r="I186" s="111"/>
      <c r="J186" s="111"/>
      <c r="K186" s="111"/>
    </row>
    <row r="187" spans="2:11">
      <c r="B187" s="110"/>
      <c r="C187" s="111"/>
      <c r="D187" s="128"/>
      <c r="E187" s="128"/>
      <c r="F187" s="128"/>
      <c r="G187" s="128"/>
      <c r="H187" s="128"/>
      <c r="I187" s="111"/>
      <c r="J187" s="111"/>
      <c r="K187" s="111"/>
    </row>
    <row r="188" spans="2:11">
      <c r="B188" s="110"/>
      <c r="C188" s="111"/>
      <c r="D188" s="128"/>
      <c r="E188" s="128"/>
      <c r="F188" s="128"/>
      <c r="G188" s="128"/>
      <c r="H188" s="128"/>
      <c r="I188" s="111"/>
      <c r="J188" s="111"/>
      <c r="K188" s="111"/>
    </row>
    <row r="189" spans="2:11">
      <c r="B189" s="110"/>
      <c r="C189" s="111"/>
      <c r="D189" s="128"/>
      <c r="E189" s="128"/>
      <c r="F189" s="128"/>
      <c r="G189" s="128"/>
      <c r="H189" s="128"/>
      <c r="I189" s="111"/>
      <c r="J189" s="111"/>
      <c r="K189" s="111"/>
    </row>
    <row r="190" spans="2:11">
      <c r="B190" s="110"/>
      <c r="C190" s="111"/>
      <c r="D190" s="128"/>
      <c r="E190" s="128"/>
      <c r="F190" s="128"/>
      <c r="G190" s="128"/>
      <c r="H190" s="128"/>
      <c r="I190" s="111"/>
      <c r="J190" s="111"/>
      <c r="K190" s="111"/>
    </row>
    <row r="191" spans="2:11">
      <c r="B191" s="110"/>
      <c r="C191" s="111"/>
      <c r="D191" s="128"/>
      <c r="E191" s="128"/>
      <c r="F191" s="128"/>
      <c r="G191" s="128"/>
      <c r="H191" s="128"/>
      <c r="I191" s="111"/>
      <c r="J191" s="111"/>
      <c r="K191" s="111"/>
    </row>
    <row r="192" spans="2:11">
      <c r="B192" s="110"/>
      <c r="C192" s="111"/>
      <c r="D192" s="128"/>
      <c r="E192" s="128"/>
      <c r="F192" s="128"/>
      <c r="G192" s="128"/>
      <c r="H192" s="128"/>
      <c r="I192" s="111"/>
      <c r="J192" s="111"/>
      <c r="K192" s="111"/>
    </row>
    <row r="193" spans="2:11">
      <c r="B193" s="110"/>
      <c r="C193" s="111"/>
      <c r="D193" s="128"/>
      <c r="E193" s="128"/>
      <c r="F193" s="128"/>
      <c r="G193" s="128"/>
      <c r="H193" s="128"/>
      <c r="I193" s="111"/>
      <c r="J193" s="111"/>
      <c r="K193" s="111"/>
    </row>
    <row r="194" spans="2:11">
      <c r="B194" s="110"/>
      <c r="C194" s="111"/>
      <c r="D194" s="128"/>
      <c r="E194" s="128"/>
      <c r="F194" s="128"/>
      <c r="G194" s="128"/>
      <c r="H194" s="128"/>
      <c r="I194" s="111"/>
      <c r="J194" s="111"/>
      <c r="K194" s="111"/>
    </row>
    <row r="195" spans="2:11">
      <c r="B195" s="110"/>
      <c r="C195" s="111"/>
      <c r="D195" s="128"/>
      <c r="E195" s="128"/>
      <c r="F195" s="128"/>
      <c r="G195" s="128"/>
      <c r="H195" s="128"/>
      <c r="I195" s="111"/>
      <c r="J195" s="111"/>
      <c r="K195" s="111"/>
    </row>
    <row r="196" spans="2:11">
      <c r="B196" s="110"/>
      <c r="C196" s="111"/>
      <c r="D196" s="128"/>
      <c r="E196" s="128"/>
      <c r="F196" s="128"/>
      <c r="G196" s="128"/>
      <c r="H196" s="128"/>
      <c r="I196" s="111"/>
      <c r="J196" s="111"/>
      <c r="K196" s="111"/>
    </row>
    <row r="197" spans="2:11">
      <c r="B197" s="110"/>
      <c r="C197" s="111"/>
      <c r="D197" s="128"/>
      <c r="E197" s="128"/>
      <c r="F197" s="128"/>
      <c r="G197" s="128"/>
      <c r="H197" s="128"/>
      <c r="I197" s="111"/>
      <c r="J197" s="111"/>
      <c r="K197" s="111"/>
    </row>
    <row r="198" spans="2:11">
      <c r="B198" s="110"/>
      <c r="C198" s="111"/>
      <c r="D198" s="128"/>
      <c r="E198" s="128"/>
      <c r="F198" s="128"/>
      <c r="G198" s="128"/>
      <c r="H198" s="128"/>
      <c r="I198" s="111"/>
      <c r="J198" s="111"/>
      <c r="K198" s="111"/>
    </row>
    <row r="199" spans="2:11">
      <c r="B199" s="110"/>
      <c r="C199" s="111"/>
      <c r="D199" s="128"/>
      <c r="E199" s="128"/>
      <c r="F199" s="128"/>
      <c r="G199" s="128"/>
      <c r="H199" s="128"/>
      <c r="I199" s="111"/>
      <c r="J199" s="111"/>
      <c r="K199" s="111"/>
    </row>
    <row r="200" spans="2:11">
      <c r="B200" s="110"/>
      <c r="C200" s="111"/>
      <c r="D200" s="128"/>
      <c r="E200" s="128"/>
      <c r="F200" s="128"/>
      <c r="G200" s="128"/>
      <c r="H200" s="128"/>
      <c r="I200" s="111"/>
      <c r="J200" s="111"/>
      <c r="K200" s="111"/>
    </row>
    <row r="201" spans="2:11">
      <c r="B201" s="110"/>
      <c r="C201" s="111"/>
      <c r="D201" s="128"/>
      <c r="E201" s="128"/>
      <c r="F201" s="128"/>
      <c r="G201" s="128"/>
      <c r="H201" s="128"/>
      <c r="I201" s="111"/>
      <c r="J201" s="111"/>
      <c r="K201" s="111"/>
    </row>
    <row r="202" spans="2:11">
      <c r="B202" s="110"/>
      <c r="C202" s="111"/>
      <c r="D202" s="128"/>
      <c r="E202" s="128"/>
      <c r="F202" s="128"/>
      <c r="G202" s="128"/>
      <c r="H202" s="128"/>
      <c r="I202" s="111"/>
      <c r="J202" s="111"/>
      <c r="K202" s="111"/>
    </row>
    <row r="203" spans="2:11">
      <c r="B203" s="110"/>
      <c r="C203" s="111"/>
      <c r="D203" s="128"/>
      <c r="E203" s="128"/>
      <c r="F203" s="128"/>
      <c r="G203" s="128"/>
      <c r="H203" s="128"/>
      <c r="I203" s="111"/>
      <c r="J203" s="111"/>
      <c r="K203" s="111"/>
    </row>
    <row r="204" spans="2:11">
      <c r="B204" s="110"/>
      <c r="C204" s="111"/>
      <c r="D204" s="128"/>
      <c r="E204" s="128"/>
      <c r="F204" s="128"/>
      <c r="G204" s="128"/>
      <c r="H204" s="128"/>
      <c r="I204" s="111"/>
      <c r="J204" s="111"/>
      <c r="K204" s="111"/>
    </row>
    <row r="205" spans="2:11">
      <c r="B205" s="110"/>
      <c r="C205" s="111"/>
      <c r="D205" s="128"/>
      <c r="E205" s="128"/>
      <c r="F205" s="128"/>
      <c r="G205" s="128"/>
      <c r="H205" s="128"/>
      <c r="I205" s="111"/>
      <c r="J205" s="111"/>
      <c r="K205" s="111"/>
    </row>
    <row r="206" spans="2:11">
      <c r="B206" s="110"/>
      <c r="C206" s="111"/>
      <c r="D206" s="128"/>
      <c r="E206" s="128"/>
      <c r="F206" s="128"/>
      <c r="G206" s="128"/>
      <c r="H206" s="128"/>
      <c r="I206" s="111"/>
      <c r="J206" s="111"/>
      <c r="K206" s="111"/>
    </row>
    <row r="207" spans="2:11">
      <c r="B207" s="110"/>
      <c r="C207" s="111"/>
      <c r="D207" s="128"/>
      <c r="E207" s="128"/>
      <c r="F207" s="128"/>
      <c r="G207" s="128"/>
      <c r="H207" s="128"/>
      <c r="I207" s="111"/>
      <c r="J207" s="111"/>
      <c r="K207" s="111"/>
    </row>
    <row r="208" spans="2:11">
      <c r="B208" s="110"/>
      <c r="C208" s="111"/>
      <c r="D208" s="128"/>
      <c r="E208" s="128"/>
      <c r="F208" s="128"/>
      <c r="G208" s="128"/>
      <c r="H208" s="128"/>
      <c r="I208" s="111"/>
      <c r="J208" s="111"/>
      <c r="K208" s="111"/>
    </row>
    <row r="209" spans="2:11">
      <c r="B209" s="110"/>
      <c r="C209" s="111"/>
      <c r="D209" s="128"/>
      <c r="E209" s="128"/>
      <c r="F209" s="128"/>
      <c r="G209" s="128"/>
      <c r="H209" s="128"/>
      <c r="I209" s="111"/>
      <c r="J209" s="111"/>
      <c r="K209" s="111"/>
    </row>
    <row r="210" spans="2:11">
      <c r="B210" s="110"/>
      <c r="C210" s="111"/>
      <c r="D210" s="128"/>
      <c r="E210" s="128"/>
      <c r="F210" s="128"/>
      <c r="G210" s="128"/>
      <c r="H210" s="128"/>
      <c r="I210" s="111"/>
      <c r="J210" s="111"/>
      <c r="K210" s="111"/>
    </row>
    <row r="211" spans="2:11">
      <c r="B211" s="110"/>
      <c r="C211" s="111"/>
      <c r="D211" s="128"/>
      <c r="E211" s="128"/>
      <c r="F211" s="128"/>
      <c r="G211" s="128"/>
      <c r="H211" s="128"/>
      <c r="I211" s="111"/>
      <c r="J211" s="111"/>
      <c r="K211" s="111"/>
    </row>
    <row r="212" spans="2:11">
      <c r="B212" s="110"/>
      <c r="C212" s="111"/>
      <c r="D212" s="128"/>
      <c r="E212" s="128"/>
      <c r="F212" s="128"/>
      <c r="G212" s="128"/>
      <c r="H212" s="128"/>
      <c r="I212" s="111"/>
      <c r="J212" s="111"/>
      <c r="K212" s="111"/>
    </row>
    <row r="213" spans="2:11">
      <c r="B213" s="110"/>
      <c r="C213" s="111"/>
      <c r="D213" s="128"/>
      <c r="E213" s="128"/>
      <c r="F213" s="128"/>
      <c r="G213" s="128"/>
      <c r="H213" s="128"/>
      <c r="I213" s="111"/>
      <c r="J213" s="111"/>
      <c r="K213" s="111"/>
    </row>
    <row r="214" spans="2:11">
      <c r="B214" s="110"/>
      <c r="C214" s="111"/>
      <c r="D214" s="128"/>
      <c r="E214" s="128"/>
      <c r="F214" s="128"/>
      <c r="G214" s="128"/>
      <c r="H214" s="128"/>
      <c r="I214" s="111"/>
      <c r="J214" s="111"/>
      <c r="K214" s="111"/>
    </row>
    <row r="215" spans="2:11">
      <c r="B215" s="110"/>
      <c r="C215" s="111"/>
      <c r="D215" s="128"/>
      <c r="E215" s="128"/>
      <c r="F215" s="128"/>
      <c r="G215" s="128"/>
      <c r="H215" s="128"/>
      <c r="I215" s="111"/>
      <c r="J215" s="111"/>
      <c r="K215" s="111"/>
    </row>
    <row r="216" spans="2:11">
      <c r="B216" s="110"/>
      <c r="C216" s="111"/>
      <c r="D216" s="128"/>
      <c r="E216" s="128"/>
      <c r="F216" s="128"/>
      <c r="G216" s="128"/>
      <c r="H216" s="128"/>
      <c r="I216" s="111"/>
      <c r="J216" s="111"/>
      <c r="K216" s="111"/>
    </row>
    <row r="217" spans="2:11">
      <c r="B217" s="110"/>
      <c r="C217" s="111"/>
      <c r="D217" s="128"/>
      <c r="E217" s="128"/>
      <c r="F217" s="128"/>
      <c r="G217" s="128"/>
      <c r="H217" s="128"/>
      <c r="I217" s="111"/>
      <c r="J217" s="111"/>
      <c r="K217" s="111"/>
    </row>
    <row r="218" spans="2:11">
      <c r="B218" s="110"/>
      <c r="C218" s="111"/>
      <c r="D218" s="128"/>
      <c r="E218" s="128"/>
      <c r="F218" s="128"/>
      <c r="G218" s="128"/>
      <c r="H218" s="128"/>
      <c r="I218" s="111"/>
      <c r="J218" s="111"/>
      <c r="K218" s="111"/>
    </row>
    <row r="219" spans="2:11">
      <c r="B219" s="110"/>
      <c r="C219" s="111"/>
      <c r="D219" s="128"/>
      <c r="E219" s="128"/>
      <c r="F219" s="128"/>
      <c r="G219" s="128"/>
      <c r="H219" s="128"/>
      <c r="I219" s="111"/>
      <c r="J219" s="111"/>
      <c r="K219" s="111"/>
    </row>
    <row r="220" spans="2:11">
      <c r="B220" s="110"/>
      <c r="C220" s="111"/>
      <c r="D220" s="128"/>
      <c r="E220" s="128"/>
      <c r="F220" s="128"/>
      <c r="G220" s="128"/>
      <c r="H220" s="128"/>
      <c r="I220" s="111"/>
      <c r="J220" s="111"/>
      <c r="K220" s="111"/>
    </row>
    <row r="221" spans="2:11">
      <c r="B221" s="110"/>
      <c r="C221" s="111"/>
      <c r="D221" s="128"/>
      <c r="E221" s="128"/>
      <c r="F221" s="128"/>
      <c r="G221" s="128"/>
      <c r="H221" s="128"/>
      <c r="I221" s="111"/>
      <c r="J221" s="111"/>
      <c r="K221" s="111"/>
    </row>
    <row r="222" spans="2:11">
      <c r="B222" s="110"/>
      <c r="C222" s="111"/>
      <c r="D222" s="128"/>
      <c r="E222" s="128"/>
      <c r="F222" s="128"/>
      <c r="G222" s="128"/>
      <c r="H222" s="128"/>
      <c r="I222" s="111"/>
      <c r="J222" s="111"/>
      <c r="K222" s="111"/>
    </row>
    <row r="223" spans="2:11">
      <c r="B223" s="110"/>
      <c r="C223" s="111"/>
      <c r="D223" s="128"/>
      <c r="E223" s="128"/>
      <c r="F223" s="128"/>
      <c r="G223" s="128"/>
      <c r="H223" s="128"/>
      <c r="I223" s="111"/>
      <c r="J223" s="111"/>
      <c r="K223" s="111"/>
    </row>
    <row r="224" spans="2:11">
      <c r="B224" s="110"/>
      <c r="C224" s="111"/>
      <c r="D224" s="128"/>
      <c r="E224" s="128"/>
      <c r="F224" s="128"/>
      <c r="G224" s="128"/>
      <c r="H224" s="128"/>
      <c r="I224" s="111"/>
      <c r="J224" s="111"/>
      <c r="K224" s="111"/>
    </row>
    <row r="225" spans="2:11">
      <c r="B225" s="110"/>
      <c r="C225" s="111"/>
      <c r="D225" s="128"/>
      <c r="E225" s="128"/>
      <c r="F225" s="128"/>
      <c r="G225" s="128"/>
      <c r="H225" s="128"/>
      <c r="I225" s="111"/>
      <c r="J225" s="111"/>
      <c r="K225" s="111"/>
    </row>
    <row r="226" spans="2:11">
      <c r="B226" s="110"/>
      <c r="C226" s="111"/>
      <c r="D226" s="128"/>
      <c r="E226" s="128"/>
      <c r="F226" s="128"/>
      <c r="G226" s="128"/>
      <c r="H226" s="128"/>
      <c r="I226" s="111"/>
      <c r="J226" s="111"/>
      <c r="K226" s="111"/>
    </row>
    <row r="227" spans="2:11">
      <c r="B227" s="110"/>
      <c r="C227" s="111"/>
      <c r="D227" s="128"/>
      <c r="E227" s="128"/>
      <c r="F227" s="128"/>
      <c r="G227" s="128"/>
      <c r="H227" s="128"/>
      <c r="I227" s="111"/>
      <c r="J227" s="111"/>
      <c r="K227" s="111"/>
    </row>
    <row r="228" spans="2:11">
      <c r="B228" s="110"/>
      <c r="C228" s="111"/>
      <c r="D228" s="128"/>
      <c r="E228" s="128"/>
      <c r="F228" s="128"/>
      <c r="G228" s="128"/>
      <c r="H228" s="128"/>
      <c r="I228" s="111"/>
      <c r="J228" s="111"/>
      <c r="K228" s="111"/>
    </row>
    <row r="229" spans="2:11">
      <c r="B229" s="110"/>
      <c r="C229" s="111"/>
      <c r="D229" s="128"/>
      <c r="E229" s="128"/>
      <c r="F229" s="128"/>
      <c r="G229" s="128"/>
      <c r="H229" s="128"/>
      <c r="I229" s="111"/>
      <c r="J229" s="111"/>
      <c r="K229" s="111"/>
    </row>
    <row r="230" spans="2:11">
      <c r="B230" s="110"/>
      <c r="C230" s="111"/>
      <c r="D230" s="128"/>
      <c r="E230" s="128"/>
      <c r="F230" s="128"/>
      <c r="G230" s="128"/>
      <c r="H230" s="128"/>
      <c r="I230" s="111"/>
      <c r="J230" s="111"/>
      <c r="K230" s="111"/>
    </row>
    <row r="231" spans="2:11">
      <c r="B231" s="110"/>
      <c r="C231" s="111"/>
      <c r="D231" s="128"/>
      <c r="E231" s="128"/>
      <c r="F231" s="128"/>
      <c r="G231" s="128"/>
      <c r="H231" s="128"/>
      <c r="I231" s="111"/>
      <c r="J231" s="111"/>
      <c r="K231" s="111"/>
    </row>
    <row r="232" spans="2:11">
      <c r="B232" s="110"/>
      <c r="C232" s="111"/>
      <c r="D232" s="128"/>
      <c r="E232" s="128"/>
      <c r="F232" s="128"/>
      <c r="G232" s="128"/>
      <c r="H232" s="128"/>
      <c r="I232" s="111"/>
      <c r="J232" s="111"/>
      <c r="K232" s="111"/>
    </row>
    <row r="233" spans="2:11">
      <c r="B233" s="110"/>
      <c r="C233" s="111"/>
      <c r="D233" s="128"/>
      <c r="E233" s="128"/>
      <c r="F233" s="128"/>
      <c r="G233" s="128"/>
      <c r="H233" s="128"/>
      <c r="I233" s="111"/>
      <c r="J233" s="111"/>
      <c r="K233" s="111"/>
    </row>
    <row r="234" spans="2:11">
      <c r="B234" s="110"/>
      <c r="C234" s="111"/>
      <c r="D234" s="128"/>
      <c r="E234" s="128"/>
      <c r="F234" s="128"/>
      <c r="G234" s="128"/>
      <c r="H234" s="128"/>
      <c r="I234" s="111"/>
      <c r="J234" s="111"/>
      <c r="K234" s="111"/>
    </row>
    <row r="235" spans="2:11">
      <c r="B235" s="110"/>
      <c r="C235" s="111"/>
      <c r="D235" s="128"/>
      <c r="E235" s="128"/>
      <c r="F235" s="128"/>
      <c r="G235" s="128"/>
      <c r="H235" s="128"/>
      <c r="I235" s="111"/>
      <c r="J235" s="111"/>
      <c r="K235" s="111"/>
    </row>
    <row r="236" spans="2:11">
      <c r="B236" s="110"/>
      <c r="C236" s="111"/>
      <c r="D236" s="128"/>
      <c r="E236" s="128"/>
      <c r="F236" s="128"/>
      <c r="G236" s="128"/>
      <c r="H236" s="128"/>
      <c r="I236" s="111"/>
      <c r="J236" s="111"/>
      <c r="K236" s="111"/>
    </row>
    <row r="237" spans="2:11">
      <c r="B237" s="110"/>
      <c r="C237" s="111"/>
      <c r="D237" s="128"/>
      <c r="E237" s="128"/>
      <c r="F237" s="128"/>
      <c r="G237" s="128"/>
      <c r="H237" s="128"/>
      <c r="I237" s="111"/>
      <c r="J237" s="111"/>
      <c r="K237" s="111"/>
    </row>
    <row r="238" spans="2:11">
      <c r="B238" s="110"/>
      <c r="C238" s="111"/>
      <c r="D238" s="128"/>
      <c r="E238" s="128"/>
      <c r="F238" s="128"/>
      <c r="G238" s="128"/>
      <c r="H238" s="128"/>
      <c r="I238" s="111"/>
      <c r="J238" s="111"/>
      <c r="K238" s="111"/>
    </row>
    <row r="239" spans="2:11">
      <c r="B239" s="110"/>
      <c r="C239" s="111"/>
      <c r="D239" s="128"/>
      <c r="E239" s="128"/>
      <c r="F239" s="128"/>
      <c r="G239" s="128"/>
      <c r="H239" s="128"/>
      <c r="I239" s="111"/>
      <c r="J239" s="111"/>
      <c r="K239" s="111"/>
    </row>
    <row r="240" spans="2:11">
      <c r="B240" s="110"/>
      <c r="C240" s="111"/>
      <c r="D240" s="128"/>
      <c r="E240" s="128"/>
      <c r="F240" s="128"/>
      <c r="G240" s="128"/>
      <c r="H240" s="128"/>
      <c r="I240" s="111"/>
      <c r="J240" s="111"/>
      <c r="K240" s="111"/>
    </row>
    <row r="241" spans="2:11">
      <c r="B241" s="110"/>
      <c r="C241" s="111"/>
      <c r="D241" s="128"/>
      <c r="E241" s="128"/>
      <c r="F241" s="128"/>
      <c r="G241" s="128"/>
      <c r="H241" s="128"/>
      <c r="I241" s="111"/>
      <c r="J241" s="111"/>
      <c r="K241" s="111"/>
    </row>
    <row r="242" spans="2:11">
      <c r="B242" s="110"/>
      <c r="C242" s="111"/>
      <c r="D242" s="128"/>
      <c r="E242" s="128"/>
      <c r="F242" s="128"/>
      <c r="G242" s="128"/>
      <c r="H242" s="128"/>
      <c r="I242" s="111"/>
      <c r="J242" s="111"/>
      <c r="K242" s="111"/>
    </row>
    <row r="243" spans="2:11">
      <c r="B243" s="110"/>
      <c r="C243" s="111"/>
      <c r="D243" s="128"/>
      <c r="E243" s="128"/>
      <c r="F243" s="128"/>
      <c r="G243" s="128"/>
      <c r="H243" s="128"/>
      <c r="I243" s="111"/>
      <c r="J243" s="111"/>
      <c r="K243" s="111"/>
    </row>
    <row r="244" spans="2:11">
      <c r="B244" s="110"/>
      <c r="C244" s="111"/>
      <c r="D244" s="128"/>
      <c r="E244" s="128"/>
      <c r="F244" s="128"/>
      <c r="G244" s="128"/>
      <c r="H244" s="128"/>
      <c r="I244" s="111"/>
      <c r="J244" s="111"/>
      <c r="K244" s="111"/>
    </row>
    <row r="245" spans="2:11">
      <c r="B245" s="110"/>
      <c r="C245" s="111"/>
      <c r="D245" s="128"/>
      <c r="E245" s="128"/>
      <c r="F245" s="128"/>
      <c r="G245" s="128"/>
      <c r="H245" s="128"/>
      <c r="I245" s="111"/>
      <c r="J245" s="111"/>
      <c r="K245" s="111"/>
    </row>
    <row r="246" spans="2:11">
      <c r="B246" s="110"/>
      <c r="C246" s="111"/>
      <c r="D246" s="128"/>
      <c r="E246" s="128"/>
      <c r="F246" s="128"/>
      <c r="G246" s="128"/>
      <c r="H246" s="128"/>
      <c r="I246" s="111"/>
      <c r="J246" s="111"/>
      <c r="K246" s="111"/>
    </row>
    <row r="247" spans="2:11">
      <c r="B247" s="110"/>
      <c r="C247" s="111"/>
      <c r="D247" s="128"/>
      <c r="E247" s="128"/>
      <c r="F247" s="128"/>
      <c r="G247" s="128"/>
      <c r="H247" s="128"/>
      <c r="I247" s="111"/>
      <c r="J247" s="111"/>
      <c r="K247" s="111"/>
    </row>
    <row r="248" spans="2:11">
      <c r="B248" s="110"/>
      <c r="C248" s="111"/>
      <c r="D248" s="128"/>
      <c r="E248" s="128"/>
      <c r="F248" s="128"/>
      <c r="G248" s="128"/>
      <c r="H248" s="128"/>
      <c r="I248" s="111"/>
      <c r="J248" s="111"/>
      <c r="K248" s="111"/>
    </row>
    <row r="249" spans="2:11">
      <c r="B249" s="110"/>
      <c r="C249" s="111"/>
      <c r="D249" s="128"/>
      <c r="E249" s="128"/>
      <c r="F249" s="128"/>
      <c r="G249" s="128"/>
      <c r="H249" s="128"/>
      <c r="I249" s="111"/>
      <c r="J249" s="111"/>
      <c r="K249" s="111"/>
    </row>
    <row r="250" spans="2:11">
      <c r="B250" s="110"/>
      <c r="C250" s="111"/>
      <c r="D250" s="128"/>
      <c r="E250" s="128"/>
      <c r="F250" s="128"/>
      <c r="G250" s="128"/>
      <c r="H250" s="128"/>
      <c r="I250" s="111"/>
      <c r="J250" s="111"/>
      <c r="K250" s="111"/>
    </row>
    <row r="251" spans="2:11">
      <c r="B251" s="110"/>
      <c r="C251" s="111"/>
      <c r="D251" s="128"/>
      <c r="E251" s="128"/>
      <c r="F251" s="128"/>
      <c r="G251" s="128"/>
      <c r="H251" s="128"/>
      <c r="I251" s="111"/>
      <c r="J251" s="111"/>
      <c r="K251" s="111"/>
    </row>
    <row r="252" spans="2:11">
      <c r="B252" s="110"/>
      <c r="C252" s="111"/>
      <c r="D252" s="128"/>
      <c r="E252" s="128"/>
      <c r="F252" s="128"/>
      <c r="G252" s="128"/>
      <c r="H252" s="128"/>
      <c r="I252" s="111"/>
      <c r="J252" s="111"/>
      <c r="K252" s="111"/>
    </row>
    <row r="253" spans="2:11">
      <c r="B253" s="110"/>
      <c r="C253" s="111"/>
      <c r="D253" s="128"/>
      <c r="E253" s="128"/>
      <c r="F253" s="128"/>
      <c r="G253" s="128"/>
      <c r="H253" s="128"/>
      <c r="I253" s="111"/>
      <c r="J253" s="111"/>
      <c r="K253" s="111"/>
    </row>
    <row r="254" spans="2:11">
      <c r="B254" s="110"/>
      <c r="C254" s="111"/>
      <c r="D254" s="128"/>
      <c r="E254" s="128"/>
      <c r="F254" s="128"/>
      <c r="G254" s="128"/>
      <c r="H254" s="128"/>
      <c r="I254" s="111"/>
      <c r="J254" s="111"/>
      <c r="K254" s="111"/>
    </row>
    <row r="255" spans="2:11">
      <c r="B255" s="110"/>
      <c r="C255" s="111"/>
      <c r="D255" s="128"/>
      <c r="E255" s="128"/>
      <c r="F255" s="128"/>
      <c r="G255" s="128"/>
      <c r="H255" s="128"/>
      <c r="I255" s="111"/>
      <c r="J255" s="111"/>
      <c r="K255" s="111"/>
    </row>
    <row r="256" spans="2:11">
      <c r="B256" s="110"/>
      <c r="C256" s="111"/>
      <c r="D256" s="128"/>
      <c r="E256" s="128"/>
      <c r="F256" s="128"/>
      <c r="G256" s="128"/>
      <c r="H256" s="128"/>
      <c r="I256" s="111"/>
      <c r="J256" s="111"/>
      <c r="K256" s="111"/>
    </row>
    <row r="257" spans="2:11">
      <c r="B257" s="110"/>
      <c r="C257" s="111"/>
      <c r="D257" s="128"/>
      <c r="E257" s="128"/>
      <c r="F257" s="128"/>
      <c r="G257" s="128"/>
      <c r="H257" s="128"/>
      <c r="I257" s="111"/>
      <c r="J257" s="111"/>
      <c r="K257" s="111"/>
    </row>
    <row r="258" spans="2:11">
      <c r="B258" s="110"/>
      <c r="C258" s="111"/>
      <c r="D258" s="128"/>
      <c r="E258" s="128"/>
      <c r="F258" s="128"/>
      <c r="G258" s="128"/>
      <c r="H258" s="128"/>
      <c r="I258" s="111"/>
      <c r="J258" s="111"/>
      <c r="K258" s="111"/>
    </row>
    <row r="259" spans="2:11">
      <c r="B259" s="110"/>
      <c r="C259" s="111"/>
      <c r="D259" s="128"/>
      <c r="E259" s="128"/>
      <c r="F259" s="128"/>
      <c r="G259" s="128"/>
      <c r="H259" s="128"/>
      <c r="I259" s="111"/>
      <c r="J259" s="111"/>
      <c r="K259" s="111"/>
    </row>
    <row r="260" spans="2:11">
      <c r="B260" s="110"/>
      <c r="C260" s="111"/>
      <c r="D260" s="128"/>
      <c r="E260" s="128"/>
      <c r="F260" s="128"/>
      <c r="G260" s="128"/>
      <c r="H260" s="128"/>
      <c r="I260" s="111"/>
      <c r="J260" s="111"/>
      <c r="K260" s="111"/>
    </row>
    <row r="261" spans="2:11">
      <c r="B261" s="110"/>
      <c r="C261" s="111"/>
      <c r="D261" s="128"/>
      <c r="E261" s="128"/>
      <c r="F261" s="128"/>
      <c r="G261" s="128"/>
      <c r="H261" s="128"/>
      <c r="I261" s="111"/>
      <c r="J261" s="111"/>
      <c r="K261" s="111"/>
    </row>
    <row r="262" spans="2:11">
      <c r="B262" s="110"/>
      <c r="C262" s="111"/>
      <c r="D262" s="128"/>
      <c r="E262" s="128"/>
      <c r="F262" s="128"/>
      <c r="G262" s="128"/>
      <c r="H262" s="128"/>
      <c r="I262" s="111"/>
      <c r="J262" s="111"/>
      <c r="K262" s="111"/>
    </row>
    <row r="263" spans="2:11">
      <c r="B263" s="110"/>
      <c r="C263" s="111"/>
      <c r="D263" s="128"/>
      <c r="E263" s="128"/>
      <c r="F263" s="128"/>
      <c r="G263" s="128"/>
      <c r="H263" s="128"/>
      <c r="I263" s="111"/>
      <c r="J263" s="111"/>
      <c r="K263" s="111"/>
    </row>
    <row r="264" spans="2:11">
      <c r="B264" s="110"/>
      <c r="C264" s="111"/>
      <c r="D264" s="128"/>
      <c r="E264" s="128"/>
      <c r="F264" s="128"/>
      <c r="G264" s="128"/>
      <c r="H264" s="128"/>
      <c r="I264" s="111"/>
      <c r="J264" s="111"/>
      <c r="K264" s="111"/>
    </row>
    <row r="265" spans="2:11">
      <c r="B265" s="110"/>
      <c r="C265" s="111"/>
      <c r="D265" s="128"/>
      <c r="E265" s="128"/>
      <c r="F265" s="128"/>
      <c r="G265" s="128"/>
      <c r="H265" s="128"/>
      <c r="I265" s="111"/>
      <c r="J265" s="111"/>
      <c r="K265" s="111"/>
    </row>
    <row r="266" spans="2:11">
      <c r="B266" s="110"/>
      <c r="C266" s="111"/>
      <c r="D266" s="128"/>
      <c r="E266" s="128"/>
      <c r="F266" s="128"/>
      <c r="G266" s="128"/>
      <c r="H266" s="128"/>
      <c r="I266" s="111"/>
      <c r="J266" s="111"/>
      <c r="K266" s="111"/>
    </row>
    <row r="267" spans="2:11">
      <c r="B267" s="110"/>
      <c r="C267" s="111"/>
      <c r="D267" s="128"/>
      <c r="E267" s="128"/>
      <c r="F267" s="128"/>
      <c r="G267" s="128"/>
      <c r="H267" s="128"/>
      <c r="I267" s="111"/>
      <c r="J267" s="111"/>
      <c r="K267" s="111"/>
    </row>
    <row r="268" spans="2:11">
      <c r="B268" s="110"/>
      <c r="C268" s="111"/>
      <c r="D268" s="128"/>
      <c r="E268" s="128"/>
      <c r="F268" s="128"/>
      <c r="G268" s="128"/>
      <c r="H268" s="128"/>
      <c r="I268" s="111"/>
      <c r="J268" s="111"/>
      <c r="K268" s="111"/>
    </row>
    <row r="269" spans="2:11">
      <c r="B269" s="110"/>
      <c r="C269" s="111"/>
      <c r="D269" s="128"/>
      <c r="E269" s="128"/>
      <c r="F269" s="128"/>
      <c r="G269" s="128"/>
      <c r="H269" s="128"/>
      <c r="I269" s="111"/>
      <c r="J269" s="111"/>
      <c r="K269" s="111"/>
    </row>
    <row r="270" spans="2:11">
      <c r="B270" s="110"/>
      <c r="C270" s="111"/>
      <c r="D270" s="128"/>
      <c r="E270" s="128"/>
      <c r="F270" s="128"/>
      <c r="G270" s="128"/>
      <c r="H270" s="128"/>
      <c r="I270" s="111"/>
      <c r="J270" s="111"/>
      <c r="K270" s="111"/>
    </row>
    <row r="271" spans="2:11">
      <c r="B271" s="110"/>
      <c r="C271" s="111"/>
      <c r="D271" s="128"/>
      <c r="E271" s="128"/>
      <c r="F271" s="128"/>
      <c r="G271" s="128"/>
      <c r="H271" s="128"/>
      <c r="I271" s="111"/>
      <c r="J271" s="111"/>
      <c r="K271" s="111"/>
    </row>
    <row r="272" spans="2:11">
      <c r="B272" s="110"/>
      <c r="C272" s="111"/>
      <c r="D272" s="128"/>
      <c r="E272" s="128"/>
      <c r="F272" s="128"/>
      <c r="G272" s="128"/>
      <c r="H272" s="128"/>
      <c r="I272" s="111"/>
      <c r="J272" s="111"/>
      <c r="K272" s="111"/>
    </row>
    <row r="273" spans="2:11">
      <c r="B273" s="110"/>
      <c r="C273" s="111"/>
      <c r="D273" s="128"/>
      <c r="E273" s="128"/>
      <c r="F273" s="128"/>
      <c r="G273" s="128"/>
      <c r="H273" s="128"/>
      <c r="I273" s="111"/>
      <c r="J273" s="111"/>
      <c r="K273" s="111"/>
    </row>
    <row r="274" spans="2:11">
      <c r="B274" s="110"/>
      <c r="C274" s="111"/>
      <c r="D274" s="128"/>
      <c r="E274" s="128"/>
      <c r="F274" s="128"/>
      <c r="G274" s="128"/>
      <c r="H274" s="128"/>
      <c r="I274" s="111"/>
      <c r="J274" s="111"/>
      <c r="K274" s="111"/>
    </row>
    <row r="275" spans="2:11">
      <c r="B275" s="110"/>
      <c r="C275" s="111"/>
      <c r="D275" s="128"/>
      <c r="E275" s="128"/>
      <c r="F275" s="128"/>
      <c r="G275" s="128"/>
      <c r="H275" s="128"/>
      <c r="I275" s="111"/>
      <c r="J275" s="111"/>
      <c r="K275" s="111"/>
    </row>
    <row r="276" spans="2:11">
      <c r="B276" s="110"/>
      <c r="C276" s="111"/>
      <c r="D276" s="128"/>
      <c r="E276" s="128"/>
      <c r="F276" s="128"/>
      <c r="G276" s="128"/>
      <c r="H276" s="128"/>
      <c r="I276" s="111"/>
      <c r="J276" s="111"/>
      <c r="K276" s="111"/>
    </row>
    <row r="277" spans="2:11">
      <c r="B277" s="110"/>
      <c r="C277" s="111"/>
      <c r="D277" s="128"/>
      <c r="E277" s="128"/>
      <c r="F277" s="128"/>
      <c r="G277" s="128"/>
      <c r="H277" s="128"/>
      <c r="I277" s="111"/>
      <c r="J277" s="111"/>
      <c r="K277" s="111"/>
    </row>
    <row r="278" spans="2:11">
      <c r="B278" s="110"/>
      <c r="C278" s="111"/>
      <c r="D278" s="128"/>
      <c r="E278" s="128"/>
      <c r="F278" s="128"/>
      <c r="G278" s="128"/>
      <c r="H278" s="128"/>
      <c r="I278" s="111"/>
      <c r="J278" s="111"/>
      <c r="K278" s="111"/>
    </row>
    <row r="279" spans="2:11">
      <c r="B279" s="110"/>
      <c r="C279" s="111"/>
      <c r="D279" s="128"/>
      <c r="E279" s="128"/>
      <c r="F279" s="128"/>
      <c r="G279" s="128"/>
      <c r="H279" s="128"/>
      <c r="I279" s="111"/>
      <c r="J279" s="111"/>
      <c r="K279" s="111"/>
    </row>
    <row r="280" spans="2:11">
      <c r="B280" s="110"/>
      <c r="C280" s="111"/>
      <c r="D280" s="128"/>
      <c r="E280" s="128"/>
      <c r="F280" s="128"/>
      <c r="G280" s="128"/>
      <c r="H280" s="128"/>
      <c r="I280" s="111"/>
      <c r="J280" s="111"/>
      <c r="K280" s="111"/>
    </row>
    <row r="281" spans="2:11">
      <c r="B281" s="110"/>
      <c r="C281" s="111"/>
      <c r="D281" s="128"/>
      <c r="E281" s="128"/>
      <c r="F281" s="128"/>
      <c r="G281" s="128"/>
      <c r="H281" s="128"/>
      <c r="I281" s="111"/>
      <c r="J281" s="111"/>
      <c r="K281" s="111"/>
    </row>
    <row r="282" spans="2:11">
      <c r="B282" s="110"/>
      <c r="C282" s="111"/>
      <c r="D282" s="128"/>
      <c r="E282" s="128"/>
      <c r="F282" s="128"/>
      <c r="G282" s="128"/>
      <c r="H282" s="128"/>
      <c r="I282" s="111"/>
      <c r="J282" s="111"/>
      <c r="K282" s="111"/>
    </row>
    <row r="283" spans="2:11">
      <c r="B283" s="110"/>
      <c r="C283" s="111"/>
      <c r="D283" s="128"/>
      <c r="E283" s="128"/>
      <c r="F283" s="128"/>
      <c r="G283" s="128"/>
      <c r="H283" s="128"/>
      <c r="I283" s="111"/>
      <c r="J283" s="111"/>
      <c r="K283" s="111"/>
    </row>
    <row r="284" spans="2:11">
      <c r="B284" s="110"/>
      <c r="C284" s="111"/>
      <c r="D284" s="128"/>
      <c r="E284" s="128"/>
      <c r="F284" s="128"/>
      <c r="G284" s="128"/>
      <c r="H284" s="128"/>
      <c r="I284" s="111"/>
      <c r="J284" s="111"/>
      <c r="K284" s="111"/>
    </row>
    <row r="285" spans="2:11">
      <c r="B285" s="110"/>
      <c r="C285" s="111"/>
      <c r="D285" s="128"/>
      <c r="E285" s="128"/>
      <c r="F285" s="128"/>
      <c r="G285" s="128"/>
      <c r="H285" s="128"/>
      <c r="I285" s="111"/>
      <c r="J285" s="111"/>
      <c r="K285" s="111"/>
    </row>
    <row r="286" spans="2:11">
      <c r="B286" s="110"/>
      <c r="C286" s="111"/>
      <c r="D286" s="128"/>
      <c r="E286" s="128"/>
      <c r="F286" s="128"/>
      <c r="G286" s="128"/>
      <c r="H286" s="128"/>
      <c r="I286" s="111"/>
      <c r="J286" s="111"/>
      <c r="K286" s="111"/>
    </row>
    <row r="287" spans="2:11">
      <c r="B287" s="110"/>
      <c r="C287" s="111"/>
      <c r="D287" s="128"/>
      <c r="E287" s="128"/>
      <c r="F287" s="128"/>
      <c r="G287" s="128"/>
      <c r="H287" s="128"/>
      <c r="I287" s="111"/>
      <c r="J287" s="111"/>
      <c r="K287" s="111"/>
    </row>
    <row r="288" spans="2:11">
      <c r="B288" s="110"/>
      <c r="C288" s="111"/>
      <c r="D288" s="128"/>
      <c r="E288" s="128"/>
      <c r="F288" s="128"/>
      <c r="G288" s="128"/>
      <c r="H288" s="128"/>
      <c r="I288" s="111"/>
      <c r="J288" s="111"/>
      <c r="K288" s="111"/>
    </row>
    <row r="289" spans="2:11">
      <c r="B289" s="110"/>
      <c r="C289" s="111"/>
      <c r="D289" s="128"/>
      <c r="E289" s="128"/>
      <c r="F289" s="128"/>
      <c r="G289" s="128"/>
      <c r="H289" s="128"/>
      <c r="I289" s="111"/>
      <c r="J289" s="111"/>
      <c r="K289" s="111"/>
    </row>
    <row r="290" spans="2:11">
      <c r="B290" s="110"/>
      <c r="C290" s="111"/>
      <c r="D290" s="128"/>
      <c r="E290" s="128"/>
      <c r="F290" s="128"/>
      <c r="G290" s="128"/>
      <c r="H290" s="128"/>
      <c r="I290" s="111"/>
      <c r="J290" s="111"/>
      <c r="K290" s="111"/>
    </row>
    <row r="291" spans="2:11">
      <c r="B291" s="110"/>
      <c r="C291" s="111"/>
      <c r="D291" s="128"/>
      <c r="E291" s="128"/>
      <c r="F291" s="128"/>
      <c r="G291" s="128"/>
      <c r="H291" s="128"/>
      <c r="I291" s="111"/>
      <c r="J291" s="111"/>
      <c r="K291" s="111"/>
    </row>
    <row r="292" spans="2:11">
      <c r="B292" s="110"/>
      <c r="C292" s="111"/>
      <c r="D292" s="128"/>
      <c r="E292" s="128"/>
      <c r="F292" s="128"/>
      <c r="G292" s="128"/>
      <c r="H292" s="128"/>
      <c r="I292" s="111"/>
      <c r="J292" s="111"/>
      <c r="K292" s="111"/>
    </row>
    <row r="293" spans="2:11">
      <c r="B293" s="110"/>
      <c r="C293" s="111"/>
      <c r="D293" s="128"/>
      <c r="E293" s="128"/>
      <c r="F293" s="128"/>
      <c r="G293" s="128"/>
      <c r="H293" s="128"/>
      <c r="I293" s="111"/>
      <c r="J293" s="111"/>
      <c r="K293" s="111"/>
    </row>
    <row r="294" spans="2:11">
      <c r="B294" s="110"/>
      <c r="C294" s="111"/>
      <c r="D294" s="128"/>
      <c r="E294" s="128"/>
      <c r="F294" s="128"/>
      <c r="G294" s="128"/>
      <c r="H294" s="128"/>
      <c r="I294" s="111"/>
      <c r="J294" s="111"/>
      <c r="K294" s="111"/>
    </row>
    <row r="295" spans="2:11">
      <c r="B295" s="110"/>
      <c r="C295" s="111"/>
      <c r="D295" s="128"/>
      <c r="E295" s="128"/>
      <c r="F295" s="128"/>
      <c r="G295" s="128"/>
      <c r="H295" s="128"/>
      <c r="I295" s="111"/>
      <c r="J295" s="111"/>
      <c r="K295" s="111"/>
    </row>
    <row r="296" spans="2:11">
      <c r="B296" s="110"/>
      <c r="C296" s="111"/>
      <c r="D296" s="128"/>
      <c r="E296" s="128"/>
      <c r="F296" s="128"/>
      <c r="G296" s="128"/>
      <c r="H296" s="128"/>
      <c r="I296" s="111"/>
      <c r="J296" s="111"/>
      <c r="K296" s="111"/>
    </row>
    <row r="297" spans="2:11">
      <c r="B297" s="110"/>
      <c r="C297" s="111"/>
      <c r="D297" s="128"/>
      <c r="E297" s="128"/>
      <c r="F297" s="128"/>
      <c r="G297" s="128"/>
      <c r="H297" s="128"/>
      <c r="I297" s="111"/>
      <c r="J297" s="111"/>
      <c r="K297" s="111"/>
    </row>
    <row r="298" spans="2:11">
      <c r="B298" s="110"/>
      <c r="C298" s="111"/>
      <c r="D298" s="128"/>
      <c r="E298" s="128"/>
      <c r="F298" s="128"/>
      <c r="G298" s="128"/>
      <c r="H298" s="128"/>
      <c r="I298" s="111"/>
      <c r="J298" s="111"/>
      <c r="K298" s="111"/>
    </row>
    <row r="299" spans="2:11">
      <c r="B299" s="110"/>
      <c r="C299" s="111"/>
      <c r="D299" s="128"/>
      <c r="E299" s="128"/>
      <c r="F299" s="128"/>
      <c r="G299" s="128"/>
      <c r="H299" s="128"/>
      <c r="I299" s="111"/>
      <c r="J299" s="111"/>
      <c r="K299" s="111"/>
    </row>
    <row r="300" spans="2:11">
      <c r="B300" s="110"/>
      <c r="C300" s="111"/>
      <c r="D300" s="128"/>
      <c r="E300" s="128"/>
      <c r="F300" s="128"/>
      <c r="G300" s="128"/>
      <c r="H300" s="128"/>
      <c r="I300" s="111"/>
      <c r="J300" s="111"/>
      <c r="K300" s="111"/>
    </row>
    <row r="301" spans="2:11">
      <c r="B301" s="110"/>
      <c r="C301" s="111"/>
      <c r="D301" s="128"/>
      <c r="E301" s="128"/>
      <c r="F301" s="128"/>
      <c r="G301" s="128"/>
      <c r="H301" s="128"/>
      <c r="I301" s="111"/>
      <c r="J301" s="111"/>
      <c r="K301" s="111"/>
    </row>
    <row r="302" spans="2:11">
      <c r="B302" s="110"/>
      <c r="C302" s="111"/>
      <c r="D302" s="128"/>
      <c r="E302" s="128"/>
      <c r="F302" s="128"/>
      <c r="G302" s="128"/>
      <c r="H302" s="128"/>
      <c r="I302" s="111"/>
      <c r="J302" s="111"/>
      <c r="K302" s="111"/>
    </row>
    <row r="303" spans="2:11">
      <c r="B303" s="110"/>
      <c r="C303" s="111"/>
      <c r="D303" s="128"/>
      <c r="E303" s="128"/>
      <c r="F303" s="128"/>
      <c r="G303" s="128"/>
      <c r="H303" s="128"/>
      <c r="I303" s="111"/>
      <c r="J303" s="111"/>
      <c r="K303" s="111"/>
    </row>
    <row r="304" spans="2:11">
      <c r="D304" s="3"/>
      <c r="E304" s="3"/>
      <c r="F304" s="3"/>
      <c r="G304" s="3"/>
      <c r="H304" s="3"/>
    </row>
    <row r="305" spans="4:8">
      <c r="D305" s="3"/>
      <c r="E305" s="3"/>
      <c r="F305" s="3"/>
      <c r="G305" s="3"/>
      <c r="H305" s="3"/>
    </row>
    <row r="306" spans="4:8">
      <c r="D306" s="3"/>
      <c r="E306" s="3"/>
      <c r="F306" s="3"/>
      <c r="G306" s="3"/>
      <c r="H306" s="3"/>
    </row>
    <row r="307" spans="4:8">
      <c r="D307" s="3"/>
      <c r="E307" s="3"/>
      <c r="F307" s="3"/>
      <c r="G307" s="3"/>
      <c r="H307" s="3"/>
    </row>
    <row r="308" spans="4:8">
      <c r="D308" s="3"/>
      <c r="E308" s="3"/>
      <c r="F308" s="3"/>
      <c r="G308" s="3"/>
      <c r="H308" s="3"/>
    </row>
    <row r="309" spans="4:8">
      <c r="D309" s="3"/>
      <c r="E309" s="3"/>
      <c r="F309" s="3"/>
      <c r="G309" s="3"/>
      <c r="H309" s="3"/>
    </row>
    <row r="310" spans="4:8">
      <c r="D310" s="3"/>
      <c r="E310" s="3"/>
      <c r="F310" s="3"/>
      <c r="G310" s="3"/>
      <c r="H310" s="3"/>
    </row>
    <row r="311" spans="4:8">
      <c r="D311" s="3"/>
      <c r="E311" s="3"/>
      <c r="F311" s="3"/>
      <c r="G311" s="3"/>
      <c r="H311" s="3"/>
    </row>
    <row r="312" spans="4:8">
      <c r="D312" s="3"/>
      <c r="E312" s="3"/>
      <c r="F312" s="3"/>
      <c r="G312" s="3"/>
      <c r="H312" s="3"/>
    </row>
    <row r="313" spans="4:8">
      <c r="D313" s="3"/>
      <c r="E313" s="3"/>
      <c r="F313" s="3"/>
      <c r="G313" s="3"/>
      <c r="H313" s="3"/>
    </row>
    <row r="314" spans="4:8">
      <c r="D314" s="3"/>
      <c r="E314" s="3"/>
      <c r="F314" s="3"/>
      <c r="G314" s="3"/>
      <c r="H314" s="3"/>
    </row>
    <row r="315" spans="4:8">
      <c r="D315" s="3"/>
      <c r="E315" s="3"/>
      <c r="F315" s="3"/>
      <c r="G315" s="3"/>
      <c r="H315" s="3"/>
    </row>
    <row r="316" spans="4:8">
      <c r="D316" s="3"/>
      <c r="E316" s="3"/>
      <c r="F316" s="3"/>
      <c r="G316" s="3"/>
      <c r="H316" s="3"/>
    </row>
    <row r="317" spans="4:8">
      <c r="D317" s="3"/>
      <c r="E317" s="3"/>
      <c r="F317" s="3"/>
      <c r="G317" s="3"/>
      <c r="H317" s="3"/>
    </row>
    <row r="318" spans="4:8">
      <c r="D318" s="3"/>
      <c r="E318" s="3"/>
      <c r="F318" s="3"/>
      <c r="G318" s="3"/>
      <c r="H318" s="3"/>
    </row>
    <row r="319" spans="4:8">
      <c r="D319" s="3"/>
      <c r="E319" s="3"/>
      <c r="F319" s="3"/>
      <c r="G319" s="3"/>
      <c r="H319" s="3"/>
    </row>
    <row r="320" spans="4:8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E606" s="20"/>
      <c r="G606" s="20"/>
    </row>
    <row r="607" spans="4:8">
      <c r="E607" s="20"/>
      <c r="G607" s="20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</sheetData>
  <sheetProtection sheet="1" objects="1" scenarios="1"/>
  <mergeCells count="1">
    <mergeCell ref="B6:K6"/>
  </mergeCells>
  <phoneticPr fontId="4" type="noConversion"/>
  <dataValidations count="1">
    <dataValidation allowBlank="1" showInputMessage="1" showErrorMessage="1" sqref="A1:A1048576 B1:B14 C5:C14 D1:XFD14 I15:XFD18 B19:XFD1048576" xr:uid="{00000000-0002-0000-1900-000000000000}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6">
    <tabColor indexed="52"/>
    <pageSetUpPr fitToPage="1"/>
  </sheetPr>
  <dimension ref="B1:F1094"/>
  <sheetViews>
    <sheetView rightToLeft="1" workbookViewId="0"/>
  </sheetViews>
  <sheetFormatPr defaultColWidth="9.140625" defaultRowHeight="18"/>
  <cols>
    <col min="1" max="1" width="6.28515625" style="1" customWidth="1"/>
    <col min="2" max="2" width="70.85546875" style="2" bestFit="1" customWidth="1"/>
    <col min="3" max="3" width="41.7109375" style="1" bestFit="1" customWidth="1"/>
    <col min="4" max="4" width="11.85546875" style="1" customWidth="1"/>
    <col min="5" max="16384" width="9.140625" style="1"/>
  </cols>
  <sheetData>
    <row r="1" spans="2:6">
      <c r="B1" s="46" t="s">
        <v>152</v>
      </c>
      <c r="C1" s="46" t="s" vm="1">
        <v>241</v>
      </c>
    </row>
    <row r="2" spans="2:6">
      <c r="B2" s="46" t="s">
        <v>151</v>
      </c>
      <c r="C2" s="46" t="s">
        <v>242</v>
      </c>
    </row>
    <row r="3" spans="2:6">
      <c r="B3" s="46" t="s">
        <v>153</v>
      </c>
      <c r="C3" s="46" t="s">
        <v>243</v>
      </c>
    </row>
    <row r="4" spans="2:6">
      <c r="B4" s="46" t="s">
        <v>154</v>
      </c>
      <c r="C4" s="46" t="s">
        <v>244</v>
      </c>
    </row>
    <row r="6" spans="2:6" ht="26.25" customHeight="1">
      <c r="B6" s="168" t="s">
        <v>187</v>
      </c>
      <c r="C6" s="169"/>
      <c r="D6" s="170"/>
    </row>
    <row r="7" spans="2:6" s="3" customFormat="1" ht="31.5">
      <c r="B7" s="47" t="s">
        <v>122</v>
      </c>
      <c r="C7" s="52" t="s">
        <v>114</v>
      </c>
      <c r="D7" s="53" t="s">
        <v>113</v>
      </c>
    </row>
    <row r="8" spans="2:6" s="3" customFormat="1">
      <c r="B8" s="14"/>
      <c r="C8" s="31" t="s">
        <v>219</v>
      </c>
      <c r="D8" s="16" t="s">
        <v>21</v>
      </c>
    </row>
    <row r="9" spans="2:6" s="4" customFormat="1" ht="18" customHeight="1">
      <c r="B9" s="17"/>
      <c r="C9" s="18" t="s">
        <v>0</v>
      </c>
      <c r="D9" s="19" t="s">
        <v>1</v>
      </c>
    </row>
    <row r="10" spans="2:6" s="4" customFormat="1" ht="18" customHeight="1">
      <c r="B10" s="68" t="s">
        <v>4831</v>
      </c>
      <c r="C10" s="74">
        <v>7138744.6614851067</v>
      </c>
      <c r="D10" s="68"/>
    </row>
    <row r="11" spans="2:6">
      <c r="B11" s="67" t="s">
        <v>27</v>
      </c>
      <c r="C11" s="74">
        <v>1189944.6432822901</v>
      </c>
      <c r="D11" s="73"/>
    </row>
    <row r="12" spans="2:6">
      <c r="B12" s="71" t="s">
        <v>4838</v>
      </c>
      <c r="C12" s="79">
        <v>4306.1856739200002</v>
      </c>
      <c r="D12" s="78">
        <v>45640</v>
      </c>
      <c r="E12" s="3"/>
      <c r="F12" s="3"/>
    </row>
    <row r="13" spans="2:6">
      <c r="B13" s="71" t="s">
        <v>4839</v>
      </c>
      <c r="C13" s="79">
        <v>4054.7271099999998</v>
      </c>
      <c r="D13" s="78">
        <v>45291</v>
      </c>
      <c r="E13" s="3"/>
      <c r="F13" s="3"/>
    </row>
    <row r="14" spans="2:6">
      <c r="B14" s="71" t="s">
        <v>4840</v>
      </c>
      <c r="C14" s="79">
        <v>335.59823</v>
      </c>
      <c r="D14" s="78">
        <v>45657</v>
      </c>
    </row>
    <row r="15" spans="2:6">
      <c r="B15" s="71" t="s">
        <v>4841</v>
      </c>
      <c r="C15" s="79">
        <v>36650.123067331202</v>
      </c>
      <c r="D15" s="78">
        <v>46772</v>
      </c>
      <c r="E15" s="3"/>
      <c r="F15" s="3"/>
    </row>
    <row r="16" spans="2:6">
      <c r="B16" s="71" t="s">
        <v>5093</v>
      </c>
      <c r="C16" s="79">
        <v>25090.908337861169</v>
      </c>
      <c r="D16" s="78">
        <v>46698</v>
      </c>
      <c r="E16" s="3"/>
      <c r="F16" s="3"/>
    </row>
    <row r="17" spans="2:4">
      <c r="B17" s="71" t="s">
        <v>4842</v>
      </c>
      <c r="C17" s="79">
        <v>764.8</v>
      </c>
      <c r="D17" s="78">
        <v>45456</v>
      </c>
    </row>
    <row r="18" spans="2:4">
      <c r="B18" s="71" t="s">
        <v>2405</v>
      </c>
      <c r="C18" s="79">
        <v>22330.982743392404</v>
      </c>
      <c r="D18" s="78">
        <v>48274</v>
      </c>
    </row>
    <row r="19" spans="2:4">
      <c r="B19" s="71" t="s">
        <v>2406</v>
      </c>
      <c r="C19" s="79">
        <v>11756.181519483844</v>
      </c>
      <c r="D19" s="78">
        <v>48274</v>
      </c>
    </row>
    <row r="20" spans="2:4">
      <c r="B20" s="71" t="s">
        <v>4843</v>
      </c>
      <c r="C20" s="79">
        <v>5246.8964295357528</v>
      </c>
      <c r="D20" s="78">
        <v>46054</v>
      </c>
    </row>
    <row r="21" spans="2:4">
      <c r="B21" s="71" t="s">
        <v>2427</v>
      </c>
      <c r="C21" s="79">
        <v>1732.7125248</v>
      </c>
      <c r="D21" s="78">
        <v>45291</v>
      </c>
    </row>
    <row r="22" spans="2:4">
      <c r="B22" s="71" t="s">
        <v>2428</v>
      </c>
      <c r="C22" s="79">
        <v>1991.172096</v>
      </c>
      <c r="D22" s="78">
        <v>45291</v>
      </c>
    </row>
    <row r="23" spans="2:4">
      <c r="B23" s="71" t="s">
        <v>2429</v>
      </c>
      <c r="C23" s="79">
        <v>44354.021328799994</v>
      </c>
      <c r="D23" s="78">
        <v>47969</v>
      </c>
    </row>
    <row r="24" spans="2:4">
      <c r="B24" s="71" t="s">
        <v>4844</v>
      </c>
      <c r="C24" s="79">
        <v>1147.1996558399999</v>
      </c>
      <c r="D24" s="78">
        <v>45259</v>
      </c>
    </row>
    <row r="25" spans="2:4">
      <c r="B25" s="71" t="s">
        <v>4845</v>
      </c>
      <c r="C25" s="79">
        <v>1956.2663180799998</v>
      </c>
      <c r="D25" s="78">
        <v>45834</v>
      </c>
    </row>
    <row r="26" spans="2:4">
      <c r="B26" s="71" t="s">
        <v>4846</v>
      </c>
      <c r="C26" s="79">
        <v>4937.3759552000001</v>
      </c>
      <c r="D26" s="78">
        <v>47209</v>
      </c>
    </row>
    <row r="27" spans="2:4">
      <c r="B27" s="71" t="s">
        <v>4847</v>
      </c>
      <c r="C27" s="79">
        <v>66044.850164118165</v>
      </c>
      <c r="D27" s="78">
        <v>48297</v>
      </c>
    </row>
    <row r="28" spans="2:4">
      <c r="B28" s="71" t="s">
        <v>2435</v>
      </c>
      <c r="C28" s="79">
        <v>35770.586749999995</v>
      </c>
      <c r="D28" s="78">
        <v>47118</v>
      </c>
    </row>
    <row r="29" spans="2:4">
      <c r="B29" s="71" t="s">
        <v>4848</v>
      </c>
      <c r="C29" s="79">
        <v>349.03479695999999</v>
      </c>
      <c r="D29" s="78">
        <v>47907</v>
      </c>
    </row>
    <row r="30" spans="2:4">
      <c r="B30" s="71" t="s">
        <v>4849</v>
      </c>
      <c r="C30" s="79">
        <v>8665.0654559999984</v>
      </c>
      <c r="D30" s="78">
        <v>47848</v>
      </c>
    </row>
    <row r="31" spans="2:4">
      <c r="B31" s="71" t="s">
        <v>4850</v>
      </c>
      <c r="C31" s="79">
        <v>319.71485055999995</v>
      </c>
      <c r="D31" s="78">
        <v>47848</v>
      </c>
    </row>
    <row r="32" spans="2:4">
      <c r="B32" s="71" t="s">
        <v>5094</v>
      </c>
      <c r="C32" s="79">
        <v>23177.530746124987</v>
      </c>
      <c r="D32" s="78">
        <v>46022</v>
      </c>
    </row>
    <row r="33" spans="2:4">
      <c r="B33" s="71" t="s">
        <v>4851</v>
      </c>
      <c r="C33" s="79">
        <v>260.03199999999998</v>
      </c>
      <c r="D33" s="78">
        <v>45765</v>
      </c>
    </row>
    <row r="34" spans="2:4">
      <c r="B34" s="71" t="s">
        <v>4852</v>
      </c>
      <c r="C34" s="79">
        <v>43102.609230000002</v>
      </c>
      <c r="D34" s="78">
        <v>47969</v>
      </c>
    </row>
    <row r="35" spans="2:4">
      <c r="B35" s="71" t="s">
        <v>4853</v>
      </c>
      <c r="C35" s="79">
        <v>20076.300527012801</v>
      </c>
      <c r="D35" s="78">
        <v>47209</v>
      </c>
    </row>
    <row r="36" spans="2:4">
      <c r="B36" s="71" t="s">
        <v>4854</v>
      </c>
      <c r="C36" s="79">
        <v>51584.034800806745</v>
      </c>
      <c r="D36" s="78">
        <v>47308</v>
      </c>
    </row>
    <row r="37" spans="2:4">
      <c r="B37" s="71" t="s">
        <v>4855</v>
      </c>
      <c r="C37" s="79">
        <v>9230.3929452199973</v>
      </c>
      <c r="D37" s="78">
        <v>47467</v>
      </c>
    </row>
    <row r="38" spans="2:4">
      <c r="B38" s="71" t="s">
        <v>4856</v>
      </c>
      <c r="C38" s="79">
        <v>6314.0655099999994</v>
      </c>
      <c r="D38" s="78">
        <v>45534</v>
      </c>
    </row>
    <row r="39" spans="2:4">
      <c r="B39" s="71" t="s">
        <v>4857</v>
      </c>
      <c r="C39" s="79">
        <v>35027.497080000008</v>
      </c>
      <c r="D39" s="78">
        <v>48700</v>
      </c>
    </row>
    <row r="40" spans="2:4">
      <c r="B40" s="71" t="s">
        <v>4858</v>
      </c>
      <c r="C40" s="79">
        <v>230.36439000000001</v>
      </c>
      <c r="D40" s="78">
        <v>45534</v>
      </c>
    </row>
    <row r="41" spans="2:4">
      <c r="B41" s="71" t="s">
        <v>4859</v>
      </c>
      <c r="C41" s="79">
        <v>9034.1999235200001</v>
      </c>
      <c r="D41" s="78">
        <v>46132</v>
      </c>
    </row>
    <row r="42" spans="2:4">
      <c r="B42" s="71" t="s">
        <v>4860</v>
      </c>
      <c r="C42" s="79">
        <v>73103.757440000001</v>
      </c>
      <c r="D42" s="78">
        <v>50256</v>
      </c>
    </row>
    <row r="43" spans="2:4">
      <c r="B43" s="71" t="s">
        <v>4861</v>
      </c>
      <c r="C43" s="79">
        <v>27225.832462800008</v>
      </c>
      <c r="D43" s="78">
        <v>46539</v>
      </c>
    </row>
    <row r="44" spans="2:4">
      <c r="B44" s="71" t="s">
        <v>4862</v>
      </c>
      <c r="C44" s="79">
        <v>118710.21527</v>
      </c>
      <c r="D44" s="78">
        <v>47938</v>
      </c>
    </row>
    <row r="45" spans="2:4">
      <c r="B45" s="71" t="s">
        <v>4863</v>
      </c>
      <c r="C45" s="79">
        <v>9563.4341586999999</v>
      </c>
      <c r="D45" s="78">
        <v>45823</v>
      </c>
    </row>
    <row r="46" spans="2:4">
      <c r="B46" s="71" t="s">
        <v>2448</v>
      </c>
      <c r="C46" s="79">
        <v>5966.7359554668565</v>
      </c>
      <c r="D46" s="78">
        <v>46752</v>
      </c>
    </row>
    <row r="47" spans="2:4">
      <c r="B47" s="71" t="s">
        <v>2449</v>
      </c>
      <c r="C47" s="79">
        <v>54462.340606774851</v>
      </c>
      <c r="D47" s="78">
        <v>48233</v>
      </c>
    </row>
    <row r="48" spans="2:4">
      <c r="B48" s="71" t="s">
        <v>2450</v>
      </c>
      <c r="C48" s="79">
        <v>3386.4307293853735</v>
      </c>
      <c r="D48" s="78">
        <v>45230</v>
      </c>
    </row>
    <row r="49" spans="2:4">
      <c r="B49" s="71" t="s">
        <v>4864</v>
      </c>
      <c r="C49" s="79">
        <v>17083.748571170239</v>
      </c>
      <c r="D49" s="78">
        <v>48212</v>
      </c>
    </row>
    <row r="50" spans="2:4">
      <c r="B50" s="71" t="s">
        <v>4865</v>
      </c>
      <c r="C50" s="79">
        <v>321.51132752000001</v>
      </c>
      <c r="D50" s="78">
        <v>47566</v>
      </c>
    </row>
    <row r="51" spans="2:4">
      <c r="B51" s="71" t="s">
        <v>4866</v>
      </c>
      <c r="C51" s="79">
        <v>12656.832997643376</v>
      </c>
      <c r="D51" s="78">
        <v>48212</v>
      </c>
    </row>
    <row r="52" spans="2:4">
      <c r="B52" s="71" t="s">
        <v>4867</v>
      </c>
      <c r="C52" s="79">
        <v>223.88112767999999</v>
      </c>
      <c r="D52" s="78">
        <v>48297</v>
      </c>
    </row>
    <row r="53" spans="2:4">
      <c r="B53" s="71" t="s">
        <v>4868</v>
      </c>
      <c r="C53" s="79">
        <v>3158.2253479999999</v>
      </c>
      <c r="D53" s="78">
        <v>45621</v>
      </c>
    </row>
    <row r="54" spans="2:4">
      <c r="B54" s="71" t="s">
        <v>4869</v>
      </c>
      <c r="C54" s="79">
        <v>14175.089561004799</v>
      </c>
      <c r="D54" s="78">
        <v>46631</v>
      </c>
    </row>
    <row r="55" spans="2:4">
      <c r="B55" s="71" t="s">
        <v>4870</v>
      </c>
      <c r="C55" s="79">
        <v>52.878271999999996</v>
      </c>
      <c r="D55" s="78">
        <v>45778</v>
      </c>
    </row>
    <row r="56" spans="2:4">
      <c r="B56" s="71" t="s">
        <v>4871</v>
      </c>
      <c r="C56" s="79">
        <v>249.99185741279999</v>
      </c>
      <c r="D56" s="78">
        <v>46234</v>
      </c>
    </row>
    <row r="57" spans="2:4">
      <c r="B57" s="71" t="s">
        <v>4872</v>
      </c>
      <c r="C57" s="79">
        <v>7174.4863821904</v>
      </c>
      <c r="D57" s="78">
        <v>48214</v>
      </c>
    </row>
    <row r="58" spans="2:4">
      <c r="B58" s="71" t="s">
        <v>4873</v>
      </c>
      <c r="C58" s="79">
        <v>10138.30742048</v>
      </c>
      <c r="D58" s="78">
        <v>48214</v>
      </c>
    </row>
    <row r="59" spans="2:4">
      <c r="B59" s="71" t="s">
        <v>4874</v>
      </c>
      <c r="C59" s="79">
        <v>1520.5961835919998</v>
      </c>
      <c r="D59" s="78">
        <v>45536</v>
      </c>
    </row>
    <row r="60" spans="2:4">
      <c r="B60" s="71" t="s">
        <v>4875</v>
      </c>
      <c r="C60" s="79">
        <v>80197.370669999989</v>
      </c>
      <c r="D60" s="78">
        <v>46661</v>
      </c>
    </row>
    <row r="61" spans="2:4">
      <c r="B61" s="71" t="s">
        <v>2459</v>
      </c>
      <c r="C61" s="79">
        <v>70456.678</v>
      </c>
      <c r="D61" s="78">
        <v>46661</v>
      </c>
    </row>
    <row r="62" spans="2:4">
      <c r="B62" s="71" t="s">
        <v>5095</v>
      </c>
      <c r="C62" s="79">
        <v>2207.7458562841725</v>
      </c>
      <c r="D62" s="78">
        <v>45383</v>
      </c>
    </row>
    <row r="63" spans="2:4">
      <c r="B63" s="71" t="s">
        <v>5096</v>
      </c>
      <c r="C63" s="79">
        <v>60766.599641462984</v>
      </c>
      <c r="D63" s="78">
        <v>46871</v>
      </c>
    </row>
    <row r="64" spans="2:4">
      <c r="B64" s="71" t="s">
        <v>5097</v>
      </c>
      <c r="C64" s="79">
        <v>2046.6209929073691</v>
      </c>
      <c r="D64" s="78">
        <v>48482</v>
      </c>
    </row>
    <row r="65" spans="2:4">
      <c r="B65" s="71" t="s">
        <v>5098</v>
      </c>
      <c r="C65" s="79">
        <v>18897.919758613352</v>
      </c>
      <c r="D65" s="78">
        <v>45473</v>
      </c>
    </row>
    <row r="66" spans="2:4">
      <c r="B66" s="71" t="s">
        <v>5099</v>
      </c>
      <c r="C66" s="79">
        <v>18583.825496545025</v>
      </c>
      <c r="D66" s="78">
        <v>46022</v>
      </c>
    </row>
    <row r="67" spans="2:4">
      <c r="B67" s="71" t="s">
        <v>5100</v>
      </c>
      <c r="C67" s="79">
        <v>762.32675201398206</v>
      </c>
      <c r="D67" s="78">
        <v>48844</v>
      </c>
    </row>
    <row r="68" spans="2:4">
      <c r="B68" s="71" t="s">
        <v>5101</v>
      </c>
      <c r="C68" s="79">
        <v>1453.9617262769398</v>
      </c>
      <c r="D68" s="78">
        <v>45340</v>
      </c>
    </row>
    <row r="69" spans="2:4">
      <c r="B69" s="71" t="s">
        <v>5102</v>
      </c>
      <c r="C69" s="79">
        <v>11132.646075000001</v>
      </c>
      <c r="D69" s="78">
        <v>45838</v>
      </c>
    </row>
    <row r="70" spans="2:4">
      <c r="B70" s="71" t="s">
        <v>5103</v>
      </c>
      <c r="C70" s="79">
        <v>26501.411052560801</v>
      </c>
      <c r="D70" s="78">
        <v>45935</v>
      </c>
    </row>
    <row r="71" spans="2:4">
      <c r="B71" s="71" t="s">
        <v>5104</v>
      </c>
      <c r="C71" s="79">
        <v>51036.421959723746</v>
      </c>
      <c r="D71" s="78">
        <v>47391</v>
      </c>
    </row>
    <row r="72" spans="2:4">
      <c r="B72" s="71" t="s">
        <v>5105</v>
      </c>
      <c r="C72" s="79">
        <v>3104.0709185144347</v>
      </c>
      <c r="D72" s="78">
        <v>52047</v>
      </c>
    </row>
    <row r="73" spans="2:4">
      <c r="B73" s="71" t="s">
        <v>5106</v>
      </c>
      <c r="C73" s="79">
        <v>7781.318549999999</v>
      </c>
      <c r="D73" s="78">
        <v>45363</v>
      </c>
    </row>
    <row r="74" spans="2:4">
      <c r="B74" s="67" t="s">
        <v>44</v>
      </c>
      <c r="C74" s="74">
        <v>5948800.0182028161</v>
      </c>
      <c r="D74" s="73"/>
    </row>
    <row r="75" spans="2:4">
      <c r="B75" s="71" t="s">
        <v>4876</v>
      </c>
      <c r="C75" s="79">
        <v>65158.655887039997</v>
      </c>
      <c r="D75" s="78">
        <v>47201</v>
      </c>
    </row>
    <row r="76" spans="2:4">
      <c r="B76" s="71" t="s">
        <v>4877</v>
      </c>
      <c r="C76" s="79">
        <v>3933.1381202418697</v>
      </c>
      <c r="D76" s="78">
        <v>47270</v>
      </c>
    </row>
    <row r="77" spans="2:4">
      <c r="B77" s="71" t="s">
        <v>4878</v>
      </c>
      <c r="C77" s="79">
        <v>50177.742779</v>
      </c>
      <c r="D77" s="78">
        <v>48366</v>
      </c>
    </row>
    <row r="78" spans="2:4">
      <c r="B78" s="71" t="s">
        <v>4879</v>
      </c>
      <c r="C78" s="79">
        <v>75733.626441119981</v>
      </c>
      <c r="D78" s="78">
        <v>48914</v>
      </c>
    </row>
    <row r="79" spans="2:4">
      <c r="B79" s="71" t="s">
        <v>2509</v>
      </c>
      <c r="C79" s="79">
        <v>6663.2040293910468</v>
      </c>
      <c r="D79" s="78">
        <v>47467</v>
      </c>
    </row>
    <row r="80" spans="2:4">
      <c r="B80" s="71" t="s">
        <v>2514</v>
      </c>
      <c r="C80" s="79">
        <v>21893.558759630283</v>
      </c>
      <c r="D80" s="78">
        <v>47848</v>
      </c>
    </row>
    <row r="81" spans="2:4">
      <c r="B81" s="71" t="s">
        <v>4880</v>
      </c>
      <c r="C81" s="79">
        <v>33616.121208641598</v>
      </c>
      <c r="D81" s="78">
        <v>46601</v>
      </c>
    </row>
    <row r="82" spans="2:4">
      <c r="B82" s="71" t="s">
        <v>2516</v>
      </c>
      <c r="C82" s="79">
        <v>12666.173575475201</v>
      </c>
      <c r="D82" s="78">
        <v>46371</v>
      </c>
    </row>
    <row r="83" spans="2:4">
      <c r="B83" s="71" t="s">
        <v>4881</v>
      </c>
      <c r="C83" s="79">
        <v>45180.9433533232</v>
      </c>
      <c r="D83" s="78">
        <v>47209</v>
      </c>
    </row>
    <row r="84" spans="2:4">
      <c r="B84" s="71" t="s">
        <v>2520</v>
      </c>
      <c r="C84" s="79">
        <v>5119.0312538767994</v>
      </c>
      <c r="D84" s="78">
        <v>47209</v>
      </c>
    </row>
    <row r="85" spans="2:4">
      <c r="B85" s="71" t="s">
        <v>4882</v>
      </c>
      <c r="C85" s="79">
        <v>26128.775738415687</v>
      </c>
      <c r="D85" s="78">
        <v>45778</v>
      </c>
    </row>
    <row r="86" spans="2:4">
      <c r="B86" s="71" t="s">
        <v>4883</v>
      </c>
      <c r="C86" s="79">
        <v>62798.258339280008</v>
      </c>
      <c r="D86" s="78">
        <v>46997</v>
      </c>
    </row>
    <row r="87" spans="2:4">
      <c r="B87" s="71" t="s">
        <v>4884</v>
      </c>
      <c r="C87" s="79">
        <v>85515.095515699402</v>
      </c>
      <c r="D87" s="78">
        <v>46997</v>
      </c>
    </row>
    <row r="88" spans="2:4">
      <c r="B88" s="71" t="s">
        <v>4885</v>
      </c>
      <c r="C88" s="79">
        <v>52842.111282409598</v>
      </c>
      <c r="D88" s="78">
        <v>45343</v>
      </c>
    </row>
    <row r="89" spans="2:4">
      <c r="B89" s="71" t="s">
        <v>4886</v>
      </c>
      <c r="C89" s="79">
        <v>70074.954413119995</v>
      </c>
      <c r="D89" s="78">
        <v>47082</v>
      </c>
    </row>
    <row r="90" spans="2:4">
      <c r="B90" s="71" t="s">
        <v>4887</v>
      </c>
      <c r="C90" s="79">
        <v>1592.451264</v>
      </c>
      <c r="D90" s="78">
        <v>45230</v>
      </c>
    </row>
    <row r="91" spans="2:4">
      <c r="B91" s="71" t="s">
        <v>4888</v>
      </c>
      <c r="C91" s="79">
        <v>93657.776786560004</v>
      </c>
      <c r="D91" s="78">
        <v>47398</v>
      </c>
    </row>
    <row r="92" spans="2:4">
      <c r="B92" s="71" t="s">
        <v>2525</v>
      </c>
      <c r="C92" s="79">
        <v>44760.404256721995</v>
      </c>
      <c r="D92" s="78">
        <v>48054</v>
      </c>
    </row>
    <row r="93" spans="2:4">
      <c r="B93" s="71" t="s">
        <v>2526</v>
      </c>
      <c r="C93" s="79">
        <v>8368.0220893557089</v>
      </c>
      <c r="D93" s="78">
        <v>47119</v>
      </c>
    </row>
    <row r="94" spans="2:4">
      <c r="B94" s="71" t="s">
        <v>2529</v>
      </c>
      <c r="C94" s="79">
        <v>41935.001724744128</v>
      </c>
      <c r="D94" s="78">
        <v>48757</v>
      </c>
    </row>
    <row r="95" spans="2:4">
      <c r="B95" s="71" t="s">
        <v>4889</v>
      </c>
      <c r="C95" s="79">
        <v>4185.6568739567538</v>
      </c>
      <c r="D95" s="78">
        <v>46326</v>
      </c>
    </row>
    <row r="96" spans="2:4">
      <c r="B96" s="71" t="s">
        <v>4890</v>
      </c>
      <c r="C96" s="79">
        <v>85846.078654782497</v>
      </c>
      <c r="D96" s="78">
        <v>47301</v>
      </c>
    </row>
    <row r="97" spans="2:4">
      <c r="B97" s="71" t="s">
        <v>4891</v>
      </c>
      <c r="C97" s="79">
        <v>35719.261302239996</v>
      </c>
      <c r="D97" s="78">
        <v>47301</v>
      </c>
    </row>
    <row r="98" spans="2:4">
      <c r="B98" s="71" t="s">
        <v>4892</v>
      </c>
      <c r="C98" s="79">
        <v>282.64484159999995</v>
      </c>
      <c r="D98" s="78">
        <v>47119</v>
      </c>
    </row>
    <row r="99" spans="2:4">
      <c r="B99" s="71" t="s">
        <v>4893</v>
      </c>
      <c r="C99" s="79">
        <v>198.34072935912909</v>
      </c>
      <c r="D99" s="78">
        <v>48122</v>
      </c>
    </row>
    <row r="100" spans="2:4">
      <c r="B100" s="71" t="s">
        <v>4894</v>
      </c>
      <c r="C100" s="79">
        <v>55037.383384858855</v>
      </c>
      <c r="D100" s="78">
        <v>48395</v>
      </c>
    </row>
    <row r="101" spans="2:4">
      <c r="B101" s="71" t="s">
        <v>4895</v>
      </c>
      <c r="C101" s="79">
        <v>15304.050519976001</v>
      </c>
      <c r="D101" s="78">
        <v>47119</v>
      </c>
    </row>
    <row r="102" spans="2:4">
      <c r="B102" s="71" t="s">
        <v>4896</v>
      </c>
      <c r="C102" s="79">
        <v>8773.6323979407989</v>
      </c>
      <c r="D102" s="78">
        <v>45748</v>
      </c>
    </row>
    <row r="103" spans="2:4">
      <c r="B103" s="71" t="s">
        <v>4897</v>
      </c>
      <c r="C103" s="79">
        <v>18769.736234578999</v>
      </c>
      <c r="D103" s="78">
        <v>45494</v>
      </c>
    </row>
    <row r="104" spans="2:4">
      <c r="B104" s="71" t="s">
        <v>2535</v>
      </c>
      <c r="C104" s="79">
        <v>88135.461677120009</v>
      </c>
      <c r="D104" s="78">
        <v>48365</v>
      </c>
    </row>
    <row r="105" spans="2:4">
      <c r="B105" s="71" t="s">
        <v>2536</v>
      </c>
      <c r="C105" s="79">
        <v>4669.5931660799997</v>
      </c>
      <c r="D105" s="78">
        <v>45798</v>
      </c>
    </row>
    <row r="106" spans="2:4">
      <c r="B106" s="71" t="s">
        <v>2537</v>
      </c>
      <c r="C106" s="79">
        <v>23124.811687948797</v>
      </c>
      <c r="D106" s="78">
        <v>47119</v>
      </c>
    </row>
    <row r="107" spans="2:4">
      <c r="B107" s="71" t="s">
        <v>4898</v>
      </c>
      <c r="C107" s="79">
        <v>57.98185887999999</v>
      </c>
      <c r="D107" s="78">
        <v>47119</v>
      </c>
    </row>
    <row r="108" spans="2:4">
      <c r="B108" s="71" t="s">
        <v>4899</v>
      </c>
      <c r="C108" s="79">
        <v>16448.017857982402</v>
      </c>
      <c r="D108" s="78">
        <v>46082</v>
      </c>
    </row>
    <row r="109" spans="2:4">
      <c r="B109" s="71" t="s">
        <v>4900</v>
      </c>
      <c r="C109" s="79">
        <v>28918.115537097601</v>
      </c>
      <c r="D109" s="78">
        <v>46742</v>
      </c>
    </row>
    <row r="110" spans="2:4">
      <c r="B110" s="71" t="s">
        <v>4901</v>
      </c>
      <c r="C110" s="79">
        <v>3411.7116159999996</v>
      </c>
      <c r="D110" s="78">
        <v>46742</v>
      </c>
    </row>
    <row r="111" spans="2:4">
      <c r="B111" s="71" t="s">
        <v>2466</v>
      </c>
      <c r="C111" s="79">
        <v>17814.713020414591</v>
      </c>
      <c r="D111" s="78">
        <v>48395</v>
      </c>
    </row>
    <row r="112" spans="2:4">
      <c r="B112" s="71" t="s">
        <v>4902</v>
      </c>
      <c r="C112" s="79">
        <v>78562.558531375282</v>
      </c>
      <c r="D112" s="78">
        <v>48669</v>
      </c>
    </row>
    <row r="113" spans="2:4">
      <c r="B113" s="71" t="s">
        <v>2548</v>
      </c>
      <c r="C113" s="79">
        <v>10986.92408197499</v>
      </c>
      <c r="D113" s="78">
        <v>46753</v>
      </c>
    </row>
    <row r="114" spans="2:4">
      <c r="B114" s="71" t="s">
        <v>4903</v>
      </c>
      <c r="C114" s="79">
        <v>8498.7600401599993</v>
      </c>
      <c r="D114" s="78">
        <v>47239</v>
      </c>
    </row>
    <row r="115" spans="2:4">
      <c r="B115" s="71" t="s">
        <v>4904</v>
      </c>
      <c r="C115" s="79">
        <v>41885.070057327997</v>
      </c>
      <c r="D115" s="78">
        <v>47463</v>
      </c>
    </row>
    <row r="116" spans="2:4">
      <c r="B116" s="71" t="s">
        <v>4905</v>
      </c>
      <c r="C116" s="79">
        <v>77625.882863783001</v>
      </c>
      <c r="D116" s="78">
        <v>49427</v>
      </c>
    </row>
    <row r="117" spans="2:4">
      <c r="B117" s="71" t="s">
        <v>4906</v>
      </c>
      <c r="C117" s="79">
        <v>108127.78644463273</v>
      </c>
      <c r="D117" s="78">
        <v>50041</v>
      </c>
    </row>
    <row r="118" spans="2:4">
      <c r="B118" s="71" t="s">
        <v>4907</v>
      </c>
      <c r="C118" s="79">
        <v>181558.11126710399</v>
      </c>
      <c r="D118" s="78">
        <v>50678</v>
      </c>
    </row>
    <row r="119" spans="2:4">
      <c r="B119" s="71" t="s">
        <v>4908</v>
      </c>
      <c r="C119" s="79">
        <v>1158.400496</v>
      </c>
      <c r="D119" s="78">
        <v>45358</v>
      </c>
    </row>
    <row r="120" spans="2:4">
      <c r="B120" s="71" t="s">
        <v>4909</v>
      </c>
      <c r="C120" s="79">
        <v>27541.663134507198</v>
      </c>
      <c r="D120" s="78">
        <v>46971</v>
      </c>
    </row>
    <row r="121" spans="2:4">
      <c r="B121" s="71" t="s">
        <v>4910</v>
      </c>
      <c r="C121" s="79">
        <v>101909.72745392002</v>
      </c>
      <c r="D121" s="78">
        <v>45557</v>
      </c>
    </row>
    <row r="122" spans="2:4">
      <c r="B122" s="71" t="s">
        <v>2562</v>
      </c>
      <c r="C122" s="79">
        <v>81698.914811489609</v>
      </c>
      <c r="D122" s="78">
        <v>46149</v>
      </c>
    </row>
    <row r="123" spans="2:4">
      <c r="B123" s="71" t="s">
        <v>4911</v>
      </c>
      <c r="C123" s="79">
        <v>34249.273447039996</v>
      </c>
      <c r="D123" s="78">
        <v>46012</v>
      </c>
    </row>
    <row r="124" spans="2:4">
      <c r="B124" s="71" t="s">
        <v>4912</v>
      </c>
      <c r="C124" s="79">
        <v>119436.5355432775</v>
      </c>
      <c r="D124" s="78">
        <v>48693</v>
      </c>
    </row>
    <row r="125" spans="2:4">
      <c r="B125" s="71" t="s">
        <v>2565</v>
      </c>
      <c r="C125" s="79">
        <v>76974.259673401888</v>
      </c>
      <c r="D125" s="78">
        <v>47849</v>
      </c>
    </row>
    <row r="126" spans="2:4">
      <c r="B126" s="71" t="s">
        <v>2567</v>
      </c>
      <c r="C126" s="79">
        <v>59370.87155107435</v>
      </c>
      <c r="D126" s="78">
        <v>49126</v>
      </c>
    </row>
    <row r="127" spans="2:4">
      <c r="B127" s="71" t="s">
        <v>4913</v>
      </c>
      <c r="C127" s="79">
        <v>636.70687086604823</v>
      </c>
      <c r="D127" s="78">
        <v>49126</v>
      </c>
    </row>
    <row r="128" spans="2:4">
      <c r="B128" s="71" t="s">
        <v>5107</v>
      </c>
      <c r="C128" s="79">
        <v>171.56090543287021</v>
      </c>
      <c r="D128" s="78">
        <v>45515</v>
      </c>
    </row>
    <row r="129" spans="2:4">
      <c r="B129" s="71" t="s">
        <v>5108</v>
      </c>
      <c r="C129" s="79">
        <v>1084.764680670942</v>
      </c>
      <c r="D129" s="78">
        <v>45515</v>
      </c>
    </row>
    <row r="130" spans="2:4">
      <c r="B130" s="71" t="s">
        <v>2569</v>
      </c>
      <c r="C130" s="79">
        <v>100888.37713900805</v>
      </c>
      <c r="D130" s="78">
        <v>47665</v>
      </c>
    </row>
    <row r="131" spans="2:4">
      <c r="B131" s="71" t="s">
        <v>4914</v>
      </c>
      <c r="C131" s="79">
        <v>142.55192131039999</v>
      </c>
      <c r="D131" s="78">
        <v>46326</v>
      </c>
    </row>
    <row r="132" spans="2:4">
      <c r="B132" s="71" t="s">
        <v>4915</v>
      </c>
      <c r="C132" s="79">
        <v>805.10486019359996</v>
      </c>
      <c r="D132" s="78">
        <v>46326</v>
      </c>
    </row>
    <row r="133" spans="2:4">
      <c r="B133" s="71" t="s">
        <v>4916</v>
      </c>
      <c r="C133" s="79">
        <v>953.68537409920009</v>
      </c>
      <c r="D133" s="78">
        <v>46326</v>
      </c>
    </row>
    <row r="134" spans="2:4">
      <c r="B134" s="71" t="s">
        <v>4917</v>
      </c>
      <c r="C134" s="79">
        <v>1409.1476633919999</v>
      </c>
      <c r="D134" s="78">
        <v>46326</v>
      </c>
    </row>
    <row r="135" spans="2:4">
      <c r="B135" s="71" t="s">
        <v>4918</v>
      </c>
      <c r="C135" s="79">
        <v>911.170370392</v>
      </c>
      <c r="D135" s="78">
        <v>46326</v>
      </c>
    </row>
    <row r="136" spans="2:4">
      <c r="B136" s="71" t="s">
        <v>4919</v>
      </c>
      <c r="C136" s="79">
        <v>89651.881184281607</v>
      </c>
      <c r="D136" s="78">
        <v>46752</v>
      </c>
    </row>
    <row r="137" spans="2:4">
      <c r="B137" s="71" t="s">
        <v>4920</v>
      </c>
      <c r="C137" s="79">
        <v>104697.7278783536</v>
      </c>
      <c r="D137" s="78">
        <v>47927</v>
      </c>
    </row>
    <row r="138" spans="2:4">
      <c r="B138" s="71" t="s">
        <v>5109</v>
      </c>
      <c r="C138" s="79">
        <v>17581.034669999997</v>
      </c>
      <c r="D138" s="78">
        <v>45615</v>
      </c>
    </row>
    <row r="139" spans="2:4">
      <c r="B139" s="71" t="s">
        <v>4921</v>
      </c>
      <c r="C139" s="79">
        <v>41398.199063353597</v>
      </c>
      <c r="D139" s="78">
        <v>47528</v>
      </c>
    </row>
    <row r="140" spans="2:4">
      <c r="B140" s="71" t="s">
        <v>2583</v>
      </c>
      <c r="C140" s="79">
        <v>11168.17203392</v>
      </c>
      <c r="D140" s="78">
        <v>47756</v>
      </c>
    </row>
    <row r="141" spans="2:4">
      <c r="B141" s="71" t="s">
        <v>4922</v>
      </c>
      <c r="C141" s="79">
        <v>86676.445876390717</v>
      </c>
      <c r="D141" s="78">
        <v>48332</v>
      </c>
    </row>
    <row r="142" spans="2:4">
      <c r="B142" s="71" t="s">
        <v>4923</v>
      </c>
      <c r="C142" s="79">
        <v>764.8</v>
      </c>
      <c r="D142" s="78">
        <v>45504</v>
      </c>
    </row>
    <row r="143" spans="2:4">
      <c r="B143" s="71" t="s">
        <v>4924</v>
      </c>
      <c r="C143" s="79">
        <v>1577.3931167999999</v>
      </c>
      <c r="D143" s="78">
        <v>45596</v>
      </c>
    </row>
    <row r="144" spans="2:4">
      <c r="B144" s="71" t="s">
        <v>4925</v>
      </c>
      <c r="C144" s="79">
        <v>172859.09545040003</v>
      </c>
      <c r="D144" s="78">
        <v>47715</v>
      </c>
    </row>
    <row r="145" spans="2:4">
      <c r="B145" s="71" t="s">
        <v>4926</v>
      </c>
      <c r="C145" s="79">
        <v>88640.040656800003</v>
      </c>
      <c r="D145" s="78">
        <v>47715</v>
      </c>
    </row>
    <row r="146" spans="2:4">
      <c r="B146" s="71" t="s">
        <v>4927</v>
      </c>
      <c r="C146" s="79">
        <v>4943.9842283270009</v>
      </c>
      <c r="D146" s="78">
        <v>47715</v>
      </c>
    </row>
    <row r="147" spans="2:4">
      <c r="B147" s="71" t="s">
        <v>2592</v>
      </c>
      <c r="C147" s="79">
        <v>3501.0009443809995</v>
      </c>
      <c r="D147" s="78">
        <v>48466</v>
      </c>
    </row>
    <row r="148" spans="2:4">
      <c r="B148" s="71" t="s">
        <v>2593</v>
      </c>
      <c r="C148" s="79">
        <v>3766.1793227199996</v>
      </c>
      <c r="D148" s="78">
        <v>48466</v>
      </c>
    </row>
    <row r="149" spans="2:4">
      <c r="B149" s="71" t="s">
        <v>4928</v>
      </c>
      <c r="C149" s="79">
        <v>73256.276210615993</v>
      </c>
      <c r="D149" s="78">
        <v>48446</v>
      </c>
    </row>
    <row r="150" spans="2:4">
      <c r="B150" s="71" t="s">
        <v>4929</v>
      </c>
      <c r="C150" s="79">
        <v>626.09151263999991</v>
      </c>
      <c r="D150" s="78">
        <v>48446</v>
      </c>
    </row>
    <row r="151" spans="2:4">
      <c r="B151" s="71" t="s">
        <v>2595</v>
      </c>
      <c r="C151" s="79">
        <v>2490.2772695034996</v>
      </c>
      <c r="D151" s="78">
        <v>48319</v>
      </c>
    </row>
    <row r="152" spans="2:4">
      <c r="B152" s="71" t="s">
        <v>4930</v>
      </c>
      <c r="C152" s="79">
        <v>34027.434985439992</v>
      </c>
      <c r="D152" s="78">
        <v>50678</v>
      </c>
    </row>
    <row r="153" spans="2:4">
      <c r="B153" s="71" t="s">
        <v>4931</v>
      </c>
      <c r="C153" s="79">
        <v>50496.661894239987</v>
      </c>
      <c r="D153" s="78">
        <v>47392</v>
      </c>
    </row>
    <row r="154" spans="2:4">
      <c r="B154" s="71" t="s">
        <v>4932</v>
      </c>
      <c r="C154" s="79">
        <v>212.14213599999999</v>
      </c>
      <c r="D154" s="78">
        <v>45855</v>
      </c>
    </row>
    <row r="155" spans="2:4">
      <c r="B155" s="71" t="s">
        <v>5110</v>
      </c>
      <c r="C155" s="79">
        <v>5421.8447925758292</v>
      </c>
      <c r="D155" s="78">
        <v>46418</v>
      </c>
    </row>
    <row r="156" spans="2:4">
      <c r="B156" s="71" t="s">
        <v>4933</v>
      </c>
      <c r="C156" s="79">
        <v>340.29292833232381</v>
      </c>
      <c r="D156" s="78">
        <v>48944</v>
      </c>
    </row>
    <row r="157" spans="2:4">
      <c r="B157" s="71" t="s">
        <v>2468</v>
      </c>
      <c r="C157" s="79">
        <v>52028.863677412723</v>
      </c>
      <c r="D157" s="78">
        <v>48760</v>
      </c>
    </row>
    <row r="158" spans="2:4">
      <c r="B158" s="71" t="s">
        <v>2469</v>
      </c>
      <c r="C158" s="79">
        <v>155.62976384000001</v>
      </c>
      <c r="D158" s="78">
        <v>47453</v>
      </c>
    </row>
    <row r="159" spans="2:4">
      <c r="B159" s="71" t="s">
        <v>2604</v>
      </c>
      <c r="C159" s="79">
        <v>5686.7621756176013</v>
      </c>
      <c r="D159" s="78">
        <v>47262</v>
      </c>
    </row>
    <row r="160" spans="2:4">
      <c r="B160" s="71" t="s">
        <v>5111</v>
      </c>
      <c r="C160" s="79">
        <v>48.384776249546057</v>
      </c>
      <c r="D160" s="78">
        <v>45239</v>
      </c>
    </row>
    <row r="161" spans="2:4">
      <c r="B161" s="71" t="s">
        <v>4934</v>
      </c>
      <c r="C161" s="79">
        <v>1267.4192259181498</v>
      </c>
      <c r="D161" s="78">
        <v>45777</v>
      </c>
    </row>
    <row r="162" spans="2:4">
      <c r="B162" s="71" t="s">
        <v>2606</v>
      </c>
      <c r="C162" s="79">
        <v>74002.881960801009</v>
      </c>
      <c r="D162" s="78">
        <v>45930</v>
      </c>
    </row>
    <row r="163" spans="2:4">
      <c r="B163" s="71" t="s">
        <v>4935</v>
      </c>
      <c r="C163" s="79">
        <v>256917.31812344518</v>
      </c>
      <c r="D163" s="78">
        <v>47665</v>
      </c>
    </row>
    <row r="164" spans="2:4">
      <c r="B164" s="71" t="s">
        <v>4936</v>
      </c>
      <c r="C164" s="79">
        <v>26319.441832242384</v>
      </c>
      <c r="D164" s="78">
        <v>45485</v>
      </c>
    </row>
    <row r="165" spans="2:4">
      <c r="B165" s="71" t="s">
        <v>4937</v>
      </c>
      <c r="C165" s="79">
        <v>67853.856842787034</v>
      </c>
      <c r="D165" s="78">
        <v>46417</v>
      </c>
    </row>
    <row r="166" spans="2:4">
      <c r="B166" s="71" t="s">
        <v>4938</v>
      </c>
      <c r="C166" s="79">
        <v>31842.181583832</v>
      </c>
      <c r="D166" s="78">
        <v>47178</v>
      </c>
    </row>
    <row r="167" spans="2:4">
      <c r="B167" s="71" t="s">
        <v>4939</v>
      </c>
      <c r="C167" s="79">
        <v>3165.7566012799998</v>
      </c>
      <c r="D167" s="78">
        <v>47447</v>
      </c>
    </row>
    <row r="168" spans="2:4">
      <c r="B168" s="71" t="s">
        <v>4940</v>
      </c>
      <c r="C168" s="79">
        <v>41245.832252175998</v>
      </c>
      <c r="D168" s="78">
        <v>47987</v>
      </c>
    </row>
    <row r="169" spans="2:4">
      <c r="B169" s="71" t="s">
        <v>2617</v>
      </c>
      <c r="C169" s="79">
        <v>56134.265156453206</v>
      </c>
      <c r="D169" s="78">
        <v>48180</v>
      </c>
    </row>
    <row r="170" spans="2:4">
      <c r="B170" s="71" t="s">
        <v>4941</v>
      </c>
      <c r="C170" s="79">
        <v>128789.32580800001</v>
      </c>
      <c r="D170" s="78">
        <v>47735</v>
      </c>
    </row>
    <row r="171" spans="2:4">
      <c r="B171" s="71" t="s">
        <v>4942</v>
      </c>
      <c r="C171" s="79">
        <v>3581.4355574415999</v>
      </c>
      <c r="D171" s="78">
        <v>48151</v>
      </c>
    </row>
    <row r="172" spans="2:4">
      <c r="B172" s="71" t="s">
        <v>4943</v>
      </c>
      <c r="C172" s="79">
        <v>51564.643603868244</v>
      </c>
      <c r="D172" s="78">
        <v>47848</v>
      </c>
    </row>
    <row r="173" spans="2:4">
      <c r="B173" s="71" t="s">
        <v>4944</v>
      </c>
      <c r="C173" s="79">
        <v>7761.7942719290004</v>
      </c>
      <c r="D173" s="78">
        <v>45710</v>
      </c>
    </row>
    <row r="174" spans="2:4">
      <c r="B174" s="71" t="s">
        <v>4945</v>
      </c>
      <c r="C174" s="79">
        <v>82567.354372764981</v>
      </c>
      <c r="D174" s="78">
        <v>46573</v>
      </c>
    </row>
    <row r="175" spans="2:4">
      <c r="B175" s="71" t="s">
        <v>4946</v>
      </c>
      <c r="C175" s="79">
        <v>69196.043115997483</v>
      </c>
      <c r="D175" s="78">
        <v>47832</v>
      </c>
    </row>
    <row r="176" spans="2:4">
      <c r="B176" s="71" t="s">
        <v>4947</v>
      </c>
      <c r="C176" s="79">
        <v>5513.1540899949996</v>
      </c>
      <c r="D176" s="78">
        <v>46524</v>
      </c>
    </row>
    <row r="177" spans="2:4">
      <c r="B177" s="71" t="s">
        <v>4948</v>
      </c>
      <c r="C177" s="79">
        <v>75023.773111157585</v>
      </c>
      <c r="D177" s="78">
        <v>48121</v>
      </c>
    </row>
    <row r="178" spans="2:4">
      <c r="B178" s="71" t="s">
        <v>4949</v>
      </c>
      <c r="C178" s="79">
        <v>17986.469929771021</v>
      </c>
      <c r="D178" s="78">
        <v>48121</v>
      </c>
    </row>
    <row r="179" spans="2:4">
      <c r="B179" s="71" t="s">
        <v>4950</v>
      </c>
      <c r="C179" s="79">
        <v>12496.496548409008</v>
      </c>
      <c r="D179" s="78">
        <v>47255</v>
      </c>
    </row>
    <row r="180" spans="2:4">
      <c r="B180" s="71" t="s">
        <v>4951</v>
      </c>
      <c r="C180" s="79">
        <v>10143.0302260966</v>
      </c>
      <c r="D180" s="78">
        <v>48029</v>
      </c>
    </row>
    <row r="181" spans="2:4">
      <c r="B181" s="71" t="s">
        <v>5112</v>
      </c>
      <c r="C181" s="79">
        <v>56.488355211129047</v>
      </c>
      <c r="D181" s="78">
        <v>45371</v>
      </c>
    </row>
    <row r="182" spans="2:4">
      <c r="B182" s="71" t="s">
        <v>4952</v>
      </c>
      <c r="C182" s="79">
        <v>11747.57656</v>
      </c>
      <c r="D182" s="78">
        <v>48294</v>
      </c>
    </row>
    <row r="183" spans="2:4">
      <c r="B183" s="71" t="s">
        <v>2634</v>
      </c>
      <c r="C183" s="79">
        <v>104509.2287262333</v>
      </c>
      <c r="D183" s="78">
        <v>47937</v>
      </c>
    </row>
    <row r="184" spans="2:4">
      <c r="B184" s="71" t="s">
        <v>4953</v>
      </c>
      <c r="C184" s="79">
        <v>847.42563870000004</v>
      </c>
      <c r="D184" s="78">
        <v>45201</v>
      </c>
    </row>
    <row r="185" spans="2:4">
      <c r="B185" s="71" t="s">
        <v>4954</v>
      </c>
      <c r="C185" s="79">
        <v>31895.102562816694</v>
      </c>
      <c r="D185" s="78">
        <v>46572</v>
      </c>
    </row>
    <row r="186" spans="2:4">
      <c r="B186" s="71" t="s">
        <v>4955</v>
      </c>
      <c r="C186" s="79">
        <v>63194.853022299998</v>
      </c>
      <c r="D186" s="78">
        <v>48781</v>
      </c>
    </row>
    <row r="187" spans="2:4">
      <c r="B187" s="71" t="s">
        <v>5113</v>
      </c>
      <c r="C187" s="79">
        <v>2263.2152420543616</v>
      </c>
      <c r="D187" s="78">
        <v>45553</v>
      </c>
    </row>
    <row r="188" spans="2:4">
      <c r="B188" s="71" t="s">
        <v>4956</v>
      </c>
      <c r="C188" s="79">
        <v>22647.018417595202</v>
      </c>
      <c r="D188" s="78">
        <v>46844</v>
      </c>
    </row>
    <row r="189" spans="2:4">
      <c r="B189" s="71" t="s">
        <v>5114</v>
      </c>
      <c r="C189" s="79">
        <v>3087.6161982301346</v>
      </c>
      <c r="D189" s="78">
        <v>45602</v>
      </c>
    </row>
    <row r="190" spans="2:4">
      <c r="B190" s="71" t="s">
        <v>4957</v>
      </c>
      <c r="C190" s="79">
        <v>33475.456984485994</v>
      </c>
      <c r="D190" s="78">
        <v>50678</v>
      </c>
    </row>
    <row r="191" spans="2:4">
      <c r="B191" s="71" t="s">
        <v>4958</v>
      </c>
      <c r="C191" s="79">
        <v>19168.695086151929</v>
      </c>
      <c r="D191" s="78">
        <v>50678</v>
      </c>
    </row>
    <row r="192" spans="2:4">
      <c r="B192" s="71" t="s">
        <v>4959</v>
      </c>
      <c r="C192" s="79">
        <v>13784.390445000001</v>
      </c>
      <c r="D192" s="78">
        <v>45869</v>
      </c>
    </row>
    <row r="193" spans="2:4">
      <c r="B193" s="71" t="s">
        <v>4960</v>
      </c>
      <c r="C193" s="79">
        <v>16720.689018879999</v>
      </c>
      <c r="D193" s="78">
        <v>46938</v>
      </c>
    </row>
    <row r="194" spans="2:4">
      <c r="B194" s="71" t="s">
        <v>4961</v>
      </c>
      <c r="C194" s="79">
        <v>32569.660106719995</v>
      </c>
      <c r="D194" s="78">
        <v>46201</v>
      </c>
    </row>
    <row r="195" spans="2:4">
      <c r="B195" s="71" t="s">
        <v>4962</v>
      </c>
      <c r="C195" s="79">
        <v>36683.390935039999</v>
      </c>
      <c r="D195" s="78">
        <v>46203</v>
      </c>
    </row>
    <row r="196" spans="2:4">
      <c r="B196" s="71" t="s">
        <v>2645</v>
      </c>
      <c r="C196" s="79">
        <v>118662.95152848365</v>
      </c>
      <c r="D196" s="78">
        <v>47312</v>
      </c>
    </row>
    <row r="197" spans="2:4">
      <c r="B197" s="71" t="s">
        <v>4963</v>
      </c>
      <c r="C197" s="79">
        <v>38879.832640206398</v>
      </c>
      <c r="D197" s="78">
        <v>46660</v>
      </c>
    </row>
    <row r="198" spans="2:4">
      <c r="B198" s="71" t="s">
        <v>2649</v>
      </c>
      <c r="C198" s="79">
        <v>21765.000801439997</v>
      </c>
      <c r="D198" s="78">
        <v>47301</v>
      </c>
    </row>
    <row r="199" spans="2:4">
      <c r="B199" s="71" t="s">
        <v>4964</v>
      </c>
      <c r="C199" s="79">
        <v>74164.336549042331</v>
      </c>
      <c r="D199" s="78">
        <v>50678</v>
      </c>
    </row>
    <row r="200" spans="2:4">
      <c r="B200" s="71" t="s">
        <v>4965</v>
      </c>
      <c r="C200" s="79">
        <v>61987.200697481596</v>
      </c>
      <c r="D200" s="78">
        <v>48176</v>
      </c>
    </row>
    <row r="201" spans="2:4">
      <c r="B201" s="71" t="s">
        <v>4966</v>
      </c>
      <c r="C201" s="79">
        <v>6603.2321878399998</v>
      </c>
      <c r="D201" s="78">
        <v>48213</v>
      </c>
    </row>
    <row r="202" spans="2:4">
      <c r="B202" s="71" t="s">
        <v>2656</v>
      </c>
      <c r="C202" s="79">
        <v>34249.380174497594</v>
      </c>
      <c r="D202" s="78">
        <v>47992</v>
      </c>
    </row>
    <row r="203" spans="2:4">
      <c r="B203" s="71" t="s">
        <v>4967</v>
      </c>
      <c r="C203" s="79">
        <v>28526.344949760001</v>
      </c>
      <c r="D203" s="78">
        <v>46601</v>
      </c>
    </row>
    <row r="204" spans="2:4">
      <c r="B204" s="71" t="s">
        <v>4968</v>
      </c>
      <c r="C204" s="79">
        <v>11315.263195753598</v>
      </c>
      <c r="D204" s="78">
        <v>46722</v>
      </c>
    </row>
    <row r="205" spans="2:4">
      <c r="B205" s="71" t="s">
        <v>4969</v>
      </c>
      <c r="C205" s="79">
        <v>16239.38254810746</v>
      </c>
      <c r="D205" s="78">
        <v>46794</v>
      </c>
    </row>
    <row r="206" spans="2:4">
      <c r="B206" s="71" t="s">
        <v>4970</v>
      </c>
      <c r="C206" s="79">
        <v>19286.440094800997</v>
      </c>
      <c r="D206" s="78">
        <v>47407</v>
      </c>
    </row>
    <row r="207" spans="2:4">
      <c r="B207" s="71" t="s">
        <v>4971</v>
      </c>
      <c r="C207" s="79">
        <v>59076.862485989994</v>
      </c>
      <c r="D207" s="78">
        <v>48234</v>
      </c>
    </row>
    <row r="208" spans="2:4">
      <c r="B208" s="71" t="s">
        <v>2666</v>
      </c>
      <c r="C208" s="79">
        <v>11769.608401811285</v>
      </c>
      <c r="D208" s="78">
        <v>47467</v>
      </c>
    </row>
    <row r="209" spans="2:4">
      <c r="B209" s="71" t="s">
        <v>4972</v>
      </c>
      <c r="C209" s="79">
        <v>1085.2956731199999</v>
      </c>
      <c r="D209" s="78">
        <v>47599</v>
      </c>
    </row>
    <row r="210" spans="2:4">
      <c r="B210" s="71" t="s">
        <v>4973</v>
      </c>
      <c r="C210" s="79">
        <v>207.98485667833449</v>
      </c>
      <c r="D210" s="78">
        <v>46082</v>
      </c>
    </row>
    <row r="211" spans="2:4">
      <c r="B211" s="71" t="s">
        <v>4974</v>
      </c>
      <c r="C211" s="79">
        <v>34925.777983552391</v>
      </c>
      <c r="D211" s="78">
        <v>47236</v>
      </c>
    </row>
    <row r="212" spans="2:4">
      <c r="B212" s="71" t="s">
        <v>4975</v>
      </c>
      <c r="C212" s="79">
        <v>2696.9455846792102</v>
      </c>
      <c r="D212" s="78">
        <v>45838</v>
      </c>
    </row>
    <row r="213" spans="2:4">
      <c r="B213" s="71" t="s">
        <v>4976</v>
      </c>
      <c r="C213" s="79">
        <v>74483.096802358996</v>
      </c>
      <c r="D213" s="78">
        <v>46465</v>
      </c>
    </row>
    <row r="214" spans="2:4">
      <c r="B214" s="71" t="s">
        <v>4977</v>
      </c>
      <c r="C214" s="79">
        <v>6263.6845722279986</v>
      </c>
      <c r="D214" s="78">
        <v>45806</v>
      </c>
    </row>
    <row r="215" spans="2:4">
      <c r="B215" s="71" t="s">
        <v>5115</v>
      </c>
      <c r="C215" s="79">
        <v>73.677269076229962</v>
      </c>
      <c r="D215" s="78">
        <v>46014</v>
      </c>
    </row>
    <row r="216" spans="2:4">
      <c r="B216" s="71" t="s">
        <v>4978</v>
      </c>
      <c r="C216" s="79">
        <v>7286.5059609599994</v>
      </c>
      <c r="D216" s="78">
        <v>48723</v>
      </c>
    </row>
    <row r="217" spans="2:4">
      <c r="B217" s="71" t="s">
        <v>4979</v>
      </c>
      <c r="C217" s="79">
        <v>10003.2015613776</v>
      </c>
      <c r="D217" s="78">
        <v>47031</v>
      </c>
    </row>
    <row r="218" spans="2:4">
      <c r="B218" s="71" t="s">
        <v>4980</v>
      </c>
      <c r="C218" s="79">
        <v>24181.725704959998</v>
      </c>
      <c r="D218" s="78">
        <v>48268</v>
      </c>
    </row>
    <row r="219" spans="2:4">
      <c r="B219" s="71" t="s">
        <v>4981</v>
      </c>
      <c r="C219" s="79">
        <v>16771.399541760002</v>
      </c>
      <c r="D219" s="78">
        <v>46054</v>
      </c>
    </row>
    <row r="220" spans="2:4">
      <c r="B220" s="71" t="s">
        <v>2696</v>
      </c>
      <c r="C220" s="79">
        <v>12322.145638079999</v>
      </c>
      <c r="D220" s="78">
        <v>47107</v>
      </c>
    </row>
    <row r="221" spans="2:4">
      <c r="B221" s="71" t="s">
        <v>4982</v>
      </c>
      <c r="C221" s="79">
        <v>5072.8852539504005</v>
      </c>
      <c r="D221" s="78">
        <v>48213</v>
      </c>
    </row>
    <row r="222" spans="2:4">
      <c r="B222" s="71" t="s">
        <v>4983</v>
      </c>
      <c r="C222" s="79">
        <v>4772.0246921500002</v>
      </c>
      <c r="D222" s="78">
        <v>45869</v>
      </c>
    </row>
    <row r="223" spans="2:4">
      <c r="B223" s="71" t="s">
        <v>2699</v>
      </c>
      <c r="C223" s="79">
        <v>16896.537745469996</v>
      </c>
      <c r="D223" s="78">
        <v>47848</v>
      </c>
    </row>
    <row r="224" spans="2:4">
      <c r="B224" s="71" t="s">
        <v>4984</v>
      </c>
      <c r="C224" s="79">
        <v>17003.2706967952</v>
      </c>
      <c r="D224" s="78">
        <v>46637</v>
      </c>
    </row>
    <row r="225" spans="2:4">
      <c r="B225" s="71" t="s">
        <v>4985</v>
      </c>
      <c r="C225" s="79">
        <v>8787.758768478061</v>
      </c>
      <c r="D225" s="78">
        <v>45383</v>
      </c>
    </row>
    <row r="226" spans="2:4">
      <c r="B226" s="71" t="s">
        <v>2702</v>
      </c>
      <c r="C226" s="79">
        <v>58281.463538260985</v>
      </c>
      <c r="D226" s="78">
        <v>47574</v>
      </c>
    </row>
    <row r="227" spans="2:4">
      <c r="B227" s="71" t="s">
        <v>4986</v>
      </c>
      <c r="C227" s="79">
        <v>448.75308243999996</v>
      </c>
      <c r="D227" s="78">
        <v>45381</v>
      </c>
    </row>
    <row r="228" spans="2:4">
      <c r="B228" s="71" t="s">
        <v>4987</v>
      </c>
      <c r="C228" s="79">
        <v>24388.703629913598</v>
      </c>
      <c r="D228" s="78">
        <v>48942</v>
      </c>
    </row>
    <row r="229" spans="2:4">
      <c r="B229" s="71" t="s">
        <v>4988</v>
      </c>
      <c r="C229" s="79">
        <v>35241.545626582403</v>
      </c>
      <c r="D229" s="78">
        <v>48942</v>
      </c>
    </row>
    <row r="230" spans="2:4">
      <c r="B230" s="71" t="s">
        <v>2707</v>
      </c>
      <c r="C230" s="79">
        <v>67129.520707519987</v>
      </c>
      <c r="D230" s="78">
        <v>49405</v>
      </c>
    </row>
    <row r="231" spans="2:4">
      <c r="B231" s="71" t="s">
        <v>4989</v>
      </c>
      <c r="C231" s="79">
        <v>4122.2723441600001</v>
      </c>
      <c r="D231" s="78">
        <v>47177</v>
      </c>
    </row>
    <row r="232" spans="2:4">
      <c r="B232" s="71" t="s">
        <v>4990</v>
      </c>
      <c r="C232" s="79">
        <v>4463.6243568687987</v>
      </c>
      <c r="D232" s="78">
        <v>48069</v>
      </c>
    </row>
    <row r="233" spans="2:4">
      <c r="B233" s="71" t="s">
        <v>4991</v>
      </c>
      <c r="C233" s="79">
        <v>5710.1548459200003</v>
      </c>
      <c r="D233" s="78">
        <v>46482</v>
      </c>
    </row>
    <row r="234" spans="2:4">
      <c r="B234" s="71" t="s">
        <v>4992</v>
      </c>
      <c r="C234" s="79">
        <v>122201.80083017601</v>
      </c>
      <c r="D234" s="78">
        <v>46643</v>
      </c>
    </row>
    <row r="235" spans="2:4">
      <c r="B235" s="71" t="s">
        <v>4993</v>
      </c>
      <c r="C235" s="79">
        <v>41115.648000000001</v>
      </c>
      <c r="D235" s="78">
        <v>48004</v>
      </c>
    </row>
    <row r="236" spans="2:4">
      <c r="B236" s="71" t="s">
        <v>4994</v>
      </c>
      <c r="C236" s="79">
        <v>752.56861325439991</v>
      </c>
      <c r="D236" s="78">
        <v>47262</v>
      </c>
    </row>
    <row r="237" spans="2:4">
      <c r="B237" s="71" t="s">
        <v>4995</v>
      </c>
      <c r="C237" s="79">
        <v>183.76600595359994</v>
      </c>
      <c r="D237" s="78">
        <v>45939</v>
      </c>
    </row>
    <row r="238" spans="2:4">
      <c r="B238" s="71" t="s">
        <v>2711</v>
      </c>
      <c r="C238" s="79">
        <v>51150.619561020794</v>
      </c>
      <c r="D238" s="78">
        <v>46742</v>
      </c>
    </row>
    <row r="239" spans="2:4">
      <c r="B239" s="71" t="s">
        <v>4996</v>
      </c>
      <c r="C239" s="79">
        <v>49178.923769280002</v>
      </c>
      <c r="D239" s="78">
        <v>46112</v>
      </c>
    </row>
    <row r="240" spans="2:4">
      <c r="B240" s="71" t="s">
        <v>2712</v>
      </c>
      <c r="C240" s="79">
        <v>129616.5527720496</v>
      </c>
      <c r="D240" s="78">
        <v>46722</v>
      </c>
    </row>
    <row r="241" spans="2:4">
      <c r="B241" s="71" t="s">
        <v>2713</v>
      </c>
      <c r="C241" s="79">
        <v>10020.95708208</v>
      </c>
      <c r="D241" s="78">
        <v>46722</v>
      </c>
    </row>
    <row r="242" spans="2:4">
      <c r="B242" s="71" t="s">
        <v>2478</v>
      </c>
      <c r="C242" s="79">
        <v>293.44345317279999</v>
      </c>
      <c r="D242" s="78">
        <v>48030</v>
      </c>
    </row>
    <row r="243" spans="2:4">
      <c r="B243" s="71"/>
      <c r="C243" s="79"/>
      <c r="D243" s="78"/>
    </row>
    <row r="244" spans="2:4">
      <c r="B244"/>
      <c r="C244"/>
      <c r="D244"/>
    </row>
    <row r="245" spans="2:4">
      <c r="B245"/>
      <c r="C245"/>
      <c r="D245"/>
    </row>
    <row r="246" spans="2:4">
      <c r="B246"/>
      <c r="C246"/>
      <c r="D246"/>
    </row>
    <row r="247" spans="2:4">
      <c r="B247"/>
      <c r="C247"/>
      <c r="D247"/>
    </row>
    <row r="248" spans="2:4">
      <c r="B248"/>
      <c r="C248"/>
      <c r="D248"/>
    </row>
    <row r="249" spans="2:4">
      <c r="B249"/>
      <c r="C249"/>
      <c r="D249"/>
    </row>
    <row r="250" spans="2:4">
      <c r="B250"/>
      <c r="C250"/>
      <c r="D250"/>
    </row>
    <row r="251" spans="2:4">
      <c r="B251"/>
      <c r="C251"/>
      <c r="D251"/>
    </row>
    <row r="252" spans="2:4">
      <c r="B252"/>
      <c r="C252"/>
      <c r="D252"/>
    </row>
    <row r="253" spans="2:4">
      <c r="B253"/>
      <c r="C253"/>
      <c r="D253"/>
    </row>
    <row r="254" spans="2:4">
      <c r="B254"/>
      <c r="C254"/>
      <c r="D254"/>
    </row>
    <row r="255" spans="2:4">
      <c r="B255"/>
      <c r="C255"/>
      <c r="D255"/>
    </row>
    <row r="256" spans="2:4">
      <c r="B256"/>
      <c r="C256"/>
      <c r="D256"/>
    </row>
    <row r="257" spans="2:4">
      <c r="B257"/>
      <c r="C257"/>
      <c r="D257"/>
    </row>
    <row r="258" spans="2:4">
      <c r="B258"/>
      <c r="C258"/>
      <c r="D258"/>
    </row>
    <row r="259" spans="2:4">
      <c r="B259"/>
      <c r="C259"/>
      <c r="D259"/>
    </row>
    <row r="260" spans="2:4">
      <c r="B260"/>
      <c r="C260"/>
      <c r="D260"/>
    </row>
    <row r="261" spans="2:4">
      <c r="B261"/>
      <c r="C261"/>
      <c r="D261"/>
    </row>
    <row r="262" spans="2:4">
      <c r="B262"/>
      <c r="C262"/>
      <c r="D262"/>
    </row>
    <row r="263" spans="2:4">
      <c r="B263"/>
      <c r="C263"/>
      <c r="D263"/>
    </row>
    <row r="264" spans="2:4">
      <c r="B264"/>
      <c r="C264"/>
      <c r="D264"/>
    </row>
    <row r="265" spans="2:4">
      <c r="B265"/>
      <c r="C265"/>
      <c r="D265"/>
    </row>
    <row r="266" spans="2:4">
      <c r="B266"/>
      <c r="C266"/>
      <c r="D266"/>
    </row>
    <row r="267" spans="2:4">
      <c r="B267"/>
      <c r="C267"/>
      <c r="D267"/>
    </row>
    <row r="268" spans="2:4">
      <c r="B268"/>
      <c r="C268"/>
      <c r="D268"/>
    </row>
    <row r="269" spans="2:4">
      <c r="B269"/>
      <c r="C269"/>
      <c r="D269"/>
    </row>
    <row r="270" spans="2:4">
      <c r="B270"/>
      <c r="C270"/>
      <c r="D270"/>
    </row>
    <row r="271" spans="2:4">
      <c r="B271"/>
      <c r="C271"/>
      <c r="D271"/>
    </row>
    <row r="272" spans="2:4">
      <c r="B272"/>
      <c r="C272"/>
      <c r="D272"/>
    </row>
    <row r="273" spans="2:4">
      <c r="B273"/>
      <c r="C273"/>
      <c r="D273"/>
    </row>
    <row r="274" spans="2:4">
      <c r="B274"/>
      <c r="C274"/>
      <c r="D274"/>
    </row>
    <row r="275" spans="2:4">
      <c r="B275"/>
      <c r="C275"/>
      <c r="D275"/>
    </row>
    <row r="276" spans="2:4">
      <c r="B276"/>
      <c r="C276"/>
      <c r="D276"/>
    </row>
    <row r="277" spans="2:4">
      <c r="B277"/>
      <c r="C277"/>
      <c r="D277"/>
    </row>
    <row r="278" spans="2:4">
      <c r="B278"/>
      <c r="C278"/>
      <c r="D278"/>
    </row>
    <row r="279" spans="2:4">
      <c r="B279"/>
      <c r="C279"/>
      <c r="D279"/>
    </row>
    <row r="280" spans="2:4">
      <c r="B280"/>
      <c r="C280"/>
      <c r="D280"/>
    </row>
    <row r="281" spans="2:4">
      <c r="B281"/>
      <c r="C281"/>
      <c r="D281"/>
    </row>
    <row r="282" spans="2:4">
      <c r="B282"/>
      <c r="C282"/>
      <c r="D282"/>
    </row>
    <row r="283" spans="2:4">
      <c r="B283"/>
      <c r="C283"/>
      <c r="D283"/>
    </row>
    <row r="284" spans="2:4">
      <c r="B284"/>
      <c r="C284"/>
      <c r="D284"/>
    </row>
    <row r="285" spans="2:4">
      <c r="B285"/>
      <c r="C285"/>
      <c r="D285"/>
    </row>
    <row r="286" spans="2:4">
      <c r="B286"/>
      <c r="C286"/>
      <c r="D286"/>
    </row>
    <row r="287" spans="2:4">
      <c r="B287"/>
      <c r="C287"/>
      <c r="D287"/>
    </row>
    <row r="288" spans="2:4">
      <c r="B288"/>
      <c r="C288"/>
      <c r="D288"/>
    </row>
    <row r="289" spans="2:4">
      <c r="B289"/>
      <c r="C289"/>
      <c r="D289"/>
    </row>
    <row r="290" spans="2:4">
      <c r="B290"/>
      <c r="C290"/>
      <c r="D290"/>
    </row>
    <row r="291" spans="2:4">
      <c r="B291"/>
      <c r="C291"/>
      <c r="D291"/>
    </row>
    <row r="292" spans="2:4">
      <c r="B292"/>
      <c r="C292"/>
      <c r="D292"/>
    </row>
    <row r="293" spans="2:4">
      <c r="B293"/>
      <c r="C293"/>
      <c r="D293"/>
    </row>
    <row r="294" spans="2:4">
      <c r="B294"/>
      <c r="C294"/>
      <c r="D294"/>
    </row>
    <row r="295" spans="2:4">
      <c r="B295"/>
      <c r="C295"/>
      <c r="D295"/>
    </row>
    <row r="296" spans="2:4">
      <c r="B296"/>
      <c r="C296"/>
      <c r="D296"/>
    </row>
    <row r="297" spans="2:4">
      <c r="B297"/>
      <c r="C297"/>
      <c r="D297"/>
    </row>
    <row r="298" spans="2:4">
      <c r="B298"/>
      <c r="C298"/>
      <c r="D298"/>
    </row>
    <row r="299" spans="2:4">
      <c r="B299"/>
      <c r="C299"/>
      <c r="D299"/>
    </row>
    <row r="300" spans="2:4">
      <c r="B300"/>
      <c r="C300"/>
      <c r="D300"/>
    </row>
    <row r="301" spans="2:4">
      <c r="B301"/>
      <c r="C301"/>
      <c r="D301"/>
    </row>
    <row r="302" spans="2:4">
      <c r="B302"/>
      <c r="C302"/>
      <c r="D302"/>
    </row>
    <row r="303" spans="2:4">
      <c r="B303"/>
      <c r="C303"/>
      <c r="D303"/>
    </row>
    <row r="304" spans="2:4">
      <c r="B304"/>
      <c r="C304"/>
      <c r="D304"/>
    </row>
    <row r="305" spans="2:4">
      <c r="B305"/>
      <c r="C305"/>
      <c r="D305"/>
    </row>
    <row r="306" spans="2:4">
      <c r="B306"/>
      <c r="C306"/>
      <c r="D306"/>
    </row>
    <row r="307" spans="2:4">
      <c r="B307"/>
      <c r="C307"/>
      <c r="D307"/>
    </row>
    <row r="308" spans="2:4">
      <c r="B308"/>
      <c r="C308"/>
      <c r="D308"/>
    </row>
    <row r="309" spans="2:4">
      <c r="B309"/>
      <c r="C309"/>
      <c r="D309"/>
    </row>
    <row r="310" spans="2:4">
      <c r="B310"/>
      <c r="C310"/>
      <c r="D310"/>
    </row>
    <row r="311" spans="2:4">
      <c r="B311"/>
      <c r="C311"/>
      <c r="D311"/>
    </row>
    <row r="312" spans="2:4">
      <c r="B312"/>
      <c r="C312"/>
      <c r="D312"/>
    </row>
    <row r="313" spans="2:4">
      <c r="B313"/>
      <c r="C313"/>
      <c r="D313"/>
    </row>
    <row r="314" spans="2:4">
      <c r="B314"/>
      <c r="C314"/>
      <c r="D314"/>
    </row>
    <row r="315" spans="2:4">
      <c r="B315"/>
      <c r="C315"/>
      <c r="D315"/>
    </row>
    <row r="316" spans="2:4">
      <c r="B316"/>
      <c r="C316"/>
      <c r="D316"/>
    </row>
    <row r="317" spans="2:4">
      <c r="B317"/>
      <c r="C317"/>
      <c r="D317"/>
    </row>
    <row r="318" spans="2:4">
      <c r="B318"/>
      <c r="C318"/>
      <c r="D318"/>
    </row>
    <row r="319" spans="2:4">
      <c r="B319"/>
      <c r="C319"/>
      <c r="D319"/>
    </row>
    <row r="320" spans="2:4">
      <c r="B320"/>
      <c r="C320"/>
      <c r="D320"/>
    </row>
    <row r="321" spans="2:4">
      <c r="B321"/>
      <c r="C321"/>
      <c r="D321"/>
    </row>
    <row r="322" spans="2:4">
      <c r="B322"/>
      <c r="C322"/>
      <c r="D322"/>
    </row>
    <row r="323" spans="2:4">
      <c r="B323"/>
      <c r="C323"/>
      <c r="D323"/>
    </row>
    <row r="324" spans="2:4">
      <c r="B324"/>
      <c r="C324"/>
      <c r="D324"/>
    </row>
    <row r="325" spans="2:4">
      <c r="B325"/>
      <c r="C325"/>
      <c r="D325"/>
    </row>
    <row r="326" spans="2:4">
      <c r="B326"/>
      <c r="C326"/>
      <c r="D326"/>
    </row>
    <row r="327" spans="2:4">
      <c r="B327"/>
      <c r="C327"/>
      <c r="D327"/>
    </row>
    <row r="328" spans="2:4">
      <c r="B328"/>
      <c r="C328"/>
      <c r="D328"/>
    </row>
    <row r="329" spans="2:4">
      <c r="B329"/>
      <c r="C329"/>
      <c r="D329"/>
    </row>
    <row r="330" spans="2:4">
      <c r="B330"/>
      <c r="C330"/>
      <c r="D330"/>
    </row>
    <row r="331" spans="2:4">
      <c r="B331"/>
      <c r="C331"/>
      <c r="D331"/>
    </row>
    <row r="332" spans="2:4">
      <c r="B332"/>
      <c r="C332"/>
      <c r="D332"/>
    </row>
    <row r="333" spans="2:4">
      <c r="B333"/>
      <c r="C333"/>
      <c r="D333"/>
    </row>
    <row r="334" spans="2:4">
      <c r="B334"/>
      <c r="C334"/>
      <c r="D334"/>
    </row>
    <row r="335" spans="2:4">
      <c r="B335"/>
      <c r="C335"/>
      <c r="D335"/>
    </row>
    <row r="336" spans="2:4">
      <c r="B336"/>
      <c r="C336"/>
      <c r="D336"/>
    </row>
    <row r="337" spans="2:4">
      <c r="B337"/>
      <c r="C337"/>
      <c r="D337"/>
    </row>
    <row r="338" spans="2:4">
      <c r="B338"/>
      <c r="C338"/>
      <c r="D338"/>
    </row>
    <row r="339" spans="2:4">
      <c r="B339"/>
      <c r="C339"/>
      <c r="D339"/>
    </row>
    <row r="340" spans="2:4">
      <c r="B340"/>
      <c r="C340"/>
      <c r="D340"/>
    </row>
    <row r="341" spans="2:4">
      <c r="B341"/>
      <c r="C341"/>
      <c r="D341"/>
    </row>
    <row r="342" spans="2:4">
      <c r="B342"/>
      <c r="C342"/>
      <c r="D342"/>
    </row>
    <row r="343" spans="2:4">
      <c r="B343"/>
      <c r="C343"/>
      <c r="D343"/>
    </row>
    <row r="344" spans="2:4">
      <c r="B344"/>
      <c r="C344"/>
      <c r="D344"/>
    </row>
    <row r="345" spans="2:4">
      <c r="B345"/>
      <c r="C345"/>
      <c r="D345"/>
    </row>
    <row r="346" spans="2:4">
      <c r="B346"/>
      <c r="C346"/>
      <c r="D346"/>
    </row>
    <row r="347" spans="2:4">
      <c r="B347"/>
      <c r="C347"/>
      <c r="D347"/>
    </row>
    <row r="348" spans="2:4">
      <c r="B348"/>
      <c r="C348"/>
      <c r="D348"/>
    </row>
    <row r="349" spans="2:4">
      <c r="B349"/>
      <c r="C349"/>
      <c r="D349"/>
    </row>
    <row r="350" spans="2:4">
      <c r="B350"/>
      <c r="C350"/>
      <c r="D350"/>
    </row>
    <row r="351" spans="2:4">
      <c r="B351"/>
      <c r="C351"/>
      <c r="D351"/>
    </row>
    <row r="352" spans="2:4">
      <c r="B352"/>
      <c r="C352"/>
      <c r="D352"/>
    </row>
    <row r="353" spans="2:4">
      <c r="B353"/>
      <c r="C353"/>
      <c r="D353"/>
    </row>
    <row r="354" spans="2:4">
      <c r="B354"/>
      <c r="C354"/>
      <c r="D354"/>
    </row>
    <row r="355" spans="2:4">
      <c r="B355"/>
      <c r="C355"/>
      <c r="D355"/>
    </row>
    <row r="356" spans="2:4">
      <c r="B356"/>
      <c r="C356"/>
      <c r="D356"/>
    </row>
    <row r="357" spans="2:4">
      <c r="B357"/>
      <c r="C357"/>
      <c r="D357"/>
    </row>
    <row r="358" spans="2:4">
      <c r="B358"/>
      <c r="C358"/>
      <c r="D358"/>
    </row>
    <row r="359" spans="2:4">
      <c r="B359"/>
      <c r="C359"/>
      <c r="D359"/>
    </row>
    <row r="360" spans="2:4">
      <c r="B360"/>
      <c r="C360"/>
      <c r="D360"/>
    </row>
    <row r="361" spans="2:4">
      <c r="B361"/>
      <c r="C361"/>
      <c r="D361"/>
    </row>
    <row r="362" spans="2:4">
      <c r="B362"/>
      <c r="C362"/>
      <c r="D362"/>
    </row>
    <row r="363" spans="2:4">
      <c r="B363"/>
      <c r="C363"/>
      <c r="D363"/>
    </row>
    <row r="364" spans="2:4">
      <c r="B364"/>
      <c r="C364"/>
      <c r="D364"/>
    </row>
    <row r="365" spans="2:4">
      <c r="B365"/>
      <c r="C365"/>
      <c r="D365"/>
    </row>
    <row r="366" spans="2:4">
      <c r="B366"/>
      <c r="C366"/>
      <c r="D366"/>
    </row>
    <row r="367" spans="2:4">
      <c r="B367"/>
      <c r="C367"/>
      <c r="D367"/>
    </row>
    <row r="368" spans="2:4">
      <c r="B368"/>
      <c r="C368"/>
      <c r="D368"/>
    </row>
    <row r="369" spans="2:4">
      <c r="B369"/>
      <c r="C369"/>
      <c r="D369"/>
    </row>
    <row r="370" spans="2:4">
      <c r="B370"/>
      <c r="C370"/>
      <c r="D370"/>
    </row>
    <row r="371" spans="2:4">
      <c r="B371"/>
      <c r="C371"/>
      <c r="D371"/>
    </row>
    <row r="372" spans="2:4">
      <c r="B372"/>
      <c r="C372"/>
      <c r="D372"/>
    </row>
    <row r="373" spans="2:4">
      <c r="B373"/>
      <c r="C373"/>
      <c r="D373"/>
    </row>
    <row r="374" spans="2:4">
      <c r="B374"/>
      <c r="C374"/>
      <c r="D374"/>
    </row>
    <row r="375" spans="2:4">
      <c r="B375"/>
      <c r="C375"/>
      <c r="D375"/>
    </row>
    <row r="376" spans="2:4">
      <c r="B376"/>
      <c r="C376"/>
      <c r="D376"/>
    </row>
    <row r="377" spans="2:4">
      <c r="B377"/>
      <c r="C377"/>
      <c r="D377"/>
    </row>
    <row r="378" spans="2:4">
      <c r="B378"/>
      <c r="C378"/>
      <c r="D378"/>
    </row>
    <row r="379" spans="2:4">
      <c r="B379"/>
      <c r="C379"/>
      <c r="D379"/>
    </row>
    <row r="380" spans="2:4">
      <c r="B380"/>
      <c r="C380"/>
      <c r="D380"/>
    </row>
    <row r="381" spans="2:4">
      <c r="B381"/>
      <c r="C381"/>
      <c r="D381"/>
    </row>
    <row r="382" spans="2:4">
      <c r="B382"/>
      <c r="C382"/>
      <c r="D382"/>
    </row>
    <row r="383" spans="2:4">
      <c r="B383"/>
      <c r="C383"/>
      <c r="D383"/>
    </row>
    <row r="384" spans="2:4">
      <c r="B384"/>
      <c r="C384"/>
      <c r="D384"/>
    </row>
    <row r="385" spans="2:4">
      <c r="B385"/>
      <c r="C385"/>
      <c r="D385"/>
    </row>
    <row r="386" spans="2:4">
      <c r="B386"/>
      <c r="C386"/>
      <c r="D386"/>
    </row>
    <row r="387" spans="2:4">
      <c r="B387"/>
      <c r="C387"/>
      <c r="D387"/>
    </row>
    <row r="388" spans="2:4">
      <c r="B388"/>
      <c r="C388"/>
      <c r="D388"/>
    </row>
    <row r="389" spans="2:4">
      <c r="B389"/>
      <c r="C389"/>
      <c r="D389"/>
    </row>
    <row r="390" spans="2:4">
      <c r="B390"/>
      <c r="C390"/>
      <c r="D390"/>
    </row>
    <row r="391" spans="2:4">
      <c r="B391"/>
      <c r="C391"/>
      <c r="D391"/>
    </row>
    <row r="392" spans="2:4">
      <c r="B392"/>
      <c r="C392"/>
      <c r="D392"/>
    </row>
    <row r="393" spans="2:4">
      <c r="B393"/>
      <c r="C393"/>
      <c r="D393"/>
    </row>
    <row r="394" spans="2:4">
      <c r="B394"/>
      <c r="C394"/>
      <c r="D394"/>
    </row>
    <row r="395" spans="2:4">
      <c r="B395"/>
      <c r="C395"/>
      <c r="D395"/>
    </row>
    <row r="396" spans="2:4">
      <c r="B396"/>
      <c r="C396"/>
      <c r="D396"/>
    </row>
    <row r="397" spans="2:4">
      <c r="B397"/>
      <c r="C397"/>
      <c r="D397"/>
    </row>
    <row r="398" spans="2:4">
      <c r="B398"/>
      <c r="C398"/>
      <c r="D398"/>
    </row>
    <row r="399" spans="2:4">
      <c r="B399"/>
      <c r="C399"/>
      <c r="D399"/>
    </row>
    <row r="400" spans="2:4">
      <c r="B400"/>
      <c r="C400"/>
      <c r="D400"/>
    </row>
    <row r="401" spans="2:4">
      <c r="B401"/>
      <c r="C401"/>
      <c r="D401"/>
    </row>
    <row r="402" spans="2:4">
      <c r="B402"/>
      <c r="C402"/>
      <c r="D402"/>
    </row>
    <row r="403" spans="2:4">
      <c r="B403"/>
      <c r="C403"/>
      <c r="D403"/>
    </row>
    <row r="404" spans="2:4">
      <c r="B404"/>
      <c r="C404"/>
      <c r="D404"/>
    </row>
    <row r="405" spans="2:4">
      <c r="B405"/>
      <c r="C405"/>
      <c r="D405"/>
    </row>
    <row r="406" spans="2:4">
      <c r="B406"/>
      <c r="C406"/>
      <c r="D406"/>
    </row>
    <row r="407" spans="2:4">
      <c r="B407"/>
      <c r="C407"/>
      <c r="D407"/>
    </row>
    <row r="408" spans="2:4">
      <c r="B408"/>
      <c r="C408"/>
      <c r="D408"/>
    </row>
    <row r="409" spans="2:4">
      <c r="B409"/>
      <c r="C409"/>
      <c r="D409"/>
    </row>
    <row r="410" spans="2:4">
      <c r="B410"/>
      <c r="C410"/>
      <c r="D410"/>
    </row>
    <row r="411" spans="2:4">
      <c r="B411"/>
      <c r="C411"/>
      <c r="D411"/>
    </row>
    <row r="412" spans="2:4">
      <c r="B412"/>
      <c r="C412"/>
      <c r="D412"/>
    </row>
    <row r="413" spans="2:4">
      <c r="B413"/>
      <c r="C413"/>
      <c r="D413"/>
    </row>
    <row r="414" spans="2:4">
      <c r="B414"/>
      <c r="C414"/>
      <c r="D414"/>
    </row>
    <row r="415" spans="2:4">
      <c r="B415"/>
      <c r="C415"/>
      <c r="D415"/>
    </row>
    <row r="416" spans="2:4">
      <c r="B416"/>
      <c r="C416"/>
      <c r="D416"/>
    </row>
    <row r="417" spans="2:4">
      <c r="B417"/>
      <c r="C417"/>
      <c r="D417"/>
    </row>
    <row r="418" spans="2:4">
      <c r="B418"/>
      <c r="C418"/>
      <c r="D418"/>
    </row>
    <row r="419" spans="2:4">
      <c r="B419"/>
      <c r="C419"/>
      <c r="D419"/>
    </row>
    <row r="420" spans="2:4">
      <c r="B420"/>
      <c r="C420"/>
      <c r="D420"/>
    </row>
    <row r="421" spans="2:4">
      <c r="B421"/>
      <c r="C421"/>
      <c r="D421"/>
    </row>
    <row r="422" spans="2:4">
      <c r="B422"/>
      <c r="C422"/>
      <c r="D422"/>
    </row>
    <row r="423" spans="2:4">
      <c r="B423"/>
      <c r="C423"/>
      <c r="D423"/>
    </row>
    <row r="424" spans="2:4">
      <c r="B424"/>
      <c r="C424"/>
      <c r="D424"/>
    </row>
    <row r="425" spans="2:4">
      <c r="B425"/>
      <c r="C425"/>
      <c r="D425"/>
    </row>
    <row r="426" spans="2:4">
      <c r="B426"/>
      <c r="C426"/>
      <c r="D426"/>
    </row>
    <row r="427" spans="2:4">
      <c r="B427"/>
      <c r="C427"/>
      <c r="D427"/>
    </row>
    <row r="428" spans="2:4">
      <c r="B428"/>
      <c r="C428"/>
      <c r="D428"/>
    </row>
    <row r="429" spans="2:4">
      <c r="B429"/>
      <c r="C429"/>
      <c r="D429"/>
    </row>
    <row r="430" spans="2:4">
      <c r="B430"/>
      <c r="C430"/>
      <c r="D430"/>
    </row>
    <row r="431" spans="2:4">
      <c r="B431"/>
      <c r="C431"/>
      <c r="D431"/>
    </row>
    <row r="432" spans="2:4">
      <c r="B432"/>
      <c r="C432"/>
      <c r="D432"/>
    </row>
    <row r="433" spans="2:4">
      <c r="B433"/>
      <c r="C433"/>
      <c r="D433"/>
    </row>
    <row r="434" spans="2:4">
      <c r="B434"/>
      <c r="C434"/>
      <c r="D434"/>
    </row>
    <row r="435" spans="2:4">
      <c r="B435"/>
      <c r="C435"/>
      <c r="D435"/>
    </row>
    <row r="436" spans="2:4">
      <c r="B436"/>
      <c r="C436"/>
      <c r="D436"/>
    </row>
    <row r="437" spans="2:4">
      <c r="B437"/>
      <c r="C437"/>
      <c r="D437"/>
    </row>
    <row r="438" spans="2:4">
      <c r="B438"/>
      <c r="C438"/>
      <c r="D438"/>
    </row>
    <row r="439" spans="2:4">
      <c r="B439"/>
      <c r="C439"/>
      <c r="D439"/>
    </row>
    <row r="440" spans="2:4">
      <c r="B440"/>
      <c r="C440"/>
      <c r="D440"/>
    </row>
    <row r="441" spans="2:4">
      <c r="B441"/>
      <c r="C441"/>
      <c r="D441"/>
    </row>
    <row r="442" spans="2:4">
      <c r="B442"/>
      <c r="C442"/>
      <c r="D442"/>
    </row>
    <row r="443" spans="2:4">
      <c r="B443"/>
      <c r="C443"/>
      <c r="D443"/>
    </row>
    <row r="444" spans="2:4">
      <c r="B444"/>
      <c r="C444"/>
      <c r="D444"/>
    </row>
    <row r="445" spans="2:4">
      <c r="B445"/>
      <c r="C445"/>
      <c r="D445"/>
    </row>
    <row r="446" spans="2:4">
      <c r="B446"/>
      <c r="C446"/>
      <c r="D446"/>
    </row>
    <row r="447" spans="2:4">
      <c r="B447"/>
      <c r="C447"/>
      <c r="D447"/>
    </row>
    <row r="448" spans="2:4">
      <c r="B448"/>
      <c r="C448"/>
      <c r="D448"/>
    </row>
    <row r="449" spans="2:4">
      <c r="B449"/>
      <c r="C449"/>
      <c r="D449"/>
    </row>
    <row r="450" spans="2:4">
      <c r="B450"/>
      <c r="C450"/>
      <c r="D450"/>
    </row>
    <row r="451" spans="2:4">
      <c r="B451"/>
      <c r="C451"/>
      <c r="D451"/>
    </row>
    <row r="452" spans="2:4">
      <c r="B452"/>
      <c r="C452"/>
      <c r="D452"/>
    </row>
    <row r="453" spans="2:4">
      <c r="B453"/>
      <c r="C453"/>
      <c r="D453"/>
    </row>
    <row r="454" spans="2:4">
      <c r="B454"/>
      <c r="C454"/>
      <c r="D454"/>
    </row>
    <row r="455" spans="2:4">
      <c r="B455"/>
      <c r="C455"/>
      <c r="D455"/>
    </row>
    <row r="456" spans="2:4">
      <c r="B456"/>
      <c r="C456"/>
      <c r="D456"/>
    </row>
    <row r="457" spans="2:4">
      <c r="B457"/>
      <c r="C457"/>
      <c r="D457"/>
    </row>
    <row r="458" spans="2:4">
      <c r="B458"/>
      <c r="C458"/>
      <c r="D458"/>
    </row>
    <row r="459" spans="2:4">
      <c r="B459"/>
      <c r="C459"/>
      <c r="D459"/>
    </row>
    <row r="460" spans="2:4">
      <c r="B460"/>
      <c r="C460"/>
      <c r="D460"/>
    </row>
    <row r="461" spans="2:4">
      <c r="B461"/>
      <c r="C461"/>
      <c r="D461"/>
    </row>
    <row r="462" spans="2:4">
      <c r="B462"/>
      <c r="C462"/>
      <c r="D462"/>
    </row>
    <row r="463" spans="2:4">
      <c r="B463"/>
      <c r="C463"/>
      <c r="D463"/>
    </row>
    <row r="464" spans="2:4">
      <c r="B464"/>
      <c r="C464"/>
      <c r="D464"/>
    </row>
    <row r="465" spans="2:4">
      <c r="B465"/>
      <c r="C465"/>
      <c r="D465"/>
    </row>
    <row r="466" spans="2:4">
      <c r="B466"/>
      <c r="C466"/>
      <c r="D466"/>
    </row>
    <row r="467" spans="2:4">
      <c r="B467"/>
      <c r="C467"/>
      <c r="D467"/>
    </row>
    <row r="468" spans="2:4">
      <c r="B468"/>
      <c r="C468"/>
      <c r="D468"/>
    </row>
    <row r="469" spans="2:4">
      <c r="B469"/>
      <c r="C469"/>
      <c r="D469"/>
    </row>
    <row r="470" spans="2:4">
      <c r="B470"/>
      <c r="C470"/>
      <c r="D470"/>
    </row>
    <row r="471" spans="2:4">
      <c r="B471"/>
      <c r="C471"/>
      <c r="D471"/>
    </row>
    <row r="472" spans="2:4">
      <c r="B472"/>
      <c r="C472"/>
      <c r="D472"/>
    </row>
    <row r="473" spans="2:4">
      <c r="B473"/>
      <c r="C473"/>
      <c r="D473"/>
    </row>
    <row r="474" spans="2:4">
      <c r="B474"/>
      <c r="C474"/>
      <c r="D474"/>
    </row>
    <row r="475" spans="2:4">
      <c r="B475"/>
      <c r="C475"/>
      <c r="D475"/>
    </row>
    <row r="476" spans="2:4">
      <c r="B476"/>
      <c r="C476"/>
      <c r="D476"/>
    </row>
    <row r="477" spans="2:4">
      <c r="B477"/>
      <c r="C477"/>
      <c r="D477"/>
    </row>
    <row r="478" spans="2:4">
      <c r="B478"/>
      <c r="C478"/>
      <c r="D478"/>
    </row>
    <row r="479" spans="2:4">
      <c r="B479"/>
      <c r="C479"/>
      <c r="D479"/>
    </row>
    <row r="480" spans="2:4">
      <c r="B480"/>
      <c r="C480"/>
      <c r="D480"/>
    </row>
    <row r="481" spans="2:4">
      <c r="B481"/>
      <c r="C481"/>
      <c r="D481"/>
    </row>
    <row r="482" spans="2:4">
      <c r="B482"/>
      <c r="C482"/>
      <c r="D482"/>
    </row>
    <row r="483" spans="2:4">
      <c r="B483"/>
      <c r="C483"/>
      <c r="D483"/>
    </row>
    <row r="484" spans="2:4">
      <c r="B484"/>
      <c r="C484"/>
      <c r="D484"/>
    </row>
    <row r="485" spans="2:4">
      <c r="B485"/>
      <c r="C485"/>
      <c r="D485"/>
    </row>
    <row r="486" spans="2:4">
      <c r="B486"/>
      <c r="C486"/>
      <c r="D486"/>
    </row>
    <row r="487" spans="2:4">
      <c r="B487"/>
      <c r="C487"/>
      <c r="D487"/>
    </row>
    <row r="488" spans="2:4">
      <c r="B488"/>
      <c r="C488"/>
      <c r="D488"/>
    </row>
    <row r="489" spans="2:4">
      <c r="B489"/>
      <c r="C489"/>
      <c r="D489"/>
    </row>
    <row r="490" spans="2:4">
      <c r="B490"/>
      <c r="C490"/>
      <c r="D490"/>
    </row>
    <row r="491" spans="2:4">
      <c r="B491"/>
      <c r="C491"/>
      <c r="D491"/>
    </row>
    <row r="492" spans="2:4">
      <c r="B492"/>
      <c r="C492"/>
      <c r="D492"/>
    </row>
    <row r="493" spans="2:4">
      <c r="B493"/>
      <c r="C493"/>
      <c r="D493"/>
    </row>
    <row r="494" spans="2:4">
      <c r="B494"/>
      <c r="C494"/>
      <c r="D494"/>
    </row>
    <row r="495" spans="2:4">
      <c r="B495"/>
      <c r="C495"/>
      <c r="D495"/>
    </row>
    <row r="496" spans="2:4">
      <c r="B496"/>
      <c r="C496"/>
      <c r="D496"/>
    </row>
    <row r="497" spans="2:4">
      <c r="B497"/>
      <c r="C497"/>
      <c r="D497"/>
    </row>
    <row r="498" spans="2:4">
      <c r="B498"/>
      <c r="C498"/>
      <c r="D498"/>
    </row>
    <row r="499" spans="2:4">
      <c r="B499"/>
      <c r="C499"/>
      <c r="D499"/>
    </row>
    <row r="500" spans="2:4">
      <c r="B500"/>
      <c r="C500"/>
      <c r="D500"/>
    </row>
    <row r="501" spans="2:4">
      <c r="B501"/>
      <c r="C501"/>
      <c r="D501"/>
    </row>
    <row r="502" spans="2:4">
      <c r="B502"/>
      <c r="C502"/>
      <c r="D502"/>
    </row>
    <row r="503" spans="2:4">
      <c r="B503"/>
      <c r="C503"/>
      <c r="D503"/>
    </row>
    <row r="504" spans="2:4">
      <c r="B504"/>
      <c r="C504"/>
      <c r="D504"/>
    </row>
    <row r="505" spans="2:4">
      <c r="B505"/>
      <c r="C505"/>
      <c r="D505"/>
    </row>
    <row r="506" spans="2:4">
      <c r="B506"/>
      <c r="C506"/>
      <c r="D506"/>
    </row>
    <row r="507" spans="2:4">
      <c r="B507"/>
      <c r="C507"/>
      <c r="D507"/>
    </row>
    <row r="508" spans="2:4">
      <c r="B508"/>
      <c r="C508"/>
      <c r="D508"/>
    </row>
    <row r="509" spans="2:4">
      <c r="B509"/>
      <c r="C509"/>
      <c r="D509"/>
    </row>
    <row r="510" spans="2:4">
      <c r="B510"/>
      <c r="C510"/>
      <c r="D510"/>
    </row>
    <row r="511" spans="2:4">
      <c r="B511"/>
      <c r="C511"/>
      <c r="D511"/>
    </row>
    <row r="512" spans="2:4">
      <c r="B512"/>
      <c r="C512"/>
      <c r="D512"/>
    </row>
    <row r="513" spans="2:4">
      <c r="B513"/>
      <c r="C513"/>
      <c r="D513"/>
    </row>
    <row r="514" spans="2:4">
      <c r="B514"/>
      <c r="C514"/>
      <c r="D514"/>
    </row>
    <row r="515" spans="2:4">
      <c r="B515"/>
      <c r="C515"/>
      <c r="D515"/>
    </row>
    <row r="516" spans="2:4">
      <c r="B516"/>
      <c r="C516"/>
      <c r="D516"/>
    </row>
    <row r="517" spans="2:4">
      <c r="B517"/>
      <c r="C517"/>
      <c r="D517"/>
    </row>
    <row r="518" spans="2:4">
      <c r="B518"/>
      <c r="C518"/>
      <c r="D518"/>
    </row>
    <row r="519" spans="2:4">
      <c r="B519"/>
      <c r="C519"/>
      <c r="D519"/>
    </row>
    <row r="520" spans="2:4">
      <c r="B520"/>
      <c r="C520"/>
      <c r="D520"/>
    </row>
    <row r="521" spans="2:4">
      <c r="B521"/>
      <c r="C521"/>
      <c r="D521"/>
    </row>
    <row r="522" spans="2:4">
      <c r="B522"/>
      <c r="C522"/>
      <c r="D522"/>
    </row>
    <row r="523" spans="2:4">
      <c r="B523"/>
      <c r="C523"/>
      <c r="D523"/>
    </row>
    <row r="524" spans="2:4">
      <c r="B524"/>
      <c r="C524"/>
      <c r="D524"/>
    </row>
    <row r="525" spans="2:4">
      <c r="B525"/>
      <c r="C525"/>
      <c r="D525"/>
    </row>
    <row r="526" spans="2:4">
      <c r="B526"/>
      <c r="C526"/>
      <c r="D526"/>
    </row>
    <row r="527" spans="2:4">
      <c r="B527"/>
      <c r="C527"/>
      <c r="D527"/>
    </row>
    <row r="528" spans="2:4">
      <c r="B528"/>
      <c r="C528"/>
      <c r="D528"/>
    </row>
    <row r="529" spans="2:4">
      <c r="B529"/>
      <c r="C529"/>
      <c r="D529"/>
    </row>
    <row r="530" spans="2:4">
      <c r="B530"/>
      <c r="C530"/>
      <c r="D530"/>
    </row>
    <row r="531" spans="2:4">
      <c r="B531"/>
      <c r="C531"/>
      <c r="D531"/>
    </row>
    <row r="532" spans="2:4">
      <c r="B532"/>
      <c r="C532"/>
      <c r="D532"/>
    </row>
    <row r="533" spans="2:4">
      <c r="B533"/>
      <c r="C533"/>
      <c r="D533"/>
    </row>
    <row r="534" spans="2:4">
      <c r="B534"/>
      <c r="C534"/>
      <c r="D534"/>
    </row>
    <row r="535" spans="2:4">
      <c r="B535"/>
      <c r="C535"/>
      <c r="D535"/>
    </row>
    <row r="536" spans="2:4">
      <c r="B536"/>
      <c r="C536"/>
      <c r="D536"/>
    </row>
    <row r="537" spans="2:4">
      <c r="B537"/>
      <c r="C537"/>
      <c r="D537"/>
    </row>
    <row r="538" spans="2:4">
      <c r="B538"/>
      <c r="C538"/>
      <c r="D538"/>
    </row>
    <row r="539" spans="2:4">
      <c r="B539"/>
      <c r="C539"/>
      <c r="D539"/>
    </row>
    <row r="540" spans="2:4">
      <c r="B540"/>
      <c r="C540"/>
      <c r="D540"/>
    </row>
    <row r="541" spans="2:4">
      <c r="B541"/>
      <c r="C541"/>
      <c r="D541"/>
    </row>
    <row r="542" spans="2:4">
      <c r="B542"/>
      <c r="C542"/>
      <c r="D542"/>
    </row>
    <row r="543" spans="2:4">
      <c r="B543"/>
      <c r="C543"/>
      <c r="D543"/>
    </row>
    <row r="544" spans="2:4">
      <c r="B544"/>
      <c r="C544"/>
      <c r="D544"/>
    </row>
    <row r="545" spans="2:4">
      <c r="B545"/>
      <c r="C545"/>
      <c r="D545"/>
    </row>
    <row r="546" spans="2:4">
      <c r="B546"/>
      <c r="C546"/>
      <c r="D546"/>
    </row>
    <row r="547" spans="2:4">
      <c r="B547"/>
      <c r="C547"/>
      <c r="D547"/>
    </row>
    <row r="548" spans="2:4">
      <c r="B548"/>
      <c r="C548"/>
      <c r="D548"/>
    </row>
    <row r="549" spans="2:4">
      <c r="B549"/>
      <c r="C549"/>
      <c r="D549"/>
    </row>
    <row r="550" spans="2:4">
      <c r="B550"/>
      <c r="C550"/>
      <c r="D550"/>
    </row>
    <row r="551" spans="2:4">
      <c r="B551"/>
      <c r="C551"/>
      <c r="D551"/>
    </row>
    <row r="552" spans="2:4">
      <c r="B552"/>
      <c r="C552"/>
      <c r="D552"/>
    </row>
    <row r="553" spans="2:4">
      <c r="B553"/>
      <c r="C553"/>
      <c r="D553"/>
    </row>
    <row r="554" spans="2:4">
      <c r="B554"/>
      <c r="C554"/>
      <c r="D554"/>
    </row>
    <row r="555" spans="2:4">
      <c r="B555"/>
      <c r="C555"/>
      <c r="D555"/>
    </row>
    <row r="556" spans="2:4">
      <c r="B556"/>
      <c r="C556"/>
      <c r="D556"/>
    </row>
    <row r="557" spans="2:4">
      <c r="B557"/>
      <c r="C557"/>
      <c r="D557"/>
    </row>
    <row r="558" spans="2:4">
      <c r="B558"/>
      <c r="C558"/>
      <c r="D558"/>
    </row>
    <row r="559" spans="2:4">
      <c r="B559"/>
      <c r="C559"/>
      <c r="D559"/>
    </row>
    <row r="560" spans="2:4">
      <c r="B560"/>
      <c r="C560"/>
      <c r="D560"/>
    </row>
    <row r="561" spans="2:4">
      <c r="B561"/>
      <c r="C561"/>
      <c r="D561"/>
    </row>
    <row r="562" spans="2:4">
      <c r="B562"/>
      <c r="C562"/>
      <c r="D562"/>
    </row>
    <row r="563" spans="2:4">
      <c r="B563"/>
      <c r="C563"/>
      <c r="D563"/>
    </row>
    <row r="564" spans="2:4">
      <c r="B564"/>
      <c r="C564"/>
      <c r="D564"/>
    </row>
    <row r="565" spans="2:4">
      <c r="B565"/>
      <c r="C565"/>
      <c r="D565"/>
    </row>
    <row r="566" spans="2:4">
      <c r="B566"/>
      <c r="C566"/>
      <c r="D566"/>
    </row>
    <row r="567" spans="2:4">
      <c r="B567"/>
      <c r="C567"/>
      <c r="D567"/>
    </row>
    <row r="568" spans="2:4">
      <c r="B568"/>
      <c r="C568"/>
      <c r="D568"/>
    </row>
    <row r="569" spans="2:4">
      <c r="B569"/>
      <c r="C569"/>
      <c r="D569"/>
    </row>
    <row r="570" spans="2:4">
      <c r="B570"/>
      <c r="C570"/>
      <c r="D570"/>
    </row>
    <row r="571" spans="2:4">
      <c r="B571"/>
      <c r="C571"/>
      <c r="D571"/>
    </row>
    <row r="572" spans="2:4">
      <c r="B572"/>
      <c r="C572"/>
      <c r="D572"/>
    </row>
    <row r="573" spans="2:4">
      <c r="B573"/>
      <c r="C573"/>
      <c r="D573"/>
    </row>
    <row r="574" spans="2:4">
      <c r="B574"/>
      <c r="C574"/>
      <c r="D574"/>
    </row>
    <row r="575" spans="2:4">
      <c r="B575"/>
      <c r="C575"/>
      <c r="D575"/>
    </row>
    <row r="576" spans="2:4">
      <c r="B576"/>
      <c r="C576"/>
      <c r="D576"/>
    </row>
    <row r="577" spans="2:4">
      <c r="B577"/>
      <c r="C577"/>
      <c r="D577"/>
    </row>
    <row r="578" spans="2:4">
      <c r="B578"/>
      <c r="C578"/>
      <c r="D578"/>
    </row>
    <row r="579" spans="2:4">
      <c r="B579"/>
      <c r="C579"/>
      <c r="D579"/>
    </row>
    <row r="580" spans="2:4">
      <c r="B580"/>
      <c r="C580"/>
      <c r="D580"/>
    </row>
    <row r="581" spans="2:4">
      <c r="B581"/>
      <c r="C581"/>
      <c r="D581"/>
    </row>
    <row r="582" spans="2:4">
      <c r="B582"/>
      <c r="C582"/>
      <c r="D582"/>
    </row>
    <row r="583" spans="2:4">
      <c r="B583"/>
      <c r="C583"/>
      <c r="D583"/>
    </row>
    <row r="584" spans="2:4">
      <c r="B584"/>
      <c r="C584"/>
      <c r="D584"/>
    </row>
    <row r="585" spans="2:4">
      <c r="B585"/>
      <c r="C585"/>
      <c r="D585"/>
    </row>
    <row r="586" spans="2:4">
      <c r="B586"/>
      <c r="C586"/>
      <c r="D586"/>
    </row>
    <row r="587" spans="2:4">
      <c r="B587"/>
      <c r="C587"/>
      <c r="D587"/>
    </row>
    <row r="588" spans="2:4">
      <c r="B588"/>
      <c r="C588"/>
      <c r="D588"/>
    </row>
    <row r="589" spans="2:4">
      <c r="B589"/>
      <c r="C589"/>
      <c r="D589"/>
    </row>
    <row r="590" spans="2:4">
      <c r="B590"/>
      <c r="C590"/>
      <c r="D590"/>
    </row>
    <row r="591" spans="2:4">
      <c r="B591"/>
      <c r="C591"/>
      <c r="D591"/>
    </row>
    <row r="592" spans="2:4">
      <c r="B592"/>
      <c r="C592"/>
      <c r="D592"/>
    </row>
    <row r="593" spans="2:4">
      <c r="B593"/>
      <c r="C593"/>
      <c r="D593"/>
    </row>
    <row r="594" spans="2:4">
      <c r="B594"/>
      <c r="C594"/>
      <c r="D594"/>
    </row>
    <row r="595" spans="2:4">
      <c r="B595"/>
      <c r="C595"/>
      <c r="D595"/>
    </row>
    <row r="596" spans="2:4">
      <c r="B596"/>
      <c r="C596"/>
      <c r="D596"/>
    </row>
    <row r="597" spans="2:4">
      <c r="B597"/>
      <c r="C597"/>
      <c r="D597"/>
    </row>
    <row r="598" spans="2:4">
      <c r="B598"/>
      <c r="C598"/>
      <c r="D598"/>
    </row>
    <row r="599" spans="2:4">
      <c r="B599"/>
      <c r="C599"/>
      <c r="D599"/>
    </row>
    <row r="600" spans="2:4">
      <c r="B600"/>
      <c r="C600"/>
      <c r="D600"/>
    </row>
    <row r="601" spans="2:4">
      <c r="B601"/>
      <c r="C601"/>
      <c r="D601"/>
    </row>
    <row r="602" spans="2:4">
      <c r="B602"/>
      <c r="C602"/>
      <c r="D602"/>
    </row>
    <row r="603" spans="2:4">
      <c r="B603"/>
      <c r="C603"/>
      <c r="D603"/>
    </row>
    <row r="604" spans="2:4">
      <c r="B604"/>
      <c r="C604"/>
      <c r="D604"/>
    </row>
    <row r="605" spans="2:4">
      <c r="B605"/>
      <c r="C605"/>
      <c r="D605"/>
    </row>
    <row r="606" spans="2:4">
      <c r="B606"/>
      <c r="C606"/>
      <c r="D606"/>
    </row>
    <row r="607" spans="2:4">
      <c r="B607"/>
      <c r="C607"/>
      <c r="D607"/>
    </row>
    <row r="608" spans="2:4">
      <c r="B608"/>
      <c r="C608"/>
      <c r="D608"/>
    </row>
    <row r="609" spans="2:4">
      <c r="B609"/>
      <c r="C609"/>
      <c r="D609"/>
    </row>
    <row r="610" spans="2:4">
      <c r="B610"/>
      <c r="C610"/>
      <c r="D610"/>
    </row>
    <row r="611" spans="2:4">
      <c r="B611"/>
      <c r="C611"/>
      <c r="D611"/>
    </row>
    <row r="612" spans="2:4">
      <c r="B612"/>
      <c r="C612"/>
      <c r="D612"/>
    </row>
    <row r="613" spans="2:4">
      <c r="B613"/>
      <c r="C613"/>
      <c r="D613"/>
    </row>
    <row r="614" spans="2:4">
      <c r="B614"/>
      <c r="C614"/>
      <c r="D614"/>
    </row>
    <row r="615" spans="2:4">
      <c r="B615"/>
      <c r="C615"/>
      <c r="D615"/>
    </row>
    <row r="616" spans="2:4">
      <c r="B616"/>
      <c r="C616"/>
      <c r="D616"/>
    </row>
    <row r="617" spans="2:4">
      <c r="B617"/>
      <c r="C617"/>
      <c r="D617"/>
    </row>
    <row r="618" spans="2:4">
      <c r="B618"/>
      <c r="C618"/>
      <c r="D618"/>
    </row>
    <row r="619" spans="2:4">
      <c r="B619"/>
      <c r="C619"/>
      <c r="D619"/>
    </row>
    <row r="620" spans="2:4">
      <c r="B620"/>
      <c r="C620"/>
      <c r="D620"/>
    </row>
    <row r="621" spans="2:4">
      <c r="B621"/>
      <c r="C621"/>
      <c r="D621"/>
    </row>
    <row r="622" spans="2:4">
      <c r="B622"/>
      <c r="C622"/>
      <c r="D622"/>
    </row>
    <row r="623" spans="2:4">
      <c r="B623"/>
      <c r="C623"/>
      <c r="D623"/>
    </row>
    <row r="624" spans="2:4">
      <c r="B624"/>
      <c r="C624"/>
      <c r="D624"/>
    </row>
    <row r="625" spans="2:4">
      <c r="B625"/>
      <c r="C625"/>
      <c r="D625"/>
    </row>
    <row r="626" spans="2:4">
      <c r="B626"/>
      <c r="C626"/>
      <c r="D626"/>
    </row>
    <row r="627" spans="2:4">
      <c r="B627"/>
      <c r="C627"/>
      <c r="D627"/>
    </row>
    <row r="628" spans="2:4">
      <c r="B628"/>
      <c r="C628"/>
      <c r="D628"/>
    </row>
    <row r="629" spans="2:4">
      <c r="B629"/>
      <c r="C629"/>
      <c r="D629"/>
    </row>
    <row r="630" spans="2:4">
      <c r="B630"/>
      <c r="C630"/>
      <c r="D630"/>
    </row>
    <row r="631" spans="2:4">
      <c r="B631"/>
      <c r="C631"/>
      <c r="D631"/>
    </row>
    <row r="632" spans="2:4">
      <c r="B632"/>
      <c r="C632"/>
      <c r="D632"/>
    </row>
    <row r="633" spans="2:4">
      <c r="B633"/>
      <c r="C633"/>
      <c r="D633"/>
    </row>
    <row r="634" spans="2:4">
      <c r="B634"/>
      <c r="C634"/>
      <c r="D634"/>
    </row>
    <row r="635" spans="2:4">
      <c r="B635"/>
      <c r="C635"/>
      <c r="D635"/>
    </row>
    <row r="636" spans="2:4">
      <c r="B636"/>
      <c r="C636"/>
      <c r="D636"/>
    </row>
    <row r="637" spans="2:4">
      <c r="B637"/>
      <c r="C637"/>
      <c r="D637"/>
    </row>
    <row r="638" spans="2:4">
      <c r="B638"/>
      <c r="C638"/>
      <c r="D638"/>
    </row>
    <row r="639" spans="2:4">
      <c r="B639"/>
      <c r="C639"/>
      <c r="D639"/>
    </row>
    <row r="640" spans="2:4">
      <c r="B640"/>
      <c r="C640"/>
      <c r="D640"/>
    </row>
    <row r="641" spans="2:4">
      <c r="B641"/>
      <c r="C641"/>
      <c r="D641"/>
    </row>
    <row r="642" spans="2:4">
      <c r="B642"/>
      <c r="C642"/>
      <c r="D642"/>
    </row>
    <row r="643" spans="2:4">
      <c r="B643"/>
      <c r="C643"/>
      <c r="D643"/>
    </row>
    <row r="644" spans="2:4">
      <c r="B644"/>
      <c r="C644"/>
      <c r="D644"/>
    </row>
    <row r="645" spans="2:4">
      <c r="B645"/>
      <c r="C645"/>
      <c r="D645"/>
    </row>
    <row r="646" spans="2:4">
      <c r="B646"/>
      <c r="C646"/>
      <c r="D646"/>
    </row>
    <row r="647" spans="2:4">
      <c r="B647"/>
      <c r="C647"/>
      <c r="D647"/>
    </row>
    <row r="648" spans="2:4">
      <c r="B648"/>
      <c r="C648"/>
      <c r="D648"/>
    </row>
    <row r="649" spans="2:4">
      <c r="B649"/>
      <c r="C649"/>
      <c r="D649"/>
    </row>
    <row r="650" spans="2:4">
      <c r="B650"/>
      <c r="C650"/>
      <c r="D650"/>
    </row>
    <row r="651" spans="2:4">
      <c r="B651"/>
      <c r="C651"/>
      <c r="D651"/>
    </row>
    <row r="652" spans="2:4">
      <c r="B652"/>
      <c r="C652"/>
      <c r="D652"/>
    </row>
    <row r="653" spans="2:4">
      <c r="B653"/>
      <c r="C653"/>
      <c r="D653"/>
    </row>
    <row r="654" spans="2:4">
      <c r="B654"/>
      <c r="C654"/>
      <c r="D654"/>
    </row>
    <row r="655" spans="2:4">
      <c r="B655"/>
      <c r="C655"/>
      <c r="D655"/>
    </row>
    <row r="656" spans="2:4">
      <c r="B656"/>
      <c r="C656"/>
      <c r="D656"/>
    </row>
    <row r="657" spans="2:4">
      <c r="B657"/>
      <c r="C657"/>
      <c r="D657"/>
    </row>
    <row r="658" spans="2:4">
      <c r="B658"/>
      <c r="C658"/>
      <c r="D658"/>
    </row>
    <row r="659" spans="2:4">
      <c r="B659"/>
      <c r="C659"/>
      <c r="D659"/>
    </row>
    <row r="660" spans="2:4">
      <c r="B660"/>
      <c r="C660"/>
      <c r="D660"/>
    </row>
    <row r="661" spans="2:4">
      <c r="B661"/>
      <c r="C661"/>
      <c r="D661"/>
    </row>
    <row r="662" spans="2:4">
      <c r="B662"/>
      <c r="C662"/>
      <c r="D662"/>
    </row>
    <row r="663" spans="2:4">
      <c r="B663"/>
      <c r="C663"/>
      <c r="D663"/>
    </row>
    <row r="664" spans="2:4">
      <c r="B664"/>
      <c r="C664"/>
      <c r="D664"/>
    </row>
    <row r="665" spans="2:4">
      <c r="B665"/>
      <c r="C665"/>
      <c r="D665"/>
    </row>
    <row r="666" spans="2:4">
      <c r="B666"/>
      <c r="C666"/>
      <c r="D666"/>
    </row>
    <row r="667" spans="2:4">
      <c r="B667"/>
      <c r="C667"/>
      <c r="D667"/>
    </row>
    <row r="668" spans="2:4">
      <c r="B668"/>
      <c r="C668"/>
      <c r="D668"/>
    </row>
    <row r="669" spans="2:4">
      <c r="B669"/>
      <c r="C669"/>
      <c r="D669"/>
    </row>
    <row r="670" spans="2:4">
      <c r="B670"/>
      <c r="C670"/>
      <c r="D670"/>
    </row>
    <row r="671" spans="2:4">
      <c r="B671"/>
      <c r="C671"/>
      <c r="D671"/>
    </row>
    <row r="672" spans="2:4">
      <c r="B672"/>
      <c r="C672"/>
      <c r="D672"/>
    </row>
    <row r="673" spans="2:4">
      <c r="B673"/>
      <c r="C673"/>
      <c r="D673"/>
    </row>
    <row r="674" spans="2:4">
      <c r="B674"/>
      <c r="C674"/>
      <c r="D674"/>
    </row>
    <row r="675" spans="2:4">
      <c r="B675"/>
      <c r="C675"/>
      <c r="D675"/>
    </row>
    <row r="676" spans="2:4">
      <c r="B676"/>
      <c r="C676"/>
      <c r="D676"/>
    </row>
    <row r="677" spans="2:4">
      <c r="B677"/>
      <c r="C677"/>
      <c r="D677"/>
    </row>
    <row r="678" spans="2:4">
      <c r="B678"/>
      <c r="C678"/>
      <c r="D678"/>
    </row>
    <row r="679" spans="2:4">
      <c r="B679"/>
      <c r="C679"/>
      <c r="D679"/>
    </row>
    <row r="680" spans="2:4">
      <c r="B680"/>
      <c r="C680"/>
      <c r="D680"/>
    </row>
    <row r="681" spans="2:4">
      <c r="B681"/>
      <c r="C681"/>
      <c r="D681"/>
    </row>
    <row r="682" spans="2:4">
      <c r="B682"/>
      <c r="C682"/>
      <c r="D682"/>
    </row>
    <row r="683" spans="2:4">
      <c r="B683"/>
      <c r="C683"/>
      <c r="D683"/>
    </row>
    <row r="684" spans="2:4">
      <c r="B684"/>
      <c r="C684"/>
      <c r="D684"/>
    </row>
    <row r="685" spans="2:4">
      <c r="B685"/>
      <c r="C685"/>
      <c r="D685"/>
    </row>
    <row r="686" spans="2:4">
      <c r="B686"/>
      <c r="C686"/>
      <c r="D686"/>
    </row>
    <row r="687" spans="2:4">
      <c r="B687"/>
      <c r="C687"/>
      <c r="D687"/>
    </row>
    <row r="688" spans="2:4">
      <c r="B688"/>
      <c r="C688"/>
      <c r="D688"/>
    </row>
    <row r="689" spans="2:4">
      <c r="B689"/>
      <c r="C689"/>
      <c r="D689"/>
    </row>
    <row r="690" spans="2:4">
      <c r="B690"/>
      <c r="C690"/>
      <c r="D690"/>
    </row>
    <row r="691" spans="2:4">
      <c r="B691"/>
      <c r="C691"/>
      <c r="D691"/>
    </row>
    <row r="692" spans="2:4">
      <c r="B692"/>
      <c r="C692"/>
      <c r="D692"/>
    </row>
    <row r="693" spans="2:4">
      <c r="B693"/>
      <c r="C693"/>
      <c r="D693"/>
    </row>
    <row r="694" spans="2:4">
      <c r="B694"/>
      <c r="C694"/>
      <c r="D694"/>
    </row>
    <row r="695" spans="2:4">
      <c r="B695"/>
      <c r="C695"/>
      <c r="D695"/>
    </row>
    <row r="696" spans="2:4">
      <c r="B696"/>
      <c r="C696"/>
      <c r="D696"/>
    </row>
    <row r="697" spans="2:4">
      <c r="B697"/>
      <c r="C697"/>
      <c r="D697"/>
    </row>
    <row r="698" spans="2:4">
      <c r="B698"/>
      <c r="C698"/>
      <c r="D698"/>
    </row>
    <row r="699" spans="2:4">
      <c r="B699"/>
      <c r="C699"/>
      <c r="D699"/>
    </row>
    <row r="700" spans="2:4">
      <c r="B700"/>
      <c r="C700"/>
      <c r="D700"/>
    </row>
    <row r="701" spans="2:4">
      <c r="B701"/>
      <c r="C701"/>
      <c r="D701"/>
    </row>
    <row r="702" spans="2:4">
      <c r="B702"/>
      <c r="C702"/>
      <c r="D702"/>
    </row>
    <row r="703" spans="2:4">
      <c r="B703"/>
      <c r="C703"/>
      <c r="D703"/>
    </row>
    <row r="704" spans="2:4">
      <c r="B704"/>
      <c r="C704"/>
      <c r="D704"/>
    </row>
    <row r="705" spans="2:4">
      <c r="B705"/>
      <c r="C705"/>
      <c r="D705"/>
    </row>
    <row r="706" spans="2:4">
      <c r="B706"/>
      <c r="C706"/>
      <c r="D706"/>
    </row>
    <row r="707" spans="2:4">
      <c r="B707"/>
      <c r="C707"/>
      <c r="D707"/>
    </row>
    <row r="708" spans="2:4">
      <c r="B708"/>
      <c r="C708"/>
      <c r="D708"/>
    </row>
    <row r="709" spans="2:4">
      <c r="B709"/>
      <c r="C709"/>
      <c r="D709"/>
    </row>
    <row r="710" spans="2:4">
      <c r="B710"/>
      <c r="C710"/>
      <c r="D710"/>
    </row>
    <row r="711" spans="2:4">
      <c r="B711"/>
      <c r="C711"/>
      <c r="D711"/>
    </row>
    <row r="712" spans="2:4">
      <c r="B712"/>
      <c r="C712"/>
      <c r="D712"/>
    </row>
    <row r="713" spans="2:4">
      <c r="B713"/>
      <c r="C713"/>
      <c r="D713"/>
    </row>
    <row r="714" spans="2:4">
      <c r="B714"/>
      <c r="C714"/>
      <c r="D714"/>
    </row>
    <row r="715" spans="2:4">
      <c r="B715"/>
      <c r="C715"/>
      <c r="D715"/>
    </row>
    <row r="716" spans="2:4">
      <c r="B716"/>
      <c r="C716"/>
      <c r="D716"/>
    </row>
    <row r="717" spans="2:4">
      <c r="B717"/>
      <c r="C717"/>
      <c r="D717"/>
    </row>
    <row r="718" spans="2:4">
      <c r="B718"/>
      <c r="C718"/>
      <c r="D718"/>
    </row>
    <row r="719" spans="2:4">
      <c r="B719"/>
      <c r="C719"/>
      <c r="D719"/>
    </row>
    <row r="720" spans="2:4">
      <c r="B720"/>
      <c r="C720"/>
      <c r="D720"/>
    </row>
    <row r="721" spans="2:4">
      <c r="B721"/>
      <c r="C721"/>
      <c r="D721"/>
    </row>
    <row r="722" spans="2:4">
      <c r="B722"/>
      <c r="C722"/>
      <c r="D722"/>
    </row>
    <row r="723" spans="2:4">
      <c r="B723"/>
      <c r="C723"/>
      <c r="D723"/>
    </row>
    <row r="724" spans="2:4">
      <c r="B724"/>
      <c r="C724"/>
      <c r="D724"/>
    </row>
    <row r="725" spans="2:4">
      <c r="B725"/>
      <c r="C725"/>
      <c r="D725"/>
    </row>
    <row r="726" spans="2:4">
      <c r="B726"/>
      <c r="C726"/>
      <c r="D726"/>
    </row>
    <row r="727" spans="2:4">
      <c r="B727"/>
      <c r="C727"/>
      <c r="D727"/>
    </row>
    <row r="728" spans="2:4">
      <c r="B728"/>
      <c r="C728"/>
      <c r="D728"/>
    </row>
    <row r="729" spans="2:4">
      <c r="B729"/>
      <c r="C729"/>
      <c r="D729"/>
    </row>
    <row r="730" spans="2:4">
      <c r="B730"/>
      <c r="C730"/>
      <c r="D730"/>
    </row>
    <row r="731" spans="2:4">
      <c r="B731"/>
      <c r="C731"/>
      <c r="D731"/>
    </row>
    <row r="732" spans="2:4">
      <c r="B732"/>
      <c r="C732"/>
      <c r="D732"/>
    </row>
    <row r="733" spans="2:4">
      <c r="B733"/>
      <c r="C733"/>
      <c r="D733"/>
    </row>
    <row r="734" spans="2:4">
      <c r="B734"/>
      <c r="C734"/>
      <c r="D734"/>
    </row>
    <row r="735" spans="2:4">
      <c r="B735"/>
      <c r="C735"/>
      <c r="D735"/>
    </row>
    <row r="736" spans="2:4">
      <c r="B736"/>
      <c r="C736"/>
      <c r="D736"/>
    </row>
    <row r="737" spans="2:4">
      <c r="B737"/>
      <c r="C737"/>
      <c r="D737"/>
    </row>
    <row r="738" spans="2:4">
      <c r="B738"/>
      <c r="C738"/>
      <c r="D738"/>
    </row>
    <row r="739" spans="2:4">
      <c r="B739"/>
      <c r="C739"/>
      <c r="D739"/>
    </row>
    <row r="740" spans="2:4">
      <c r="B740"/>
      <c r="C740"/>
      <c r="D740"/>
    </row>
    <row r="741" spans="2:4">
      <c r="B741"/>
      <c r="C741"/>
      <c r="D741"/>
    </row>
    <row r="742" spans="2:4">
      <c r="B742"/>
      <c r="C742"/>
      <c r="D742"/>
    </row>
    <row r="743" spans="2:4">
      <c r="B743"/>
      <c r="C743"/>
      <c r="D743"/>
    </row>
    <row r="744" spans="2:4">
      <c r="B744"/>
      <c r="C744"/>
      <c r="D744"/>
    </row>
    <row r="745" spans="2:4">
      <c r="B745"/>
      <c r="C745"/>
      <c r="D745"/>
    </row>
    <row r="746" spans="2:4">
      <c r="B746"/>
      <c r="C746"/>
      <c r="D746"/>
    </row>
    <row r="747" spans="2:4">
      <c r="B747"/>
      <c r="C747"/>
      <c r="D747"/>
    </row>
    <row r="748" spans="2:4">
      <c r="B748"/>
      <c r="C748"/>
      <c r="D748"/>
    </row>
    <row r="749" spans="2:4">
      <c r="B749"/>
      <c r="C749"/>
      <c r="D749"/>
    </row>
    <row r="750" spans="2:4">
      <c r="B750"/>
      <c r="C750"/>
      <c r="D750"/>
    </row>
    <row r="751" spans="2:4">
      <c r="B751"/>
      <c r="C751"/>
      <c r="D751"/>
    </row>
    <row r="752" spans="2:4">
      <c r="B752"/>
      <c r="C752"/>
      <c r="D752"/>
    </row>
    <row r="753" spans="2:4">
      <c r="B753"/>
      <c r="C753"/>
      <c r="D753"/>
    </row>
    <row r="754" spans="2:4">
      <c r="B754"/>
      <c r="C754"/>
      <c r="D754"/>
    </row>
    <row r="755" spans="2:4">
      <c r="B755"/>
      <c r="C755"/>
      <c r="D755"/>
    </row>
    <row r="756" spans="2:4">
      <c r="B756"/>
      <c r="C756"/>
      <c r="D756"/>
    </row>
    <row r="757" spans="2:4">
      <c r="B757"/>
      <c r="C757"/>
      <c r="D757"/>
    </row>
    <row r="758" spans="2:4">
      <c r="B758"/>
      <c r="C758"/>
      <c r="D758"/>
    </row>
    <row r="759" spans="2:4">
      <c r="B759"/>
      <c r="C759"/>
      <c r="D759"/>
    </row>
    <row r="760" spans="2:4">
      <c r="B760"/>
      <c r="C760"/>
      <c r="D760"/>
    </row>
    <row r="761" spans="2:4">
      <c r="B761"/>
      <c r="C761"/>
      <c r="D761"/>
    </row>
    <row r="762" spans="2:4">
      <c r="B762"/>
      <c r="C762"/>
      <c r="D762"/>
    </row>
    <row r="763" spans="2:4">
      <c r="B763"/>
      <c r="C763"/>
      <c r="D763"/>
    </row>
    <row r="764" spans="2:4">
      <c r="B764"/>
      <c r="C764"/>
      <c r="D764"/>
    </row>
    <row r="765" spans="2:4">
      <c r="B765"/>
      <c r="C765"/>
      <c r="D765"/>
    </row>
    <row r="766" spans="2:4">
      <c r="B766"/>
      <c r="C766"/>
      <c r="D766"/>
    </row>
    <row r="767" spans="2:4">
      <c r="B767"/>
      <c r="C767"/>
      <c r="D767"/>
    </row>
    <row r="768" spans="2:4">
      <c r="B768"/>
      <c r="C768"/>
      <c r="D768"/>
    </row>
    <row r="769" spans="2:4">
      <c r="B769"/>
      <c r="C769"/>
      <c r="D769"/>
    </row>
    <row r="770" spans="2:4">
      <c r="B770"/>
      <c r="C770"/>
      <c r="D770"/>
    </row>
    <row r="771" spans="2:4">
      <c r="B771"/>
      <c r="C771"/>
      <c r="D771"/>
    </row>
    <row r="772" spans="2:4">
      <c r="B772"/>
      <c r="C772"/>
      <c r="D772"/>
    </row>
    <row r="773" spans="2:4">
      <c r="B773"/>
      <c r="C773"/>
      <c r="D773"/>
    </row>
    <row r="774" spans="2:4">
      <c r="B774"/>
      <c r="C774"/>
      <c r="D774"/>
    </row>
    <row r="775" spans="2:4">
      <c r="B775"/>
      <c r="C775"/>
      <c r="D775"/>
    </row>
    <row r="776" spans="2:4">
      <c r="B776"/>
      <c r="C776"/>
      <c r="D776"/>
    </row>
    <row r="777" spans="2:4">
      <c r="B777"/>
      <c r="C777"/>
      <c r="D777"/>
    </row>
    <row r="778" spans="2:4">
      <c r="B778"/>
      <c r="C778"/>
      <c r="D778"/>
    </row>
    <row r="779" spans="2:4">
      <c r="B779"/>
      <c r="C779"/>
      <c r="D779"/>
    </row>
    <row r="780" spans="2:4">
      <c r="B780"/>
      <c r="C780"/>
      <c r="D780"/>
    </row>
    <row r="781" spans="2:4">
      <c r="B781"/>
      <c r="C781"/>
      <c r="D781"/>
    </row>
    <row r="782" spans="2:4">
      <c r="B782"/>
      <c r="C782"/>
      <c r="D782"/>
    </row>
    <row r="783" spans="2:4">
      <c r="B783"/>
      <c r="C783"/>
      <c r="D783"/>
    </row>
    <row r="784" spans="2:4">
      <c r="B784"/>
      <c r="C784"/>
      <c r="D784"/>
    </row>
    <row r="785" spans="2:4">
      <c r="B785"/>
      <c r="C785"/>
      <c r="D785"/>
    </row>
    <row r="786" spans="2:4">
      <c r="B786"/>
      <c r="C786"/>
      <c r="D786"/>
    </row>
    <row r="787" spans="2:4">
      <c r="B787"/>
      <c r="C787"/>
      <c r="D787"/>
    </row>
    <row r="788" spans="2:4">
      <c r="B788"/>
      <c r="C788"/>
      <c r="D788"/>
    </row>
    <row r="789" spans="2:4">
      <c r="B789"/>
      <c r="C789"/>
      <c r="D789"/>
    </row>
    <row r="790" spans="2:4">
      <c r="B790"/>
      <c r="C790"/>
      <c r="D790"/>
    </row>
    <row r="791" spans="2:4">
      <c r="B791"/>
      <c r="C791"/>
      <c r="D791"/>
    </row>
    <row r="792" spans="2:4">
      <c r="B792"/>
      <c r="C792"/>
      <c r="D792"/>
    </row>
    <row r="793" spans="2:4">
      <c r="B793"/>
      <c r="C793"/>
      <c r="D793"/>
    </row>
    <row r="794" spans="2:4">
      <c r="B794"/>
      <c r="C794"/>
      <c r="D794"/>
    </row>
    <row r="795" spans="2:4">
      <c r="B795"/>
      <c r="C795"/>
      <c r="D795"/>
    </row>
    <row r="796" spans="2:4">
      <c r="B796"/>
      <c r="C796"/>
      <c r="D796"/>
    </row>
    <row r="797" spans="2:4">
      <c r="B797"/>
      <c r="C797"/>
      <c r="D797"/>
    </row>
    <row r="798" spans="2:4">
      <c r="B798"/>
      <c r="C798"/>
      <c r="D798"/>
    </row>
    <row r="799" spans="2:4">
      <c r="B799"/>
      <c r="C799"/>
      <c r="D799"/>
    </row>
    <row r="800" spans="2:4">
      <c r="B800"/>
      <c r="C800"/>
      <c r="D800"/>
    </row>
    <row r="801" spans="2:4">
      <c r="B801"/>
      <c r="C801"/>
      <c r="D801"/>
    </row>
    <row r="802" spans="2:4">
      <c r="B802"/>
      <c r="C802"/>
      <c r="D802"/>
    </row>
    <row r="803" spans="2:4">
      <c r="B803"/>
      <c r="C803"/>
      <c r="D803"/>
    </row>
    <row r="804" spans="2:4">
      <c r="B804"/>
      <c r="C804"/>
      <c r="D804"/>
    </row>
    <row r="805" spans="2:4">
      <c r="B805"/>
      <c r="C805"/>
      <c r="D805"/>
    </row>
    <row r="806" spans="2:4">
      <c r="B806"/>
      <c r="C806"/>
      <c r="D806"/>
    </row>
    <row r="807" spans="2:4">
      <c r="B807"/>
      <c r="C807"/>
      <c r="D807"/>
    </row>
    <row r="808" spans="2:4">
      <c r="B808"/>
      <c r="C808"/>
      <c r="D808"/>
    </row>
    <row r="809" spans="2:4">
      <c r="B809"/>
      <c r="C809"/>
      <c r="D809"/>
    </row>
    <row r="810" spans="2:4">
      <c r="B810"/>
      <c r="C810"/>
      <c r="D810"/>
    </row>
    <row r="811" spans="2:4">
      <c r="B811"/>
      <c r="C811"/>
      <c r="D811"/>
    </row>
    <row r="812" spans="2:4">
      <c r="B812"/>
      <c r="C812"/>
      <c r="D812"/>
    </row>
    <row r="813" spans="2:4">
      <c r="B813"/>
      <c r="C813"/>
      <c r="D813"/>
    </row>
    <row r="814" spans="2:4">
      <c r="B814"/>
      <c r="C814"/>
      <c r="D814"/>
    </row>
    <row r="815" spans="2:4">
      <c r="B815"/>
      <c r="C815"/>
      <c r="D815"/>
    </row>
    <row r="816" spans="2:4">
      <c r="B816"/>
      <c r="C816"/>
      <c r="D816"/>
    </row>
    <row r="817" spans="2:4">
      <c r="B817"/>
      <c r="C817"/>
      <c r="D817"/>
    </row>
    <row r="818" spans="2:4">
      <c r="B818"/>
      <c r="C818"/>
      <c r="D818"/>
    </row>
    <row r="819" spans="2:4">
      <c r="B819"/>
      <c r="C819"/>
      <c r="D819"/>
    </row>
    <row r="820" spans="2:4">
      <c r="B820"/>
      <c r="C820"/>
      <c r="D820"/>
    </row>
    <row r="821" spans="2:4">
      <c r="B821"/>
      <c r="C821"/>
      <c r="D821"/>
    </row>
    <row r="822" spans="2:4">
      <c r="B822"/>
      <c r="C822"/>
      <c r="D822"/>
    </row>
    <row r="823" spans="2:4">
      <c r="B823"/>
      <c r="C823"/>
      <c r="D823"/>
    </row>
    <row r="824" spans="2:4">
      <c r="B824"/>
      <c r="C824"/>
      <c r="D824"/>
    </row>
    <row r="825" spans="2:4">
      <c r="B825"/>
      <c r="C825"/>
      <c r="D825"/>
    </row>
    <row r="826" spans="2:4">
      <c r="B826"/>
      <c r="C826"/>
      <c r="D826"/>
    </row>
    <row r="827" spans="2:4">
      <c r="B827"/>
      <c r="C827"/>
      <c r="D827"/>
    </row>
    <row r="828" spans="2:4">
      <c r="B828"/>
      <c r="C828"/>
      <c r="D828"/>
    </row>
    <row r="829" spans="2:4">
      <c r="B829"/>
      <c r="C829"/>
      <c r="D829"/>
    </row>
    <row r="830" spans="2:4">
      <c r="B830"/>
      <c r="C830"/>
      <c r="D830"/>
    </row>
    <row r="831" spans="2:4">
      <c r="B831"/>
      <c r="C831"/>
      <c r="D831"/>
    </row>
    <row r="832" spans="2:4">
      <c r="B832"/>
      <c r="C832"/>
      <c r="D832"/>
    </row>
    <row r="833" spans="2:4">
      <c r="B833"/>
      <c r="C833"/>
      <c r="D833"/>
    </row>
    <row r="834" spans="2:4">
      <c r="B834"/>
      <c r="C834"/>
      <c r="D834"/>
    </row>
    <row r="835" spans="2:4">
      <c r="B835"/>
      <c r="C835"/>
      <c r="D835"/>
    </row>
    <row r="836" spans="2:4">
      <c r="B836"/>
      <c r="C836"/>
      <c r="D836"/>
    </row>
    <row r="837" spans="2:4">
      <c r="B837"/>
      <c r="C837"/>
      <c r="D837"/>
    </row>
    <row r="838" spans="2:4">
      <c r="B838"/>
      <c r="C838"/>
      <c r="D838"/>
    </row>
    <row r="839" spans="2:4">
      <c r="B839"/>
      <c r="C839"/>
      <c r="D839"/>
    </row>
    <row r="840" spans="2:4">
      <c r="B840"/>
      <c r="C840"/>
      <c r="D840"/>
    </row>
    <row r="841" spans="2:4">
      <c r="B841"/>
      <c r="C841"/>
      <c r="D841"/>
    </row>
    <row r="842" spans="2:4">
      <c r="B842"/>
      <c r="C842"/>
      <c r="D842"/>
    </row>
    <row r="843" spans="2:4">
      <c r="B843"/>
      <c r="C843"/>
      <c r="D843"/>
    </row>
    <row r="844" spans="2:4">
      <c r="B844"/>
      <c r="C844"/>
      <c r="D844"/>
    </row>
    <row r="845" spans="2:4">
      <c r="B845"/>
      <c r="C845"/>
      <c r="D845"/>
    </row>
    <row r="846" spans="2:4">
      <c r="B846"/>
      <c r="C846"/>
      <c r="D846"/>
    </row>
    <row r="847" spans="2:4">
      <c r="B847"/>
      <c r="C847"/>
      <c r="D847"/>
    </row>
    <row r="848" spans="2:4">
      <c r="B848"/>
      <c r="C848"/>
      <c r="D848"/>
    </row>
    <row r="849" spans="2:4">
      <c r="B849"/>
      <c r="C849"/>
      <c r="D849"/>
    </row>
    <row r="850" spans="2:4">
      <c r="B850"/>
      <c r="C850"/>
      <c r="D850"/>
    </row>
    <row r="851" spans="2:4">
      <c r="B851"/>
      <c r="C851"/>
      <c r="D851"/>
    </row>
    <row r="852" spans="2:4">
      <c r="B852"/>
      <c r="C852"/>
      <c r="D852"/>
    </row>
    <row r="853" spans="2:4">
      <c r="B853"/>
      <c r="C853"/>
      <c r="D853"/>
    </row>
    <row r="854" spans="2:4">
      <c r="B854"/>
      <c r="C854"/>
      <c r="D854"/>
    </row>
    <row r="855" spans="2:4">
      <c r="B855"/>
      <c r="C855"/>
      <c r="D855"/>
    </row>
    <row r="856" spans="2:4">
      <c r="B856"/>
      <c r="C856"/>
      <c r="D856"/>
    </row>
    <row r="857" spans="2:4">
      <c r="B857"/>
      <c r="C857"/>
      <c r="D857"/>
    </row>
    <row r="858" spans="2:4">
      <c r="B858"/>
      <c r="C858"/>
      <c r="D858"/>
    </row>
    <row r="859" spans="2:4">
      <c r="B859"/>
      <c r="C859"/>
      <c r="D859"/>
    </row>
    <row r="860" spans="2:4">
      <c r="B860"/>
      <c r="C860"/>
      <c r="D860"/>
    </row>
    <row r="861" spans="2:4">
      <c r="B861"/>
      <c r="C861"/>
      <c r="D861"/>
    </row>
    <row r="862" spans="2:4">
      <c r="B862"/>
      <c r="C862"/>
      <c r="D862"/>
    </row>
    <row r="863" spans="2:4">
      <c r="B863"/>
      <c r="C863"/>
      <c r="D863"/>
    </row>
    <row r="864" spans="2:4">
      <c r="B864"/>
      <c r="C864"/>
      <c r="D864"/>
    </row>
    <row r="865" spans="2:4">
      <c r="B865"/>
      <c r="C865"/>
      <c r="D865"/>
    </row>
    <row r="866" spans="2:4">
      <c r="B866"/>
      <c r="C866"/>
      <c r="D866"/>
    </row>
    <row r="867" spans="2:4">
      <c r="B867"/>
      <c r="C867"/>
      <c r="D867"/>
    </row>
    <row r="868" spans="2:4">
      <c r="B868"/>
      <c r="C868"/>
      <c r="D868"/>
    </row>
    <row r="869" spans="2:4">
      <c r="B869"/>
      <c r="C869"/>
      <c r="D869"/>
    </row>
    <row r="870" spans="2:4">
      <c r="B870"/>
      <c r="C870"/>
      <c r="D870"/>
    </row>
    <row r="871" spans="2:4">
      <c r="B871"/>
      <c r="C871"/>
      <c r="D871"/>
    </row>
    <row r="872" spans="2:4">
      <c r="B872"/>
      <c r="C872"/>
      <c r="D872"/>
    </row>
    <row r="873" spans="2:4">
      <c r="B873"/>
      <c r="C873"/>
      <c r="D873"/>
    </row>
    <row r="874" spans="2:4">
      <c r="B874"/>
      <c r="C874"/>
      <c r="D874"/>
    </row>
    <row r="875" spans="2:4">
      <c r="B875"/>
      <c r="C875"/>
      <c r="D875"/>
    </row>
    <row r="876" spans="2:4">
      <c r="B876"/>
      <c r="C876"/>
      <c r="D876"/>
    </row>
    <row r="877" spans="2:4">
      <c r="B877"/>
      <c r="C877"/>
      <c r="D877"/>
    </row>
    <row r="878" spans="2:4">
      <c r="B878"/>
      <c r="C878"/>
      <c r="D878"/>
    </row>
    <row r="879" spans="2:4">
      <c r="B879"/>
      <c r="C879"/>
      <c r="D879"/>
    </row>
    <row r="880" spans="2:4">
      <c r="B880"/>
      <c r="C880"/>
      <c r="D880"/>
    </row>
    <row r="881" spans="2:4">
      <c r="B881"/>
      <c r="C881"/>
      <c r="D881"/>
    </row>
    <row r="882" spans="2:4">
      <c r="B882"/>
      <c r="C882"/>
      <c r="D882"/>
    </row>
    <row r="883" spans="2:4">
      <c r="B883"/>
      <c r="C883"/>
      <c r="D883"/>
    </row>
    <row r="884" spans="2:4">
      <c r="B884"/>
      <c r="C884"/>
      <c r="D884"/>
    </row>
    <row r="885" spans="2:4">
      <c r="B885"/>
      <c r="C885"/>
      <c r="D885"/>
    </row>
    <row r="886" spans="2:4">
      <c r="B886"/>
      <c r="C886"/>
      <c r="D886"/>
    </row>
    <row r="887" spans="2:4">
      <c r="B887"/>
      <c r="C887"/>
      <c r="D887"/>
    </row>
    <row r="888" spans="2:4">
      <c r="B888"/>
      <c r="C888"/>
      <c r="D888"/>
    </row>
    <row r="889" spans="2:4">
      <c r="B889"/>
      <c r="C889"/>
      <c r="D889"/>
    </row>
    <row r="890" spans="2:4">
      <c r="B890"/>
      <c r="C890"/>
      <c r="D890"/>
    </row>
    <row r="891" spans="2:4">
      <c r="B891"/>
      <c r="C891"/>
      <c r="D891"/>
    </row>
    <row r="892" spans="2:4">
      <c r="B892"/>
      <c r="C892"/>
      <c r="D892"/>
    </row>
    <row r="893" spans="2:4">
      <c r="B893"/>
      <c r="C893"/>
      <c r="D893"/>
    </row>
    <row r="894" spans="2:4">
      <c r="B894"/>
      <c r="C894"/>
      <c r="D894"/>
    </row>
    <row r="895" spans="2:4">
      <c r="B895"/>
      <c r="C895"/>
      <c r="D895"/>
    </row>
    <row r="896" spans="2:4">
      <c r="B896"/>
      <c r="C896"/>
      <c r="D896"/>
    </row>
    <row r="897" spans="2:4">
      <c r="B897"/>
      <c r="C897"/>
      <c r="D897"/>
    </row>
    <row r="898" spans="2:4">
      <c r="B898"/>
      <c r="C898"/>
      <c r="D898"/>
    </row>
    <row r="899" spans="2:4">
      <c r="B899"/>
      <c r="C899"/>
      <c r="D899"/>
    </row>
    <row r="900" spans="2:4">
      <c r="B900"/>
      <c r="C900"/>
      <c r="D900"/>
    </row>
    <row r="901" spans="2:4">
      <c r="B901"/>
      <c r="C901"/>
      <c r="D901"/>
    </row>
    <row r="902" spans="2:4">
      <c r="B902"/>
      <c r="C902"/>
      <c r="D902"/>
    </row>
    <row r="903" spans="2:4">
      <c r="B903"/>
      <c r="C903"/>
      <c r="D903"/>
    </row>
    <row r="904" spans="2:4">
      <c r="B904"/>
      <c r="C904"/>
      <c r="D904"/>
    </row>
    <row r="905" spans="2:4">
      <c r="B905"/>
      <c r="C905"/>
      <c r="D905"/>
    </row>
    <row r="906" spans="2:4">
      <c r="B906"/>
      <c r="C906"/>
      <c r="D906"/>
    </row>
    <row r="907" spans="2:4">
      <c r="B907"/>
      <c r="C907"/>
      <c r="D907"/>
    </row>
    <row r="908" spans="2:4">
      <c r="B908"/>
      <c r="C908"/>
      <c r="D908"/>
    </row>
    <row r="909" spans="2:4">
      <c r="B909"/>
      <c r="C909"/>
      <c r="D909"/>
    </row>
    <row r="910" spans="2:4">
      <c r="B910"/>
      <c r="C910"/>
      <c r="D910"/>
    </row>
    <row r="911" spans="2:4">
      <c r="B911"/>
      <c r="C911"/>
      <c r="D911"/>
    </row>
    <row r="912" spans="2:4">
      <c r="B912"/>
      <c r="C912"/>
      <c r="D912"/>
    </row>
    <row r="913" spans="2:4">
      <c r="B913"/>
      <c r="C913"/>
      <c r="D913"/>
    </row>
    <row r="914" spans="2:4">
      <c r="B914"/>
      <c r="C914"/>
      <c r="D914"/>
    </row>
    <row r="915" spans="2:4">
      <c r="B915"/>
      <c r="C915"/>
      <c r="D915"/>
    </row>
    <row r="916" spans="2:4">
      <c r="B916"/>
      <c r="C916"/>
      <c r="D916"/>
    </row>
    <row r="917" spans="2:4">
      <c r="B917"/>
      <c r="C917"/>
      <c r="D917"/>
    </row>
    <row r="918" spans="2:4">
      <c r="B918"/>
      <c r="C918"/>
      <c r="D918"/>
    </row>
    <row r="919" spans="2:4">
      <c r="B919"/>
      <c r="C919"/>
      <c r="D919"/>
    </row>
    <row r="920" spans="2:4">
      <c r="B920"/>
      <c r="C920"/>
      <c r="D920"/>
    </row>
    <row r="921" spans="2:4">
      <c r="B921"/>
      <c r="C921"/>
      <c r="D921"/>
    </row>
    <row r="922" spans="2:4">
      <c r="B922"/>
      <c r="C922"/>
      <c r="D922"/>
    </row>
    <row r="923" spans="2:4">
      <c r="B923"/>
      <c r="C923"/>
      <c r="D923"/>
    </row>
    <row r="924" spans="2:4">
      <c r="B924"/>
      <c r="C924"/>
      <c r="D924"/>
    </row>
    <row r="925" spans="2:4">
      <c r="B925"/>
      <c r="C925"/>
      <c r="D925"/>
    </row>
    <row r="926" spans="2:4">
      <c r="B926"/>
      <c r="C926"/>
      <c r="D926"/>
    </row>
    <row r="927" spans="2:4">
      <c r="B927"/>
      <c r="C927"/>
      <c r="D927"/>
    </row>
    <row r="928" spans="2:4">
      <c r="B928"/>
      <c r="C928"/>
      <c r="D928"/>
    </row>
    <row r="929" spans="2:4">
      <c r="B929"/>
      <c r="C929"/>
      <c r="D929"/>
    </row>
    <row r="930" spans="2:4">
      <c r="B930"/>
      <c r="C930"/>
      <c r="D930"/>
    </row>
    <row r="931" spans="2:4">
      <c r="B931"/>
      <c r="C931"/>
      <c r="D931"/>
    </row>
    <row r="932" spans="2:4">
      <c r="B932"/>
      <c r="C932"/>
      <c r="D932"/>
    </row>
    <row r="933" spans="2:4">
      <c r="B933"/>
      <c r="C933"/>
      <c r="D933"/>
    </row>
    <row r="934" spans="2:4">
      <c r="B934"/>
      <c r="C934"/>
      <c r="D934"/>
    </row>
    <row r="935" spans="2:4">
      <c r="B935"/>
      <c r="C935"/>
      <c r="D935"/>
    </row>
    <row r="936" spans="2:4">
      <c r="B936"/>
      <c r="C936"/>
      <c r="D936"/>
    </row>
    <row r="937" spans="2:4">
      <c r="B937"/>
      <c r="C937"/>
      <c r="D937"/>
    </row>
    <row r="938" spans="2:4">
      <c r="B938"/>
      <c r="C938"/>
      <c r="D938"/>
    </row>
    <row r="939" spans="2:4">
      <c r="B939"/>
      <c r="C939"/>
      <c r="D939"/>
    </row>
    <row r="940" spans="2:4">
      <c r="B940"/>
      <c r="C940"/>
      <c r="D940"/>
    </row>
    <row r="941" spans="2:4">
      <c r="B941"/>
      <c r="C941"/>
      <c r="D941"/>
    </row>
    <row r="942" spans="2:4">
      <c r="B942"/>
      <c r="C942"/>
      <c r="D942"/>
    </row>
    <row r="943" spans="2:4">
      <c r="B943"/>
      <c r="C943"/>
      <c r="D943"/>
    </row>
    <row r="944" spans="2:4">
      <c r="B944"/>
      <c r="C944"/>
      <c r="D944"/>
    </row>
    <row r="945" spans="2:4">
      <c r="B945"/>
      <c r="C945"/>
      <c r="D945"/>
    </row>
    <row r="946" spans="2:4">
      <c r="B946"/>
      <c r="C946"/>
      <c r="D946"/>
    </row>
    <row r="947" spans="2:4">
      <c r="B947"/>
      <c r="C947"/>
      <c r="D947"/>
    </row>
    <row r="948" spans="2:4">
      <c r="B948"/>
      <c r="C948"/>
      <c r="D948"/>
    </row>
    <row r="949" spans="2:4">
      <c r="B949"/>
      <c r="C949"/>
      <c r="D949"/>
    </row>
    <row r="950" spans="2:4">
      <c r="B950"/>
      <c r="C950"/>
      <c r="D950"/>
    </row>
    <row r="951" spans="2:4">
      <c r="B951"/>
      <c r="C951"/>
      <c r="D951"/>
    </row>
    <row r="952" spans="2:4">
      <c r="B952"/>
      <c r="C952"/>
      <c r="D952"/>
    </row>
    <row r="953" spans="2:4">
      <c r="B953"/>
      <c r="C953"/>
      <c r="D953"/>
    </row>
    <row r="954" spans="2:4">
      <c r="B954"/>
      <c r="C954"/>
      <c r="D954"/>
    </row>
    <row r="955" spans="2:4">
      <c r="B955"/>
      <c r="C955"/>
      <c r="D955"/>
    </row>
    <row r="956" spans="2:4">
      <c r="B956"/>
      <c r="C956"/>
      <c r="D956"/>
    </row>
    <row r="957" spans="2:4">
      <c r="B957"/>
      <c r="C957"/>
      <c r="D957"/>
    </row>
    <row r="958" spans="2:4">
      <c r="B958"/>
      <c r="C958"/>
      <c r="D958"/>
    </row>
    <row r="959" spans="2:4">
      <c r="B959"/>
      <c r="C959"/>
      <c r="D959"/>
    </row>
    <row r="960" spans="2:4">
      <c r="B960"/>
      <c r="C960"/>
      <c r="D960"/>
    </row>
    <row r="961" spans="2:4">
      <c r="B961"/>
      <c r="C961"/>
      <c r="D961"/>
    </row>
    <row r="962" spans="2:4">
      <c r="B962"/>
      <c r="C962"/>
      <c r="D962"/>
    </row>
    <row r="963" spans="2:4">
      <c r="B963"/>
      <c r="C963"/>
      <c r="D963"/>
    </row>
    <row r="964" spans="2:4">
      <c r="B964"/>
      <c r="C964"/>
      <c r="D964"/>
    </row>
    <row r="965" spans="2:4">
      <c r="B965"/>
      <c r="C965"/>
      <c r="D965"/>
    </row>
    <row r="966" spans="2:4">
      <c r="B966"/>
      <c r="C966"/>
      <c r="D966"/>
    </row>
    <row r="967" spans="2:4">
      <c r="B967"/>
      <c r="C967"/>
      <c r="D967"/>
    </row>
    <row r="968" spans="2:4">
      <c r="B968"/>
      <c r="C968"/>
      <c r="D968"/>
    </row>
    <row r="969" spans="2:4">
      <c r="B969"/>
      <c r="C969"/>
      <c r="D969"/>
    </row>
    <row r="970" spans="2:4">
      <c r="B970"/>
      <c r="C970"/>
      <c r="D970"/>
    </row>
    <row r="971" spans="2:4">
      <c r="B971"/>
      <c r="C971"/>
      <c r="D971"/>
    </row>
    <row r="972" spans="2:4">
      <c r="B972"/>
      <c r="C972"/>
      <c r="D972"/>
    </row>
    <row r="973" spans="2:4">
      <c r="B973"/>
      <c r="C973"/>
      <c r="D973"/>
    </row>
    <row r="974" spans="2:4">
      <c r="B974"/>
      <c r="C974"/>
      <c r="D974"/>
    </row>
    <row r="975" spans="2:4">
      <c r="B975"/>
      <c r="C975"/>
      <c r="D975"/>
    </row>
    <row r="976" spans="2:4">
      <c r="B976"/>
      <c r="C976"/>
      <c r="D976"/>
    </row>
    <row r="977" spans="2:4">
      <c r="B977"/>
      <c r="C977"/>
      <c r="D977"/>
    </row>
    <row r="978" spans="2:4">
      <c r="B978"/>
      <c r="C978"/>
      <c r="D978"/>
    </row>
    <row r="979" spans="2:4">
      <c r="B979"/>
      <c r="C979"/>
      <c r="D979"/>
    </row>
    <row r="980" spans="2:4">
      <c r="B980"/>
      <c r="C980"/>
      <c r="D980"/>
    </row>
    <row r="981" spans="2:4">
      <c r="B981"/>
      <c r="C981"/>
      <c r="D981"/>
    </row>
    <row r="982" spans="2:4">
      <c r="B982"/>
      <c r="C982"/>
      <c r="D982"/>
    </row>
    <row r="983" spans="2:4">
      <c r="B983"/>
      <c r="C983"/>
      <c r="D983"/>
    </row>
    <row r="984" spans="2:4">
      <c r="B984"/>
      <c r="C984"/>
      <c r="D984"/>
    </row>
    <row r="985" spans="2:4">
      <c r="B985"/>
      <c r="C985"/>
      <c r="D985"/>
    </row>
    <row r="986" spans="2:4">
      <c r="B986"/>
      <c r="C986"/>
      <c r="D986"/>
    </row>
    <row r="987" spans="2:4">
      <c r="B987"/>
      <c r="C987"/>
      <c r="D987"/>
    </row>
    <row r="988" spans="2:4">
      <c r="B988"/>
      <c r="C988"/>
      <c r="D988"/>
    </row>
    <row r="989" spans="2:4">
      <c r="B989"/>
      <c r="C989"/>
      <c r="D989"/>
    </row>
    <row r="990" spans="2:4">
      <c r="B990"/>
      <c r="C990"/>
      <c r="D990"/>
    </row>
    <row r="991" spans="2:4">
      <c r="B991"/>
      <c r="C991"/>
      <c r="D991"/>
    </row>
    <row r="992" spans="2:4">
      <c r="B992"/>
      <c r="C992"/>
      <c r="D992"/>
    </row>
    <row r="993" spans="2:4">
      <c r="B993"/>
      <c r="C993"/>
      <c r="D993"/>
    </row>
    <row r="994" spans="2:4">
      <c r="B994"/>
      <c r="C994"/>
      <c r="D994"/>
    </row>
    <row r="995" spans="2:4">
      <c r="B995"/>
      <c r="C995"/>
      <c r="D995"/>
    </row>
    <row r="996" spans="2:4">
      <c r="B996"/>
      <c r="C996"/>
      <c r="D996"/>
    </row>
    <row r="997" spans="2:4">
      <c r="B997"/>
      <c r="C997"/>
      <c r="D997"/>
    </row>
    <row r="998" spans="2:4">
      <c r="B998"/>
      <c r="C998"/>
      <c r="D998"/>
    </row>
    <row r="999" spans="2:4">
      <c r="B999"/>
      <c r="C999"/>
      <c r="D999"/>
    </row>
    <row r="1000" spans="2:4">
      <c r="B1000"/>
      <c r="C1000"/>
      <c r="D1000"/>
    </row>
    <row r="1001" spans="2:4">
      <c r="B1001"/>
      <c r="C1001"/>
      <c r="D1001"/>
    </row>
    <row r="1002" spans="2:4">
      <c r="B1002"/>
      <c r="C1002"/>
      <c r="D1002"/>
    </row>
    <row r="1003" spans="2:4">
      <c r="B1003"/>
      <c r="C1003"/>
      <c r="D1003"/>
    </row>
    <row r="1004" spans="2:4">
      <c r="B1004"/>
      <c r="C1004"/>
      <c r="D1004"/>
    </row>
    <row r="1005" spans="2:4">
      <c r="B1005"/>
      <c r="C1005"/>
      <c r="D1005"/>
    </row>
    <row r="1006" spans="2:4">
      <c r="B1006"/>
      <c r="C1006"/>
      <c r="D1006"/>
    </row>
    <row r="1007" spans="2:4">
      <c r="B1007"/>
      <c r="C1007"/>
      <c r="D1007"/>
    </row>
    <row r="1008" spans="2:4">
      <c r="B1008"/>
      <c r="C1008"/>
      <c r="D1008"/>
    </row>
    <row r="1009" spans="2:4">
      <c r="B1009"/>
      <c r="C1009"/>
      <c r="D1009"/>
    </row>
    <row r="1010" spans="2:4">
      <c r="B1010"/>
      <c r="C1010"/>
      <c r="D1010"/>
    </row>
    <row r="1011" spans="2:4">
      <c r="B1011"/>
      <c r="C1011"/>
      <c r="D1011"/>
    </row>
    <row r="1012" spans="2:4">
      <c r="B1012"/>
      <c r="C1012"/>
      <c r="D1012"/>
    </row>
    <row r="1013" spans="2:4">
      <c r="B1013"/>
      <c r="C1013"/>
      <c r="D1013"/>
    </row>
    <row r="1014" spans="2:4">
      <c r="B1014"/>
      <c r="C1014"/>
      <c r="D1014"/>
    </row>
    <row r="1015" spans="2:4">
      <c r="B1015"/>
      <c r="C1015"/>
      <c r="D1015"/>
    </row>
    <row r="1016" spans="2:4">
      <c r="B1016"/>
      <c r="C1016"/>
      <c r="D1016"/>
    </row>
    <row r="1017" spans="2:4">
      <c r="B1017"/>
      <c r="C1017"/>
      <c r="D1017"/>
    </row>
    <row r="1018" spans="2:4">
      <c r="B1018"/>
      <c r="C1018"/>
      <c r="D1018"/>
    </row>
    <row r="1019" spans="2:4">
      <c r="B1019"/>
      <c r="C1019"/>
      <c r="D1019"/>
    </row>
    <row r="1020" spans="2:4">
      <c r="B1020"/>
      <c r="C1020"/>
      <c r="D1020"/>
    </row>
    <row r="1021" spans="2:4">
      <c r="B1021"/>
      <c r="C1021"/>
      <c r="D1021"/>
    </row>
    <row r="1022" spans="2:4">
      <c r="B1022"/>
      <c r="C1022"/>
      <c r="D1022"/>
    </row>
    <row r="1023" spans="2:4">
      <c r="B1023"/>
      <c r="C1023"/>
      <c r="D1023"/>
    </row>
    <row r="1024" spans="2:4">
      <c r="B1024"/>
      <c r="C1024"/>
      <c r="D1024"/>
    </row>
    <row r="1025" spans="2:4">
      <c r="B1025"/>
      <c r="C1025"/>
      <c r="D1025"/>
    </row>
    <row r="1026" spans="2:4">
      <c r="B1026"/>
      <c r="C1026"/>
      <c r="D1026"/>
    </row>
    <row r="1027" spans="2:4">
      <c r="B1027"/>
      <c r="C1027"/>
      <c r="D1027"/>
    </row>
    <row r="1028" spans="2:4">
      <c r="B1028"/>
      <c r="C1028"/>
      <c r="D1028"/>
    </row>
    <row r="1029" spans="2:4">
      <c r="B1029"/>
      <c r="C1029"/>
      <c r="D1029"/>
    </row>
    <row r="1030" spans="2:4">
      <c r="B1030"/>
      <c r="C1030"/>
      <c r="D1030"/>
    </row>
    <row r="1031" spans="2:4">
      <c r="B1031"/>
      <c r="C1031"/>
      <c r="D1031"/>
    </row>
    <row r="1032" spans="2:4">
      <c r="B1032"/>
      <c r="C1032"/>
      <c r="D1032"/>
    </row>
    <row r="1033" spans="2:4">
      <c r="B1033"/>
      <c r="C1033"/>
      <c r="D1033"/>
    </row>
    <row r="1034" spans="2:4">
      <c r="B1034"/>
      <c r="C1034"/>
      <c r="D1034"/>
    </row>
    <row r="1035" spans="2:4">
      <c r="B1035"/>
      <c r="C1035"/>
      <c r="D1035"/>
    </row>
    <row r="1036" spans="2:4">
      <c r="B1036"/>
      <c r="C1036"/>
      <c r="D1036"/>
    </row>
    <row r="1037" spans="2:4">
      <c r="B1037"/>
      <c r="C1037"/>
      <c r="D1037"/>
    </row>
    <row r="1038" spans="2:4">
      <c r="B1038"/>
      <c r="C1038"/>
      <c r="D1038"/>
    </row>
    <row r="1039" spans="2:4">
      <c r="B1039"/>
      <c r="C1039"/>
      <c r="D1039"/>
    </row>
    <row r="1040" spans="2:4">
      <c r="B1040"/>
      <c r="C1040"/>
      <c r="D1040"/>
    </row>
    <row r="1041" spans="2:4">
      <c r="B1041"/>
      <c r="C1041"/>
      <c r="D1041"/>
    </row>
    <row r="1042" spans="2:4">
      <c r="B1042"/>
      <c r="C1042"/>
      <c r="D1042"/>
    </row>
    <row r="1043" spans="2:4">
      <c r="B1043"/>
      <c r="C1043"/>
      <c r="D1043"/>
    </row>
    <row r="1044" spans="2:4">
      <c r="B1044"/>
      <c r="C1044"/>
      <c r="D1044"/>
    </row>
    <row r="1045" spans="2:4">
      <c r="B1045"/>
      <c r="C1045"/>
      <c r="D1045"/>
    </row>
    <row r="1046" spans="2:4">
      <c r="B1046"/>
      <c r="C1046"/>
      <c r="D1046"/>
    </row>
    <row r="1047" spans="2:4">
      <c r="B1047"/>
      <c r="C1047"/>
      <c r="D1047"/>
    </row>
    <row r="1048" spans="2:4">
      <c r="B1048"/>
      <c r="C1048"/>
      <c r="D1048"/>
    </row>
    <row r="1049" spans="2:4">
      <c r="B1049"/>
      <c r="C1049"/>
      <c r="D1049"/>
    </row>
    <row r="1050" spans="2:4">
      <c r="B1050"/>
      <c r="C1050"/>
      <c r="D1050"/>
    </row>
    <row r="1051" spans="2:4">
      <c r="B1051"/>
      <c r="C1051"/>
      <c r="D1051"/>
    </row>
    <row r="1052" spans="2:4">
      <c r="B1052"/>
      <c r="C1052"/>
      <c r="D1052"/>
    </row>
    <row r="1053" spans="2:4">
      <c r="B1053"/>
      <c r="C1053"/>
      <c r="D1053"/>
    </row>
    <row r="1054" spans="2:4">
      <c r="B1054"/>
      <c r="C1054"/>
      <c r="D1054"/>
    </row>
    <row r="1055" spans="2:4">
      <c r="B1055"/>
      <c r="C1055"/>
      <c r="D1055"/>
    </row>
    <row r="1056" spans="2:4">
      <c r="B1056"/>
      <c r="C1056"/>
      <c r="D1056"/>
    </row>
    <row r="1057" spans="2:4">
      <c r="B1057"/>
      <c r="C1057"/>
      <c r="D1057"/>
    </row>
    <row r="1058" spans="2:4">
      <c r="B1058"/>
      <c r="C1058"/>
      <c r="D1058"/>
    </row>
    <row r="1059" spans="2:4">
      <c r="B1059"/>
      <c r="C1059"/>
      <c r="D1059"/>
    </row>
    <row r="1060" spans="2:4">
      <c r="B1060"/>
      <c r="C1060"/>
      <c r="D1060"/>
    </row>
    <row r="1061" spans="2:4">
      <c r="B1061"/>
      <c r="C1061"/>
      <c r="D1061"/>
    </row>
    <row r="1062" spans="2:4">
      <c r="B1062"/>
      <c r="C1062"/>
      <c r="D1062"/>
    </row>
    <row r="1063" spans="2:4">
      <c r="B1063"/>
      <c r="C1063"/>
      <c r="D1063"/>
    </row>
    <row r="1064" spans="2:4">
      <c r="B1064"/>
      <c r="C1064"/>
      <c r="D1064"/>
    </row>
    <row r="1065" spans="2:4">
      <c r="B1065"/>
      <c r="C1065"/>
      <c r="D1065"/>
    </row>
    <row r="1066" spans="2:4">
      <c r="B1066"/>
      <c r="C1066"/>
      <c r="D1066"/>
    </row>
    <row r="1067" spans="2:4">
      <c r="B1067"/>
      <c r="C1067"/>
      <c r="D1067"/>
    </row>
    <row r="1068" spans="2:4">
      <c r="B1068"/>
      <c r="C1068"/>
      <c r="D1068"/>
    </row>
    <row r="1069" spans="2:4">
      <c r="B1069"/>
      <c r="C1069"/>
      <c r="D1069"/>
    </row>
    <row r="1070" spans="2:4">
      <c r="B1070"/>
      <c r="C1070"/>
      <c r="D1070"/>
    </row>
    <row r="1071" spans="2:4">
      <c r="B1071"/>
      <c r="C1071"/>
      <c r="D1071"/>
    </row>
    <row r="1072" spans="2:4">
      <c r="B1072"/>
      <c r="C1072"/>
      <c r="D1072"/>
    </row>
    <row r="1073" spans="2:4">
      <c r="B1073"/>
      <c r="C1073"/>
      <c r="D1073"/>
    </row>
    <row r="1074" spans="2:4">
      <c r="B1074"/>
      <c r="C1074"/>
      <c r="D1074"/>
    </row>
    <row r="1075" spans="2:4">
      <c r="B1075"/>
      <c r="C1075"/>
      <c r="D1075"/>
    </row>
    <row r="1076" spans="2:4">
      <c r="B1076"/>
      <c r="C1076"/>
      <c r="D1076"/>
    </row>
    <row r="1077" spans="2:4">
      <c r="B1077"/>
      <c r="C1077"/>
      <c r="D1077"/>
    </row>
    <row r="1078" spans="2:4">
      <c r="B1078"/>
      <c r="C1078"/>
      <c r="D1078"/>
    </row>
    <row r="1079" spans="2:4">
      <c r="B1079"/>
      <c r="C1079"/>
      <c r="D1079"/>
    </row>
    <row r="1080" spans="2:4">
      <c r="B1080"/>
      <c r="C1080"/>
      <c r="D1080"/>
    </row>
    <row r="1081" spans="2:4">
      <c r="B1081"/>
      <c r="C1081"/>
      <c r="D1081"/>
    </row>
    <row r="1082" spans="2:4">
      <c r="B1082"/>
      <c r="C1082"/>
      <c r="D1082"/>
    </row>
    <row r="1083" spans="2:4">
      <c r="B1083"/>
      <c r="C1083"/>
      <c r="D1083"/>
    </row>
    <row r="1084" spans="2:4">
      <c r="B1084"/>
      <c r="C1084"/>
      <c r="D1084"/>
    </row>
    <row r="1085" spans="2:4">
      <c r="B1085"/>
      <c r="C1085"/>
      <c r="D1085"/>
    </row>
    <row r="1086" spans="2:4">
      <c r="B1086"/>
      <c r="C1086"/>
      <c r="D1086"/>
    </row>
    <row r="1087" spans="2:4">
      <c r="B1087"/>
      <c r="C1087"/>
      <c r="D1087"/>
    </row>
    <row r="1088" spans="2:4">
      <c r="B1088"/>
      <c r="C1088"/>
      <c r="D1088"/>
    </row>
    <row r="1089" spans="2:4">
      <c r="B1089"/>
      <c r="C1089"/>
      <c r="D1089"/>
    </row>
    <row r="1090" spans="2:4">
      <c r="B1090"/>
      <c r="C1090"/>
      <c r="D1090"/>
    </row>
    <row r="1091" spans="2:4">
      <c r="B1091"/>
      <c r="C1091"/>
      <c r="D1091"/>
    </row>
    <row r="1092" spans="2:4">
      <c r="B1092"/>
      <c r="C1092"/>
      <c r="D1092"/>
    </row>
    <row r="1093" spans="2:4">
      <c r="B1093"/>
      <c r="C1093"/>
      <c r="D1093"/>
    </row>
    <row r="1094" spans="2:4">
      <c r="B1094"/>
      <c r="C1094"/>
      <c r="D1094"/>
    </row>
  </sheetData>
  <sheetProtection sheet="1" objects="1" scenarios="1"/>
  <mergeCells count="1">
    <mergeCell ref="B6:D6"/>
  </mergeCells>
  <phoneticPr fontId="4" type="noConversion"/>
  <dataValidations count="1">
    <dataValidation allowBlank="1" showInputMessage="1" showErrorMessage="1" sqref="C5:C1048576 A1:B1048576 D1:XFD1048576" xr:uid="{00000000-0002-0000-1A00-000000000000}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">
    <tabColor theme="7" tint="-0.249977111117893"/>
  </sheetPr>
  <dimension ref="B1:P399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6.140625" style="2" bestFit="1" customWidth="1"/>
    <col min="5" max="6" width="5.42578125" style="1" bestFit="1" customWidth="1"/>
    <col min="7" max="7" width="7.140625" style="1" bestFit="1" customWidth="1"/>
    <col min="8" max="9" width="6" style="1" bestFit="1" customWidth="1"/>
    <col min="10" max="10" width="6.7109375" style="1" bestFit="1" customWidth="1"/>
    <col min="11" max="11" width="10" style="1" bestFit="1" customWidth="1"/>
    <col min="12" max="12" width="5.7109375" style="1" bestFit="1" customWidth="1"/>
    <col min="13" max="13" width="8" style="1" bestFit="1" customWidth="1"/>
    <col min="14" max="14" width="6.28515625" style="1" bestFit="1" customWidth="1"/>
    <col min="15" max="15" width="8.85546875" style="1" bestFit="1" customWidth="1"/>
    <col min="16" max="16" width="9.28515625" style="1" customWidth="1"/>
    <col min="17" max="22" width="5.7109375" style="1" customWidth="1"/>
    <col min="23" max="16384" width="9.140625" style="1"/>
  </cols>
  <sheetData>
    <row r="1" spans="2:16">
      <c r="B1" s="46" t="s">
        <v>152</v>
      </c>
      <c r="C1" s="46" t="s" vm="1">
        <v>241</v>
      </c>
    </row>
    <row r="2" spans="2:16">
      <c r="B2" s="46" t="s">
        <v>151</v>
      </c>
      <c r="C2" s="46" t="s">
        <v>242</v>
      </c>
    </row>
    <row r="3" spans="2:16">
      <c r="B3" s="46" t="s">
        <v>153</v>
      </c>
      <c r="C3" s="46" t="s">
        <v>243</v>
      </c>
    </row>
    <row r="4" spans="2:16">
      <c r="B4" s="46" t="s">
        <v>154</v>
      </c>
      <c r="C4" s="46" t="s">
        <v>244</v>
      </c>
    </row>
    <row r="6" spans="2:16" ht="26.25" customHeight="1">
      <c r="B6" s="168" t="s">
        <v>190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70"/>
    </row>
    <row r="7" spans="2:16" s="3" customFormat="1" ht="63">
      <c r="B7" s="21" t="s">
        <v>122</v>
      </c>
      <c r="C7" s="29" t="s">
        <v>49</v>
      </c>
      <c r="D7" s="29" t="s">
        <v>71</v>
      </c>
      <c r="E7" s="29" t="s">
        <v>14</v>
      </c>
      <c r="F7" s="29" t="s">
        <v>72</v>
      </c>
      <c r="G7" s="29" t="s">
        <v>110</v>
      </c>
      <c r="H7" s="29" t="s">
        <v>17</v>
      </c>
      <c r="I7" s="29" t="s">
        <v>109</v>
      </c>
      <c r="J7" s="29" t="s">
        <v>16</v>
      </c>
      <c r="K7" s="29" t="s">
        <v>188</v>
      </c>
      <c r="L7" s="29" t="s">
        <v>221</v>
      </c>
      <c r="M7" s="29" t="s">
        <v>189</v>
      </c>
      <c r="N7" s="29" t="s">
        <v>63</v>
      </c>
      <c r="O7" s="29" t="s">
        <v>155</v>
      </c>
      <c r="P7" s="30" t="s">
        <v>157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223</v>
      </c>
      <c r="M8" s="31" t="s">
        <v>219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30" t="s">
        <v>4832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31">
        <v>0</v>
      </c>
      <c r="N10" s="103"/>
      <c r="O10" s="132">
        <f>IFERROR(M10/$M$10,0)</f>
        <v>0</v>
      </c>
      <c r="P10" s="132">
        <f>M10/'סכום נכסי הקרן'!$C$42</f>
        <v>0</v>
      </c>
    </row>
    <row r="11" spans="2:16" ht="20.25" customHeight="1">
      <c r="B11" s="124" t="s">
        <v>231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</row>
    <row r="12" spans="2:16">
      <c r="B12" s="124" t="s">
        <v>118</v>
      </c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</row>
    <row r="13" spans="2:16">
      <c r="B13" s="124" t="s">
        <v>222</v>
      </c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pans="2:16"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</row>
    <row r="15" spans="2:16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</row>
    <row r="16" spans="2:16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2:16"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</row>
    <row r="18" spans="2:16"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</row>
    <row r="19" spans="2:16"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2:16"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2:16"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pans="2:16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</row>
    <row r="23" spans="2:16"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</row>
    <row r="24" spans="2:16"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</row>
    <row r="25" spans="2:16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</row>
    <row r="26" spans="2:16"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</row>
    <row r="27" spans="2:16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</row>
    <row r="28" spans="2:16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</row>
    <row r="29" spans="2:16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</row>
    <row r="30" spans="2:16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</row>
    <row r="31" spans="2:16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</row>
    <row r="32" spans="2:16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</row>
    <row r="33" spans="2:16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</row>
    <row r="34" spans="2:16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</row>
    <row r="35" spans="2:16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</row>
    <row r="36" spans="2:16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2:16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</row>
    <row r="38" spans="2:16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</row>
    <row r="39" spans="2:16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</row>
    <row r="40" spans="2:16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</row>
    <row r="41" spans="2:16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</row>
    <row r="42" spans="2:16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</row>
    <row r="43" spans="2:16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</row>
    <row r="44" spans="2:16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</row>
    <row r="45" spans="2:16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</row>
    <row r="46" spans="2:16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</row>
    <row r="47" spans="2:16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</row>
    <row r="48" spans="2:16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</row>
    <row r="49" spans="2:16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</row>
    <row r="50" spans="2:16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</row>
    <row r="51" spans="2:16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</row>
    <row r="52" spans="2:16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</row>
    <row r="53" spans="2:16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  <row r="54" spans="2:16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</row>
    <row r="55" spans="2:16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</row>
    <row r="56" spans="2:16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</row>
    <row r="57" spans="2:16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</row>
    <row r="58" spans="2:16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</row>
    <row r="59" spans="2:16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</row>
    <row r="60" spans="2:16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</row>
    <row r="61" spans="2:16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</row>
    <row r="62" spans="2:16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</row>
    <row r="63" spans="2:16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</row>
    <row r="64" spans="2:16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</row>
    <row r="65" spans="2:16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</row>
    <row r="66" spans="2:16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</row>
    <row r="67" spans="2:16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</row>
    <row r="68" spans="2:16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</row>
    <row r="69" spans="2:16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  <row r="70" spans="2:16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</row>
    <row r="71" spans="2:16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</row>
    <row r="72" spans="2:16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</row>
    <row r="73" spans="2:16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</row>
    <row r="74" spans="2:16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2:16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</row>
    <row r="76" spans="2:16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</row>
    <row r="77" spans="2:16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  <row r="78" spans="2:16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</row>
    <row r="79" spans="2:16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2:16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</row>
    <row r="81" spans="2:16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2:16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</row>
    <row r="83" spans="2:16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</row>
    <row r="84" spans="2:16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</row>
    <row r="85" spans="2:16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</row>
    <row r="86" spans="2:16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</row>
    <row r="87" spans="2:16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</row>
    <row r="88" spans="2:16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</row>
    <row r="89" spans="2:16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</row>
    <row r="90" spans="2:16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</row>
    <row r="91" spans="2:16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</row>
    <row r="92" spans="2:16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</row>
    <row r="93" spans="2:16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</row>
    <row r="94" spans="2:16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</row>
    <row r="95" spans="2:16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2:16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</row>
    <row r="97" spans="2:16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</row>
    <row r="98" spans="2:16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</row>
    <row r="99" spans="2:16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</row>
    <row r="100" spans="2:16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</row>
    <row r="101" spans="2:16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</row>
    <row r="102" spans="2:16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2:16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</row>
    <row r="104" spans="2:16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</row>
    <row r="105" spans="2:16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</row>
    <row r="106" spans="2:16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</row>
    <row r="107" spans="2:16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</row>
    <row r="108" spans="2:16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</row>
    <row r="109" spans="2:16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</row>
    <row r="110" spans="2:16">
      <c r="B110" s="110"/>
      <c r="C110" s="110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</row>
    <row r="111" spans="2:16">
      <c r="B111" s="110"/>
      <c r="C111" s="110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</row>
    <row r="112" spans="2:16">
      <c r="B112" s="110"/>
      <c r="C112" s="110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</row>
    <row r="113" spans="2:16">
      <c r="B113" s="110"/>
      <c r="C113" s="110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</row>
    <row r="114" spans="2:16">
      <c r="B114" s="110"/>
      <c r="C114" s="110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</row>
    <row r="115" spans="2:16">
      <c r="B115" s="110"/>
      <c r="C115" s="110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</row>
    <row r="116" spans="2:16">
      <c r="B116" s="110"/>
      <c r="C116" s="110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</row>
    <row r="117" spans="2:16">
      <c r="B117" s="110"/>
      <c r="C117" s="110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</row>
    <row r="118" spans="2:16">
      <c r="B118" s="110"/>
      <c r="C118" s="110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</row>
    <row r="119" spans="2:16">
      <c r="B119" s="110"/>
      <c r="C119" s="110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</row>
    <row r="120" spans="2:16">
      <c r="B120" s="110"/>
      <c r="C120" s="110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</row>
    <row r="121" spans="2:16">
      <c r="B121" s="110"/>
      <c r="C121" s="110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</row>
    <row r="122" spans="2:16">
      <c r="B122" s="110"/>
      <c r="C122" s="110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</row>
    <row r="123" spans="2:16">
      <c r="B123" s="110"/>
      <c r="C123" s="110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</row>
    <row r="124" spans="2:16">
      <c r="B124" s="110"/>
      <c r="C124" s="110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</row>
    <row r="125" spans="2:16">
      <c r="B125" s="110"/>
      <c r="C125" s="110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</row>
    <row r="126" spans="2:16">
      <c r="B126" s="110"/>
      <c r="C126" s="110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</row>
    <row r="127" spans="2:16">
      <c r="B127" s="110"/>
      <c r="C127" s="110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</row>
    <row r="128" spans="2:16">
      <c r="B128" s="110"/>
      <c r="C128" s="110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</row>
    <row r="129" spans="2:16">
      <c r="B129" s="110"/>
      <c r="C129" s="110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</row>
    <row r="130" spans="2:16">
      <c r="B130" s="110"/>
      <c r="C130" s="110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</row>
    <row r="131" spans="2:16">
      <c r="B131" s="110"/>
      <c r="C131" s="110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</row>
    <row r="132" spans="2:16">
      <c r="B132" s="110"/>
      <c r="C132" s="110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</row>
    <row r="133" spans="2:16">
      <c r="B133" s="110"/>
      <c r="C133" s="110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</row>
    <row r="134" spans="2:16">
      <c r="B134" s="110"/>
      <c r="C134" s="110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</row>
    <row r="135" spans="2:16">
      <c r="B135" s="110"/>
      <c r="C135" s="110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</row>
    <row r="136" spans="2:16">
      <c r="B136" s="110"/>
      <c r="C136" s="110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</row>
    <row r="137" spans="2:16">
      <c r="B137" s="110"/>
      <c r="C137" s="110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</row>
    <row r="138" spans="2:16">
      <c r="B138" s="110"/>
      <c r="C138" s="110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</row>
    <row r="139" spans="2:16">
      <c r="B139" s="110"/>
      <c r="C139" s="110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</row>
    <row r="140" spans="2:16">
      <c r="B140" s="110"/>
      <c r="C140" s="110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</row>
    <row r="141" spans="2:16">
      <c r="B141" s="110"/>
      <c r="C141" s="110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</row>
    <row r="142" spans="2:16">
      <c r="B142" s="110"/>
      <c r="C142" s="110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</row>
    <row r="143" spans="2:16">
      <c r="B143" s="110"/>
      <c r="C143" s="110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</row>
    <row r="144" spans="2:16">
      <c r="B144" s="110"/>
      <c r="C144" s="110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</row>
    <row r="145" spans="2:16">
      <c r="B145" s="110"/>
      <c r="C145" s="110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</row>
    <row r="146" spans="2:16">
      <c r="B146" s="110"/>
      <c r="C146" s="110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</row>
    <row r="147" spans="2:16">
      <c r="B147" s="110"/>
      <c r="C147" s="110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</row>
    <row r="148" spans="2:16">
      <c r="B148" s="110"/>
      <c r="C148" s="110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</row>
    <row r="149" spans="2:16">
      <c r="B149" s="110"/>
      <c r="C149" s="110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</row>
    <row r="150" spans="2:16">
      <c r="B150" s="110"/>
      <c r="C150" s="110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</row>
    <row r="151" spans="2:16">
      <c r="B151" s="110"/>
      <c r="C151" s="110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</row>
    <row r="152" spans="2:16">
      <c r="B152" s="110"/>
      <c r="C152" s="110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</row>
    <row r="153" spans="2:16">
      <c r="B153" s="110"/>
      <c r="C153" s="110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</row>
    <row r="154" spans="2:16">
      <c r="B154" s="110"/>
      <c r="C154" s="110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</row>
    <row r="155" spans="2:16">
      <c r="B155" s="110"/>
      <c r="C155" s="110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</row>
    <row r="156" spans="2:16">
      <c r="B156" s="110"/>
      <c r="C156" s="110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</row>
    <row r="157" spans="2:16">
      <c r="B157" s="110"/>
      <c r="C157" s="110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</row>
    <row r="158" spans="2:16">
      <c r="B158" s="110"/>
      <c r="C158" s="110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</row>
    <row r="159" spans="2:16">
      <c r="B159" s="110"/>
      <c r="C159" s="110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</row>
    <row r="160" spans="2:16">
      <c r="B160" s="110"/>
      <c r="C160" s="110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</row>
    <row r="161" spans="2:16">
      <c r="B161" s="110"/>
      <c r="C161" s="110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</row>
    <row r="162" spans="2:16">
      <c r="B162" s="110"/>
      <c r="C162" s="110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</row>
    <row r="163" spans="2:16">
      <c r="B163" s="110"/>
      <c r="C163" s="110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</row>
    <row r="164" spans="2:16">
      <c r="B164" s="110"/>
      <c r="C164" s="110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</row>
    <row r="165" spans="2:16">
      <c r="B165" s="110"/>
      <c r="C165" s="110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</row>
    <row r="166" spans="2:16">
      <c r="B166" s="110"/>
      <c r="C166" s="110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</row>
    <row r="167" spans="2:16">
      <c r="B167" s="110"/>
      <c r="C167" s="110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</row>
    <row r="168" spans="2:16">
      <c r="B168" s="110"/>
      <c r="C168" s="110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</row>
    <row r="169" spans="2:16">
      <c r="B169" s="110"/>
      <c r="C169" s="110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</row>
    <row r="170" spans="2:16">
      <c r="B170" s="110"/>
      <c r="C170" s="110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</row>
    <row r="171" spans="2:16">
      <c r="B171" s="110"/>
      <c r="C171" s="110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</row>
    <row r="172" spans="2:16">
      <c r="B172" s="110"/>
      <c r="C172" s="110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</row>
    <row r="173" spans="2:16">
      <c r="B173" s="110"/>
      <c r="C173" s="110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</row>
    <row r="174" spans="2:16">
      <c r="B174" s="110"/>
      <c r="C174" s="110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</row>
    <row r="175" spans="2:16">
      <c r="B175" s="110"/>
      <c r="C175" s="110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</row>
    <row r="176" spans="2:16">
      <c r="B176" s="110"/>
      <c r="C176" s="110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</row>
    <row r="177" spans="2:16">
      <c r="B177" s="110"/>
      <c r="C177" s="110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</row>
    <row r="178" spans="2:16">
      <c r="B178" s="110"/>
      <c r="C178" s="110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</row>
    <row r="179" spans="2:16">
      <c r="B179" s="110"/>
      <c r="C179" s="110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</row>
    <row r="180" spans="2:16">
      <c r="B180" s="110"/>
      <c r="C180" s="110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</row>
    <row r="181" spans="2:16">
      <c r="B181" s="110"/>
      <c r="C181" s="110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</row>
    <row r="182" spans="2:16">
      <c r="B182" s="110"/>
      <c r="C182" s="110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</row>
    <row r="183" spans="2:16">
      <c r="B183" s="110"/>
      <c r="C183" s="110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</row>
    <row r="184" spans="2:16">
      <c r="B184" s="110"/>
      <c r="C184" s="110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</row>
    <row r="185" spans="2:16">
      <c r="B185" s="110"/>
      <c r="C185" s="110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</row>
    <row r="186" spans="2:16">
      <c r="B186" s="110"/>
      <c r="C186" s="110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</row>
    <row r="187" spans="2:16">
      <c r="B187" s="110"/>
      <c r="C187" s="110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</row>
    <row r="188" spans="2:16">
      <c r="B188" s="110"/>
      <c r="C188" s="110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</row>
    <row r="189" spans="2:16">
      <c r="B189" s="110"/>
      <c r="C189" s="110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</row>
    <row r="190" spans="2:16">
      <c r="B190" s="110"/>
      <c r="C190" s="110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</row>
    <row r="191" spans="2:16">
      <c r="B191" s="110"/>
      <c r="C191" s="110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</row>
    <row r="192" spans="2:16">
      <c r="B192" s="110"/>
      <c r="C192" s="110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</row>
    <row r="193" spans="2:16">
      <c r="B193" s="110"/>
      <c r="C193" s="110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</row>
    <row r="194" spans="2:16">
      <c r="B194" s="110"/>
      <c r="C194" s="110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</row>
    <row r="195" spans="2:16">
      <c r="B195" s="110"/>
      <c r="C195" s="110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</row>
    <row r="196" spans="2:16">
      <c r="B196" s="110"/>
      <c r="C196" s="110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</row>
    <row r="197" spans="2:16">
      <c r="B197" s="110"/>
      <c r="C197" s="110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</row>
    <row r="198" spans="2:16">
      <c r="B198" s="110"/>
      <c r="C198" s="110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</row>
    <row r="199" spans="2:16">
      <c r="B199" s="110"/>
      <c r="C199" s="110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</row>
    <row r="200" spans="2:16">
      <c r="B200" s="110"/>
      <c r="C200" s="110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</row>
    <row r="201" spans="2:16">
      <c r="B201" s="110"/>
      <c r="C201" s="110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</row>
    <row r="202" spans="2:16">
      <c r="B202" s="110"/>
      <c r="C202" s="110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</row>
    <row r="203" spans="2:16">
      <c r="B203" s="110"/>
      <c r="C203" s="110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</row>
    <row r="204" spans="2:16">
      <c r="B204" s="110"/>
      <c r="C204" s="110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</row>
    <row r="205" spans="2:16">
      <c r="B205" s="110"/>
      <c r="C205" s="110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</row>
    <row r="206" spans="2:16">
      <c r="B206" s="110"/>
      <c r="C206" s="110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</row>
    <row r="207" spans="2:16">
      <c r="B207" s="110"/>
      <c r="C207" s="110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</row>
    <row r="208" spans="2:16">
      <c r="B208" s="110"/>
      <c r="C208" s="110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</row>
    <row r="209" spans="2:16">
      <c r="B209" s="110"/>
      <c r="C209" s="110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</row>
    <row r="210" spans="2:16">
      <c r="B210" s="110"/>
      <c r="C210" s="110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</row>
    <row r="211" spans="2:16">
      <c r="B211" s="110"/>
      <c r="C211" s="110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</row>
    <row r="212" spans="2:16">
      <c r="B212" s="110"/>
      <c r="C212" s="110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</row>
    <row r="213" spans="2:16">
      <c r="B213" s="110"/>
      <c r="C213" s="110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</row>
    <row r="214" spans="2:16">
      <c r="B214" s="110"/>
      <c r="C214" s="110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</row>
    <row r="215" spans="2:16">
      <c r="B215" s="110"/>
      <c r="C215" s="110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</row>
    <row r="216" spans="2:16">
      <c r="B216" s="110"/>
      <c r="C216" s="110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</row>
    <row r="217" spans="2:16">
      <c r="B217" s="110"/>
      <c r="C217" s="110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</row>
    <row r="218" spans="2:16">
      <c r="D218" s="1"/>
    </row>
    <row r="219" spans="2:16">
      <c r="D219" s="1"/>
    </row>
    <row r="220" spans="2:16">
      <c r="D220" s="1"/>
    </row>
    <row r="221" spans="2:16">
      <c r="D221" s="1"/>
    </row>
    <row r="222" spans="2:16">
      <c r="D222" s="1"/>
    </row>
    <row r="223" spans="2:16">
      <c r="D223" s="1"/>
    </row>
    <row r="224" spans="2:16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1"/>
      <c r="D397" s="1"/>
    </row>
    <row r="398" spans="2:4">
      <c r="B398" s="41"/>
      <c r="D398" s="1"/>
    </row>
    <row r="399" spans="2:4">
      <c r="B399" s="3"/>
      <c r="D39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B1:B23 D1:P23 C5:C23 Q1:XFD1048576" xr:uid="{00000000-0002-0000-1B00-000000000000}"/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">
    <tabColor rgb="FF7030A0"/>
  </sheetPr>
  <dimension ref="B1:P411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6.140625" style="2" bestFit="1" customWidth="1"/>
    <col min="5" max="6" width="5.42578125" style="1" bestFit="1" customWidth="1"/>
    <col min="7" max="7" width="7.140625" style="1" bestFit="1" customWidth="1"/>
    <col min="8" max="9" width="6" style="1" bestFit="1" customWidth="1"/>
    <col min="10" max="10" width="6.7109375" style="1" bestFit="1" customWidth="1"/>
    <col min="11" max="11" width="10" style="1" bestFit="1" customWidth="1"/>
    <col min="12" max="12" width="8.140625" style="1" bestFit="1" customWidth="1"/>
    <col min="13" max="13" width="8" style="1" bestFit="1" customWidth="1"/>
    <col min="14" max="14" width="6.28515625" style="1" bestFit="1" customWidth="1"/>
    <col min="15" max="15" width="8.85546875" style="1" bestFit="1" customWidth="1"/>
    <col min="16" max="16" width="9.28515625" style="1" customWidth="1"/>
    <col min="17" max="17" width="5.7109375" style="1" customWidth="1"/>
    <col min="18" max="16384" width="9.140625" style="1"/>
  </cols>
  <sheetData>
    <row r="1" spans="2:16">
      <c r="B1" s="46" t="s">
        <v>152</v>
      </c>
      <c r="C1" s="46" t="s" vm="1">
        <v>241</v>
      </c>
    </row>
    <row r="2" spans="2:16">
      <c r="B2" s="46" t="s">
        <v>151</v>
      </c>
      <c r="C2" s="46" t="s">
        <v>242</v>
      </c>
    </row>
    <row r="3" spans="2:16">
      <c r="B3" s="46" t="s">
        <v>153</v>
      </c>
      <c r="C3" s="46" t="s">
        <v>243</v>
      </c>
    </row>
    <row r="4" spans="2:16">
      <c r="B4" s="46" t="s">
        <v>154</v>
      </c>
      <c r="C4" s="46" t="s">
        <v>244</v>
      </c>
    </row>
    <row r="6" spans="2:16" ht="26.25" customHeight="1">
      <c r="B6" s="168" t="s">
        <v>191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70"/>
    </row>
    <row r="7" spans="2:16" s="3" customFormat="1" ht="63">
      <c r="B7" s="21" t="s">
        <v>122</v>
      </c>
      <c r="C7" s="29" t="s">
        <v>49</v>
      </c>
      <c r="D7" s="29" t="s">
        <v>71</v>
      </c>
      <c r="E7" s="29" t="s">
        <v>14</v>
      </c>
      <c r="F7" s="29" t="s">
        <v>72</v>
      </c>
      <c r="G7" s="29" t="s">
        <v>110</v>
      </c>
      <c r="H7" s="29" t="s">
        <v>17</v>
      </c>
      <c r="I7" s="29" t="s">
        <v>109</v>
      </c>
      <c r="J7" s="29" t="s">
        <v>16</v>
      </c>
      <c r="K7" s="29" t="s">
        <v>188</v>
      </c>
      <c r="L7" s="29" t="s">
        <v>216</v>
      </c>
      <c r="M7" s="29" t="s">
        <v>189</v>
      </c>
      <c r="N7" s="29" t="s">
        <v>63</v>
      </c>
      <c r="O7" s="29" t="s">
        <v>155</v>
      </c>
      <c r="P7" s="30" t="s">
        <v>157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223</v>
      </c>
      <c r="M8" s="31" t="s">
        <v>219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30" t="s">
        <v>4832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31">
        <v>0</v>
      </c>
      <c r="N10" s="103"/>
      <c r="O10" s="132">
        <f>IFERROR(M10/$M$10,0)</f>
        <v>0</v>
      </c>
      <c r="P10" s="132">
        <f>M10/'סכום נכסי הקרן'!$C$42</f>
        <v>0</v>
      </c>
    </row>
    <row r="11" spans="2:16" ht="20.25" customHeight="1">
      <c r="B11" s="124" t="s">
        <v>231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</row>
    <row r="12" spans="2:16">
      <c r="B12" s="124" t="s">
        <v>118</v>
      </c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</row>
    <row r="13" spans="2:16">
      <c r="B13" s="124" t="s">
        <v>222</v>
      </c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pans="2:16"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</row>
    <row r="15" spans="2:16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</row>
    <row r="16" spans="2:16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2:16"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</row>
    <row r="18" spans="2:16"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</row>
    <row r="19" spans="2:16"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2:16"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2:16"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pans="2:16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</row>
    <row r="23" spans="2:16"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</row>
    <row r="24" spans="2:16"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</row>
    <row r="25" spans="2:16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</row>
    <row r="26" spans="2:16"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</row>
    <row r="27" spans="2:16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</row>
    <row r="28" spans="2:16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</row>
    <row r="29" spans="2:16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</row>
    <row r="30" spans="2:16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</row>
    <row r="31" spans="2:16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</row>
    <row r="32" spans="2:16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</row>
    <row r="33" spans="2:16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</row>
    <row r="34" spans="2:16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</row>
    <row r="35" spans="2:16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</row>
    <row r="36" spans="2:16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2:16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</row>
    <row r="38" spans="2:16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</row>
    <row r="39" spans="2:16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</row>
    <row r="40" spans="2:16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</row>
    <row r="41" spans="2:16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</row>
    <row r="42" spans="2:16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</row>
    <row r="43" spans="2:16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</row>
    <row r="44" spans="2:16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</row>
    <row r="45" spans="2:16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</row>
    <row r="46" spans="2:16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</row>
    <row r="47" spans="2:16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</row>
    <row r="48" spans="2:16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</row>
    <row r="49" spans="2:16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</row>
    <row r="50" spans="2:16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</row>
    <row r="51" spans="2:16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</row>
    <row r="52" spans="2:16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</row>
    <row r="53" spans="2:16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  <row r="54" spans="2:16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</row>
    <row r="55" spans="2:16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</row>
    <row r="56" spans="2:16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</row>
    <row r="57" spans="2:16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</row>
    <row r="58" spans="2:16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</row>
    <row r="59" spans="2:16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</row>
    <row r="60" spans="2:16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</row>
    <row r="61" spans="2:16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</row>
    <row r="62" spans="2:16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</row>
    <row r="63" spans="2:16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</row>
    <row r="64" spans="2:16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</row>
    <row r="65" spans="2:16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</row>
    <row r="66" spans="2:16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</row>
    <row r="67" spans="2:16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</row>
    <row r="68" spans="2:16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</row>
    <row r="69" spans="2:16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  <row r="70" spans="2:16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</row>
    <row r="71" spans="2:16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</row>
    <row r="72" spans="2:16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</row>
    <row r="73" spans="2:16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</row>
    <row r="74" spans="2:16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2:16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</row>
    <row r="76" spans="2:16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</row>
    <row r="77" spans="2:16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  <row r="78" spans="2:16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</row>
    <row r="79" spans="2:16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2:16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</row>
    <row r="81" spans="2:16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2:16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</row>
    <row r="83" spans="2:16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</row>
    <row r="84" spans="2:16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</row>
    <row r="85" spans="2:16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</row>
    <row r="86" spans="2:16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</row>
    <row r="87" spans="2:16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</row>
    <row r="88" spans="2:16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</row>
    <row r="89" spans="2:16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</row>
    <row r="90" spans="2:16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</row>
    <row r="91" spans="2:16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</row>
    <row r="92" spans="2:16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</row>
    <row r="93" spans="2:16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</row>
    <row r="94" spans="2:16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</row>
    <row r="95" spans="2:16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2:16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</row>
    <row r="97" spans="2:16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</row>
    <row r="98" spans="2:16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</row>
    <row r="99" spans="2:16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</row>
    <row r="100" spans="2:16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</row>
    <row r="101" spans="2:16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</row>
    <row r="102" spans="2:16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2:16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</row>
    <row r="104" spans="2:16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</row>
    <row r="105" spans="2:16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</row>
    <row r="106" spans="2:16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</row>
    <row r="107" spans="2:16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</row>
    <row r="108" spans="2:16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</row>
    <row r="109" spans="2:16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</row>
    <row r="110" spans="2:16">
      <c r="B110" s="110"/>
      <c r="C110" s="110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</row>
    <row r="111" spans="2:16">
      <c r="B111" s="110"/>
      <c r="C111" s="110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</row>
    <row r="112" spans="2:16">
      <c r="B112" s="110"/>
      <c r="C112" s="110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</row>
    <row r="113" spans="2:16">
      <c r="B113" s="110"/>
      <c r="C113" s="110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</row>
    <row r="114" spans="2:16">
      <c r="B114" s="110"/>
      <c r="C114" s="110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</row>
    <row r="115" spans="2:16">
      <c r="B115" s="110"/>
      <c r="C115" s="110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</row>
    <row r="116" spans="2:16">
      <c r="B116" s="110"/>
      <c r="C116" s="110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</row>
    <row r="117" spans="2:16">
      <c r="B117" s="110"/>
      <c r="C117" s="110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</row>
    <row r="118" spans="2:16">
      <c r="B118" s="110"/>
      <c r="C118" s="110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</row>
    <row r="119" spans="2:16">
      <c r="B119" s="110"/>
      <c r="C119" s="110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</row>
    <row r="120" spans="2:16">
      <c r="B120" s="110"/>
      <c r="C120" s="110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</row>
    <row r="121" spans="2:16">
      <c r="B121" s="110"/>
      <c r="C121" s="110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</row>
    <row r="122" spans="2:16">
      <c r="B122" s="110"/>
      <c r="C122" s="110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</row>
    <row r="123" spans="2:16">
      <c r="B123" s="110"/>
      <c r="C123" s="110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</row>
    <row r="124" spans="2:16">
      <c r="B124" s="110"/>
      <c r="C124" s="110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</row>
    <row r="125" spans="2:16">
      <c r="B125" s="110"/>
      <c r="C125" s="110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</row>
    <row r="126" spans="2:16">
      <c r="B126" s="110"/>
      <c r="C126" s="110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</row>
    <row r="127" spans="2:16">
      <c r="B127" s="110"/>
      <c r="C127" s="110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</row>
    <row r="128" spans="2:16">
      <c r="B128" s="110"/>
      <c r="C128" s="110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</row>
    <row r="129" spans="2:16">
      <c r="B129" s="110"/>
      <c r="C129" s="110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</row>
    <row r="130" spans="2:16">
      <c r="B130" s="110"/>
      <c r="C130" s="110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</row>
    <row r="131" spans="2:16">
      <c r="B131" s="110"/>
      <c r="C131" s="110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</row>
    <row r="132" spans="2:16">
      <c r="B132" s="110"/>
      <c r="C132" s="110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</row>
    <row r="133" spans="2:16">
      <c r="B133" s="110"/>
      <c r="C133" s="110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</row>
    <row r="134" spans="2:16">
      <c r="B134" s="110"/>
      <c r="C134" s="110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</row>
    <row r="135" spans="2:16">
      <c r="B135" s="110"/>
      <c r="C135" s="110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</row>
    <row r="136" spans="2:16">
      <c r="B136" s="110"/>
      <c r="C136" s="110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</row>
    <row r="137" spans="2:16">
      <c r="B137" s="110"/>
      <c r="C137" s="110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</row>
    <row r="138" spans="2:16">
      <c r="B138" s="110"/>
      <c r="C138" s="110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</row>
    <row r="139" spans="2:16">
      <c r="B139" s="110"/>
      <c r="C139" s="110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</row>
    <row r="140" spans="2:16">
      <c r="B140" s="110"/>
      <c r="C140" s="110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</row>
    <row r="141" spans="2:16">
      <c r="B141" s="110"/>
      <c r="C141" s="110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</row>
    <row r="142" spans="2:16">
      <c r="B142" s="110"/>
      <c r="C142" s="110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</row>
    <row r="143" spans="2:16">
      <c r="B143" s="110"/>
      <c r="C143" s="110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</row>
    <row r="144" spans="2:16">
      <c r="B144" s="110"/>
      <c r="C144" s="110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</row>
    <row r="145" spans="2:16">
      <c r="B145" s="110"/>
      <c r="C145" s="110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</row>
    <row r="146" spans="2:16">
      <c r="B146" s="110"/>
      <c r="C146" s="110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</row>
    <row r="147" spans="2:16">
      <c r="B147" s="110"/>
      <c r="C147" s="110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</row>
    <row r="148" spans="2:16">
      <c r="B148" s="110"/>
      <c r="C148" s="110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</row>
    <row r="149" spans="2:16">
      <c r="B149" s="110"/>
      <c r="C149" s="110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</row>
    <row r="150" spans="2:16">
      <c r="B150" s="110"/>
      <c r="C150" s="110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</row>
    <row r="151" spans="2:16">
      <c r="B151" s="110"/>
      <c r="C151" s="110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</row>
    <row r="152" spans="2:16">
      <c r="B152" s="110"/>
      <c r="C152" s="110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</row>
    <row r="153" spans="2:16">
      <c r="B153" s="110"/>
      <c r="C153" s="110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</row>
    <row r="154" spans="2:16">
      <c r="B154" s="110"/>
      <c r="C154" s="110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</row>
    <row r="155" spans="2:16">
      <c r="B155" s="110"/>
      <c r="C155" s="110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</row>
    <row r="156" spans="2:16">
      <c r="B156" s="110"/>
      <c r="C156" s="110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</row>
    <row r="157" spans="2:16">
      <c r="B157" s="110"/>
      <c r="C157" s="110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</row>
    <row r="158" spans="2:16">
      <c r="B158" s="110"/>
      <c r="C158" s="110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</row>
    <row r="159" spans="2:16">
      <c r="B159" s="110"/>
      <c r="C159" s="110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</row>
    <row r="160" spans="2:16">
      <c r="B160" s="110"/>
      <c r="C160" s="110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</row>
    <row r="161" spans="2:16">
      <c r="B161" s="110"/>
      <c r="C161" s="110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</row>
    <row r="162" spans="2:16">
      <c r="B162" s="110"/>
      <c r="C162" s="110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</row>
    <row r="163" spans="2:16">
      <c r="B163" s="110"/>
      <c r="C163" s="110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</row>
    <row r="164" spans="2:16">
      <c r="B164" s="110"/>
      <c r="C164" s="110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</row>
    <row r="165" spans="2:16">
      <c r="B165" s="110"/>
      <c r="C165" s="110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</row>
    <row r="166" spans="2:16">
      <c r="B166" s="110"/>
      <c r="C166" s="110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</row>
    <row r="167" spans="2:16">
      <c r="B167" s="110"/>
      <c r="C167" s="110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</row>
    <row r="168" spans="2:16">
      <c r="B168" s="110"/>
      <c r="C168" s="110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</row>
    <row r="169" spans="2:16">
      <c r="B169" s="110"/>
      <c r="C169" s="110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</row>
    <row r="170" spans="2:16">
      <c r="B170" s="110"/>
      <c r="C170" s="110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</row>
    <row r="171" spans="2:16">
      <c r="B171" s="110"/>
      <c r="C171" s="110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</row>
    <row r="172" spans="2:16">
      <c r="B172" s="110"/>
      <c r="C172" s="110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</row>
    <row r="173" spans="2:16">
      <c r="B173" s="110"/>
      <c r="C173" s="110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</row>
    <row r="174" spans="2:16">
      <c r="B174" s="110"/>
      <c r="C174" s="110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</row>
    <row r="175" spans="2:16">
      <c r="B175" s="110"/>
      <c r="C175" s="110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</row>
    <row r="176" spans="2:16">
      <c r="B176" s="110"/>
      <c r="C176" s="110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</row>
    <row r="177" spans="2:16">
      <c r="B177" s="110"/>
      <c r="C177" s="110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</row>
    <row r="178" spans="2:16">
      <c r="B178" s="110"/>
      <c r="C178" s="110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</row>
    <row r="179" spans="2:16">
      <c r="B179" s="110"/>
      <c r="C179" s="110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</row>
    <row r="180" spans="2:16">
      <c r="B180" s="110"/>
      <c r="C180" s="110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</row>
    <row r="181" spans="2:16">
      <c r="B181" s="110"/>
      <c r="C181" s="110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</row>
    <row r="182" spans="2:16">
      <c r="B182" s="110"/>
      <c r="C182" s="110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</row>
    <row r="183" spans="2:16">
      <c r="B183" s="110"/>
      <c r="C183" s="110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</row>
    <row r="184" spans="2:16">
      <c r="B184" s="110"/>
      <c r="C184" s="110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</row>
    <row r="185" spans="2:16">
      <c r="B185" s="110"/>
      <c r="C185" s="110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</row>
    <row r="186" spans="2:16">
      <c r="B186" s="110"/>
      <c r="C186" s="110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</row>
    <row r="187" spans="2:16">
      <c r="B187" s="110"/>
      <c r="C187" s="110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</row>
    <row r="188" spans="2:16">
      <c r="B188" s="110"/>
      <c r="C188" s="110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</row>
    <row r="189" spans="2:16">
      <c r="B189" s="110"/>
      <c r="C189" s="110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</row>
    <row r="190" spans="2:16">
      <c r="B190" s="110"/>
      <c r="C190" s="110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</row>
    <row r="191" spans="2:16">
      <c r="B191" s="110"/>
      <c r="C191" s="110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</row>
    <row r="192" spans="2:16">
      <c r="B192" s="110"/>
      <c r="C192" s="110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</row>
    <row r="193" spans="2:16">
      <c r="B193" s="110"/>
      <c r="C193" s="110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</row>
    <row r="194" spans="2:16">
      <c r="B194" s="110"/>
      <c r="C194" s="110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</row>
    <row r="195" spans="2:16">
      <c r="B195" s="110"/>
      <c r="C195" s="110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</row>
    <row r="196" spans="2:16">
      <c r="B196" s="110"/>
      <c r="C196" s="110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</row>
    <row r="197" spans="2:16">
      <c r="B197" s="110"/>
      <c r="C197" s="110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</row>
    <row r="198" spans="2:16">
      <c r="B198" s="110"/>
      <c r="C198" s="110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</row>
    <row r="199" spans="2:16">
      <c r="B199" s="110"/>
      <c r="C199" s="110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</row>
    <row r="200" spans="2:16">
      <c r="B200" s="110"/>
      <c r="C200" s="110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</row>
    <row r="201" spans="2:16">
      <c r="B201" s="110"/>
      <c r="C201" s="110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</row>
    <row r="202" spans="2:16">
      <c r="B202" s="110"/>
      <c r="C202" s="110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</row>
    <row r="203" spans="2:16">
      <c r="B203" s="110"/>
      <c r="C203" s="110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</row>
    <row r="204" spans="2:16">
      <c r="B204" s="110"/>
      <c r="C204" s="110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</row>
    <row r="205" spans="2:16">
      <c r="B205" s="110"/>
      <c r="C205" s="110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</row>
    <row r="206" spans="2:16">
      <c r="B206" s="110"/>
      <c r="C206" s="110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</row>
    <row r="207" spans="2:16">
      <c r="B207" s="110"/>
      <c r="C207" s="110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</row>
    <row r="208" spans="2:16">
      <c r="B208" s="110"/>
      <c r="C208" s="110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</row>
    <row r="209" spans="2:16">
      <c r="B209" s="110"/>
      <c r="C209" s="110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</row>
    <row r="210" spans="2:16">
      <c r="B210" s="110"/>
      <c r="C210" s="110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</row>
    <row r="211" spans="2:16">
      <c r="B211" s="110"/>
      <c r="C211" s="110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</row>
    <row r="212" spans="2:16">
      <c r="B212" s="110"/>
      <c r="C212" s="110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</row>
    <row r="213" spans="2:16">
      <c r="B213" s="110"/>
      <c r="C213" s="110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</row>
    <row r="214" spans="2:16">
      <c r="B214" s="110"/>
      <c r="C214" s="110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</row>
    <row r="215" spans="2:16">
      <c r="B215" s="110"/>
      <c r="C215" s="110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</row>
    <row r="216" spans="2:16">
      <c r="B216" s="110"/>
      <c r="C216" s="110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</row>
    <row r="217" spans="2:16">
      <c r="B217" s="110"/>
      <c r="C217" s="110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</row>
    <row r="218" spans="2:16">
      <c r="B218" s="110"/>
      <c r="C218" s="110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</row>
    <row r="219" spans="2:16">
      <c r="B219" s="110"/>
      <c r="C219" s="110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</row>
    <row r="220" spans="2:16">
      <c r="B220" s="110"/>
      <c r="C220" s="110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</row>
    <row r="221" spans="2:16">
      <c r="B221" s="110"/>
      <c r="C221" s="110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</row>
    <row r="222" spans="2:16">
      <c r="B222" s="110"/>
      <c r="C222" s="110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</row>
    <row r="223" spans="2:16">
      <c r="B223" s="110"/>
      <c r="C223" s="110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</row>
    <row r="224" spans="2:16">
      <c r="B224" s="110"/>
      <c r="C224" s="110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</row>
    <row r="225" spans="2:16">
      <c r="B225" s="110"/>
      <c r="C225" s="110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</row>
    <row r="226" spans="2:16">
      <c r="B226" s="110"/>
      <c r="C226" s="110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</row>
    <row r="227" spans="2:16">
      <c r="B227" s="110"/>
      <c r="C227" s="110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</row>
    <row r="228" spans="2:16">
      <c r="B228" s="110"/>
      <c r="C228" s="110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</row>
    <row r="229" spans="2:16">
      <c r="B229" s="110"/>
      <c r="C229" s="110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</row>
    <row r="230" spans="2:16">
      <c r="B230" s="110"/>
      <c r="C230" s="110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</row>
    <row r="231" spans="2:16">
      <c r="B231" s="110"/>
      <c r="C231" s="110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</row>
    <row r="232" spans="2:16">
      <c r="B232" s="110"/>
      <c r="C232" s="110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</row>
    <row r="233" spans="2:16">
      <c r="B233" s="110"/>
      <c r="C233" s="110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</row>
    <row r="234" spans="2:16">
      <c r="B234" s="110"/>
      <c r="C234" s="110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</row>
    <row r="235" spans="2:16">
      <c r="B235" s="110"/>
      <c r="C235" s="110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</row>
    <row r="236" spans="2:16">
      <c r="B236" s="110"/>
      <c r="C236" s="110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</row>
    <row r="237" spans="2:16">
      <c r="B237" s="110"/>
      <c r="C237" s="110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</row>
    <row r="238" spans="2:16">
      <c r="B238" s="110"/>
      <c r="C238" s="110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</row>
    <row r="239" spans="2:16">
      <c r="B239" s="110"/>
      <c r="C239" s="110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</row>
    <row r="240" spans="2:16">
      <c r="B240" s="110"/>
      <c r="C240" s="110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</row>
    <row r="241" spans="2:16">
      <c r="B241" s="110"/>
      <c r="C241" s="110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</row>
    <row r="242" spans="2:16">
      <c r="B242" s="110"/>
      <c r="C242" s="110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</row>
    <row r="243" spans="2:16">
      <c r="B243" s="110"/>
      <c r="C243" s="110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</row>
    <row r="244" spans="2:16">
      <c r="B244" s="110"/>
      <c r="C244" s="110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</row>
    <row r="245" spans="2:16">
      <c r="B245" s="110"/>
      <c r="C245" s="110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</row>
    <row r="246" spans="2:16">
      <c r="B246" s="110"/>
      <c r="C246" s="110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</row>
    <row r="247" spans="2:16">
      <c r="B247" s="110"/>
      <c r="C247" s="110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</row>
    <row r="248" spans="2:16">
      <c r="B248" s="110"/>
      <c r="C248" s="110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</row>
    <row r="249" spans="2:16">
      <c r="B249" s="110"/>
      <c r="C249" s="110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</row>
    <row r="250" spans="2:16">
      <c r="B250" s="110"/>
      <c r="C250" s="110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</row>
    <row r="251" spans="2:16">
      <c r="B251" s="110"/>
      <c r="C251" s="110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</row>
    <row r="252" spans="2:16">
      <c r="B252" s="110"/>
      <c r="C252" s="110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</row>
    <row r="253" spans="2:16">
      <c r="B253" s="110"/>
      <c r="C253" s="110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</row>
    <row r="254" spans="2:16">
      <c r="B254" s="110"/>
      <c r="C254" s="110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</row>
    <row r="255" spans="2:16">
      <c r="B255" s="110"/>
      <c r="C255" s="110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</row>
    <row r="256" spans="2:16">
      <c r="B256" s="110"/>
      <c r="C256" s="110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</row>
    <row r="257" spans="2:16">
      <c r="B257" s="110"/>
      <c r="C257" s="110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</row>
    <row r="258" spans="2:16">
      <c r="B258" s="110"/>
      <c r="C258" s="110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</row>
    <row r="259" spans="2:16">
      <c r="B259" s="110"/>
      <c r="C259" s="110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</row>
    <row r="260" spans="2:16">
      <c r="B260" s="110"/>
      <c r="C260" s="110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</row>
    <row r="261" spans="2:16">
      <c r="B261" s="110"/>
      <c r="C261" s="110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</row>
    <row r="262" spans="2:16">
      <c r="B262" s="110"/>
      <c r="C262" s="110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</row>
    <row r="263" spans="2:16">
      <c r="B263" s="110"/>
      <c r="C263" s="110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</row>
    <row r="264" spans="2:16">
      <c r="B264" s="110"/>
      <c r="C264" s="110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</row>
    <row r="265" spans="2:16">
      <c r="B265" s="110"/>
      <c r="C265" s="110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</row>
    <row r="266" spans="2:16">
      <c r="B266" s="110"/>
      <c r="C266" s="110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</row>
    <row r="267" spans="2:16">
      <c r="B267" s="110"/>
      <c r="C267" s="110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</row>
    <row r="268" spans="2:16">
      <c r="B268" s="110"/>
      <c r="C268" s="110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</row>
    <row r="269" spans="2:16">
      <c r="B269" s="110"/>
      <c r="C269" s="110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</row>
    <row r="270" spans="2:16">
      <c r="B270" s="110"/>
      <c r="C270" s="110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</row>
    <row r="271" spans="2:16">
      <c r="B271" s="110"/>
      <c r="C271" s="110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</row>
    <row r="272" spans="2:16">
      <c r="B272" s="110"/>
      <c r="C272" s="110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</row>
    <row r="273" spans="2:16">
      <c r="B273" s="110"/>
      <c r="C273" s="110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</row>
    <row r="274" spans="2:16">
      <c r="B274" s="110"/>
      <c r="C274" s="110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</row>
    <row r="275" spans="2:16">
      <c r="B275" s="110"/>
      <c r="C275" s="110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</row>
    <row r="276" spans="2:16">
      <c r="B276" s="110"/>
      <c r="C276" s="110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</row>
    <row r="277" spans="2:16">
      <c r="B277" s="110"/>
      <c r="C277" s="110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</row>
    <row r="278" spans="2:16">
      <c r="B278" s="110"/>
      <c r="C278" s="110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</row>
    <row r="279" spans="2:16">
      <c r="B279" s="110"/>
      <c r="C279" s="110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</row>
    <row r="280" spans="2:16">
      <c r="B280" s="110"/>
      <c r="C280" s="110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</row>
    <row r="281" spans="2:16">
      <c r="B281" s="110"/>
      <c r="C281" s="110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</row>
    <row r="282" spans="2:16">
      <c r="B282" s="110"/>
      <c r="C282" s="110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</row>
    <row r="283" spans="2:16">
      <c r="B283" s="110"/>
      <c r="C283" s="110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</row>
    <row r="284" spans="2:16">
      <c r="B284" s="110"/>
      <c r="C284" s="110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</row>
    <row r="285" spans="2:16">
      <c r="B285" s="110"/>
      <c r="C285" s="110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</row>
    <row r="286" spans="2:16">
      <c r="B286" s="110"/>
      <c r="C286" s="110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</row>
    <row r="287" spans="2:16">
      <c r="B287" s="110"/>
      <c r="C287" s="110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</row>
    <row r="288" spans="2:16">
      <c r="B288" s="110"/>
      <c r="C288" s="110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</row>
    <row r="289" spans="2:16">
      <c r="B289" s="110"/>
      <c r="C289" s="110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</row>
    <row r="290" spans="2:16">
      <c r="B290" s="110"/>
      <c r="C290" s="110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</row>
    <row r="291" spans="2:16">
      <c r="B291" s="110"/>
      <c r="C291" s="110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</row>
    <row r="292" spans="2:16">
      <c r="B292" s="110"/>
      <c r="C292" s="110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</row>
    <row r="293" spans="2:16">
      <c r="B293" s="110"/>
      <c r="C293" s="110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</row>
    <row r="294" spans="2:16">
      <c r="B294" s="110"/>
      <c r="C294" s="110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</row>
    <row r="295" spans="2:16">
      <c r="B295" s="110"/>
      <c r="C295" s="110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</row>
    <row r="296" spans="2:16">
      <c r="B296" s="110"/>
      <c r="C296" s="110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</row>
    <row r="297" spans="2:16">
      <c r="B297" s="110"/>
      <c r="C297" s="110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</row>
    <row r="298" spans="2:16">
      <c r="B298" s="110"/>
      <c r="C298" s="110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</row>
    <row r="299" spans="2:16">
      <c r="B299" s="110"/>
      <c r="C299" s="110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</row>
    <row r="300" spans="2:16">
      <c r="B300" s="110"/>
      <c r="C300" s="110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</row>
    <row r="301" spans="2:16">
      <c r="B301" s="110"/>
      <c r="C301" s="110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</row>
    <row r="302" spans="2:16">
      <c r="B302" s="110"/>
      <c r="C302" s="110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</row>
    <row r="303" spans="2:16">
      <c r="B303" s="110"/>
      <c r="C303" s="110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</row>
    <row r="304" spans="2:16">
      <c r="B304" s="110"/>
      <c r="C304" s="110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</row>
    <row r="305" spans="2:16">
      <c r="B305" s="110"/>
      <c r="C305" s="110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</row>
    <row r="306" spans="2:16">
      <c r="B306" s="110"/>
      <c r="C306" s="110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</row>
    <row r="307" spans="2:16">
      <c r="B307" s="110"/>
      <c r="C307" s="110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</row>
    <row r="308" spans="2:16">
      <c r="B308" s="110"/>
      <c r="C308" s="110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</row>
    <row r="309" spans="2:16">
      <c r="B309" s="110"/>
      <c r="C309" s="110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</row>
    <row r="310" spans="2:16">
      <c r="B310" s="110"/>
      <c r="C310" s="110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</row>
    <row r="311" spans="2:16">
      <c r="B311" s="110"/>
      <c r="C311" s="110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</row>
    <row r="312" spans="2:16">
      <c r="B312" s="110"/>
      <c r="C312" s="110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</row>
    <row r="313" spans="2:16">
      <c r="B313" s="110"/>
      <c r="C313" s="110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</row>
    <row r="314" spans="2:16">
      <c r="B314" s="110"/>
      <c r="C314" s="110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</row>
    <row r="315" spans="2:16">
      <c r="B315" s="110"/>
      <c r="C315" s="110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</row>
    <row r="316" spans="2:16">
      <c r="B316" s="110"/>
      <c r="C316" s="110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</row>
    <row r="317" spans="2:16">
      <c r="B317" s="110"/>
      <c r="C317" s="110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</row>
    <row r="318" spans="2:16">
      <c r="B318" s="110"/>
      <c r="C318" s="110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</row>
    <row r="319" spans="2:16">
      <c r="B319" s="110"/>
      <c r="C319" s="110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</row>
    <row r="320" spans="2:16">
      <c r="B320" s="110"/>
      <c r="C320" s="110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</row>
    <row r="321" spans="2:16">
      <c r="B321" s="110"/>
      <c r="C321" s="110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</row>
    <row r="322" spans="2:16">
      <c r="B322" s="110"/>
      <c r="C322" s="110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</row>
    <row r="323" spans="2:16">
      <c r="B323" s="110"/>
      <c r="C323" s="110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</row>
    <row r="324" spans="2:16">
      <c r="B324" s="110"/>
      <c r="C324" s="110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</row>
    <row r="325" spans="2:16">
      <c r="B325" s="110"/>
      <c r="C325" s="110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</row>
    <row r="326" spans="2:16">
      <c r="B326" s="110"/>
      <c r="C326" s="110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</row>
    <row r="327" spans="2:16">
      <c r="B327" s="110"/>
      <c r="C327" s="110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</row>
    <row r="328" spans="2:16">
      <c r="B328" s="110"/>
      <c r="C328" s="110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</row>
    <row r="329" spans="2:16">
      <c r="B329" s="110"/>
      <c r="C329" s="110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</row>
    <row r="330" spans="2:16">
      <c r="B330" s="110"/>
      <c r="C330" s="110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</row>
    <row r="331" spans="2:16">
      <c r="B331" s="110"/>
      <c r="C331" s="110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</row>
    <row r="332" spans="2:16">
      <c r="B332" s="110"/>
      <c r="C332" s="110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</row>
    <row r="333" spans="2:16">
      <c r="B333" s="110"/>
      <c r="C333" s="110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</row>
    <row r="334" spans="2:16">
      <c r="B334" s="110"/>
      <c r="C334" s="110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</row>
    <row r="335" spans="2:16">
      <c r="B335" s="110"/>
      <c r="C335" s="110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</row>
    <row r="336" spans="2:16">
      <c r="B336" s="110"/>
      <c r="C336" s="110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</row>
    <row r="337" spans="2:16">
      <c r="B337" s="110"/>
      <c r="C337" s="110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</row>
    <row r="338" spans="2:16">
      <c r="B338" s="110"/>
      <c r="C338" s="110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</row>
    <row r="339" spans="2:16">
      <c r="B339" s="110"/>
      <c r="C339" s="110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</row>
    <row r="340" spans="2:16">
      <c r="B340" s="110"/>
      <c r="C340" s="110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</row>
    <row r="341" spans="2:16">
      <c r="B341" s="110"/>
      <c r="C341" s="110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</row>
    <row r="342" spans="2:16">
      <c r="B342" s="110"/>
      <c r="C342" s="110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</row>
    <row r="343" spans="2:16">
      <c r="B343" s="110"/>
      <c r="C343" s="110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</row>
    <row r="344" spans="2:16">
      <c r="B344" s="110"/>
      <c r="C344" s="110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</row>
    <row r="345" spans="2:16">
      <c r="B345" s="110"/>
      <c r="C345" s="110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</row>
    <row r="346" spans="2:16">
      <c r="B346" s="110"/>
      <c r="C346" s="110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</row>
    <row r="347" spans="2:16">
      <c r="B347" s="110"/>
      <c r="C347" s="110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</row>
    <row r="348" spans="2:16">
      <c r="B348" s="110"/>
      <c r="C348" s="110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</row>
    <row r="349" spans="2:16">
      <c r="B349" s="110"/>
      <c r="C349" s="110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</row>
    <row r="350" spans="2:16">
      <c r="B350" s="110"/>
      <c r="C350" s="110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</row>
    <row r="351" spans="2:16">
      <c r="B351" s="110"/>
      <c r="C351" s="110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</row>
    <row r="352" spans="2:16">
      <c r="B352" s="110"/>
      <c r="C352" s="110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</row>
    <row r="353" spans="2:16">
      <c r="B353" s="110"/>
      <c r="C353" s="110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</row>
    <row r="354" spans="2:16">
      <c r="B354" s="110"/>
      <c r="C354" s="110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</row>
    <row r="355" spans="2:16">
      <c r="B355" s="110"/>
      <c r="C355" s="110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</row>
    <row r="356" spans="2:16">
      <c r="B356" s="110"/>
      <c r="C356" s="110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</row>
    <row r="357" spans="2:16">
      <c r="B357" s="110"/>
      <c r="C357" s="110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</row>
    <row r="358" spans="2:16">
      <c r="B358" s="110"/>
      <c r="C358" s="110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</row>
    <row r="359" spans="2:16">
      <c r="B359" s="110"/>
      <c r="C359" s="110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</row>
    <row r="360" spans="2:16">
      <c r="B360" s="110"/>
      <c r="C360" s="110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</row>
    <row r="361" spans="2:16">
      <c r="B361" s="110"/>
      <c r="C361" s="110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</row>
    <row r="362" spans="2:16">
      <c r="B362" s="110"/>
      <c r="C362" s="110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</row>
    <row r="363" spans="2:16">
      <c r="B363" s="110"/>
      <c r="C363" s="110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</row>
    <row r="364" spans="2:16">
      <c r="B364" s="110"/>
      <c r="C364" s="110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</row>
    <row r="365" spans="2:16">
      <c r="B365" s="110"/>
      <c r="C365" s="110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</row>
    <row r="366" spans="2:16">
      <c r="B366" s="110"/>
      <c r="C366" s="110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</row>
    <row r="367" spans="2:16">
      <c r="B367" s="110"/>
      <c r="C367" s="110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</row>
    <row r="368" spans="2:16">
      <c r="B368" s="110"/>
      <c r="C368" s="110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</row>
    <row r="369" spans="2:16">
      <c r="B369" s="110"/>
      <c r="C369" s="110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</row>
    <row r="370" spans="2:16">
      <c r="B370" s="110"/>
      <c r="C370" s="110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</row>
    <row r="371" spans="2:16">
      <c r="B371" s="110"/>
      <c r="C371" s="110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</row>
    <row r="372" spans="2:16">
      <c r="B372" s="110"/>
      <c r="C372" s="110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</row>
    <row r="373" spans="2:16">
      <c r="B373" s="110"/>
      <c r="C373" s="110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</row>
    <row r="374" spans="2:16">
      <c r="B374" s="110"/>
      <c r="C374" s="110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</row>
    <row r="375" spans="2:16">
      <c r="B375" s="110"/>
      <c r="C375" s="110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</row>
    <row r="376" spans="2:16">
      <c r="B376" s="110"/>
      <c r="C376" s="110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</row>
    <row r="377" spans="2:16">
      <c r="B377" s="110"/>
      <c r="C377" s="110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</row>
    <row r="378" spans="2:16">
      <c r="B378" s="110"/>
      <c r="C378" s="110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</row>
    <row r="379" spans="2:16">
      <c r="B379" s="110"/>
      <c r="C379" s="110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</row>
    <row r="380" spans="2:16">
      <c r="B380" s="110"/>
      <c r="C380" s="110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</row>
    <row r="381" spans="2:16">
      <c r="B381" s="110"/>
      <c r="C381" s="110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</row>
    <row r="382" spans="2:16">
      <c r="B382" s="110"/>
      <c r="C382" s="110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</row>
    <row r="383" spans="2:16">
      <c r="B383" s="110"/>
      <c r="C383" s="110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</row>
    <row r="384" spans="2:16">
      <c r="B384" s="110"/>
      <c r="C384" s="110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</row>
    <row r="385" spans="2:16">
      <c r="B385" s="110"/>
      <c r="C385" s="110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</row>
    <row r="386" spans="2:16">
      <c r="B386" s="110"/>
      <c r="C386" s="110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</row>
    <row r="387" spans="2:16">
      <c r="B387" s="110"/>
      <c r="C387" s="110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</row>
    <row r="388" spans="2:16">
      <c r="B388" s="110"/>
      <c r="C388" s="110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</row>
    <row r="389" spans="2:16">
      <c r="B389" s="110"/>
      <c r="C389" s="110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</row>
    <row r="390" spans="2:16">
      <c r="B390" s="110"/>
      <c r="C390" s="110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</row>
    <row r="391" spans="2:16">
      <c r="B391" s="110"/>
      <c r="C391" s="110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</row>
    <row r="392" spans="2:16">
      <c r="B392" s="110"/>
      <c r="C392" s="110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</row>
    <row r="393" spans="2:16">
      <c r="B393" s="110"/>
      <c r="C393" s="110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</row>
    <row r="394" spans="2:16">
      <c r="B394" s="110"/>
      <c r="C394" s="110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</row>
    <row r="395" spans="2:16">
      <c r="B395" s="110"/>
      <c r="C395" s="110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</row>
    <row r="396" spans="2:16">
      <c r="B396" s="110"/>
      <c r="C396" s="110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</row>
    <row r="397" spans="2:16">
      <c r="B397" s="127"/>
      <c r="C397" s="110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</row>
    <row r="398" spans="2:16">
      <c r="B398" s="127"/>
      <c r="C398" s="110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</row>
    <row r="399" spans="2:16">
      <c r="B399" s="128"/>
      <c r="C399" s="110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</row>
    <row r="400" spans="2:16">
      <c r="B400" s="110"/>
      <c r="C400" s="110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</row>
    <row r="401" spans="2:16">
      <c r="B401" s="110"/>
      <c r="C401" s="110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</row>
    <row r="402" spans="2:16">
      <c r="B402" s="110"/>
      <c r="C402" s="110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</row>
    <row r="403" spans="2:16">
      <c r="B403" s="110"/>
      <c r="C403" s="110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</row>
    <row r="404" spans="2:16">
      <c r="B404" s="110"/>
      <c r="C404" s="110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</row>
    <row r="405" spans="2:16">
      <c r="B405" s="110"/>
      <c r="C405" s="110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</row>
    <row r="406" spans="2:16">
      <c r="B406" s="110"/>
      <c r="C406" s="110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</row>
    <row r="407" spans="2:16">
      <c r="B407" s="110"/>
      <c r="C407" s="110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</row>
    <row r="408" spans="2:16">
      <c r="B408" s="110"/>
      <c r="C408" s="110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</row>
    <row r="409" spans="2:16">
      <c r="B409" s="110"/>
      <c r="C409" s="110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</row>
    <row r="410" spans="2:16">
      <c r="B410" s="110"/>
      <c r="C410" s="110"/>
      <c r="D410" s="110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</row>
    <row r="411" spans="2:16">
      <c r="B411" s="110"/>
      <c r="C411" s="110"/>
      <c r="D411" s="110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 xr:uid="{00000000-0002-0000-1C00-000000000000}"/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>
    <tabColor theme="4" tint="0.59999389629810485"/>
    <pageSetUpPr fitToPage="1"/>
  </sheetPr>
  <dimension ref="B1:R876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7.85546875" style="2" bestFit="1" customWidth="1"/>
    <col min="3" max="3" width="41.7109375" style="2" bestFit="1" customWidth="1"/>
    <col min="4" max="4" width="6.42578125" style="2" bestFit="1" customWidth="1"/>
    <col min="5" max="5" width="5.42578125" style="1" bestFit="1" customWidth="1"/>
    <col min="6" max="6" width="7" style="1" bestFit="1" customWidth="1"/>
    <col min="7" max="7" width="7.140625" style="1" bestFit="1" customWidth="1"/>
    <col min="8" max="8" width="6.85546875" style="1" bestFit="1" customWidth="1"/>
    <col min="9" max="9" width="12" style="1" bestFit="1" customWidth="1"/>
    <col min="10" max="10" width="7.42578125" style="1" bestFit="1" customWidth="1"/>
    <col min="11" max="11" width="7.5703125" style="1" bestFit="1" customWidth="1"/>
    <col min="12" max="12" width="16.85546875" style="1" bestFit="1" customWidth="1"/>
    <col min="13" max="13" width="8.140625" style="1" bestFit="1" customWidth="1"/>
    <col min="14" max="14" width="9.7109375" style="1" bestFit="1" customWidth="1"/>
    <col min="15" max="15" width="15.42578125" style="1" customWidth="1"/>
    <col min="16" max="16" width="11.28515625" style="1" bestFit="1" customWidth="1"/>
    <col min="17" max="17" width="11.5703125" style="1" customWidth="1"/>
    <col min="18" max="18" width="9.28515625" style="1" bestFit="1" customWidth="1"/>
    <col min="19" max="16384" width="9.140625" style="1"/>
  </cols>
  <sheetData>
    <row r="1" spans="2:18">
      <c r="B1" s="46" t="s">
        <v>152</v>
      </c>
      <c r="C1" s="46" t="s" vm="1">
        <v>241</v>
      </c>
    </row>
    <row r="2" spans="2:18">
      <c r="B2" s="46" t="s">
        <v>151</v>
      </c>
      <c r="C2" s="46" t="s">
        <v>242</v>
      </c>
    </row>
    <row r="3" spans="2:18">
      <c r="B3" s="46" t="s">
        <v>153</v>
      </c>
      <c r="C3" s="46" t="s">
        <v>243</v>
      </c>
    </row>
    <row r="4" spans="2:18">
      <c r="B4" s="46" t="s">
        <v>154</v>
      </c>
      <c r="C4" s="46" t="s">
        <v>244</v>
      </c>
    </row>
    <row r="6" spans="2:18" ht="21.75" customHeight="1">
      <c r="B6" s="171" t="s">
        <v>180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3"/>
    </row>
    <row r="7" spans="2:18" ht="27.75" customHeight="1">
      <c r="B7" s="174" t="s">
        <v>95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6"/>
    </row>
    <row r="8" spans="2:18" s="3" customFormat="1" ht="66" customHeight="1">
      <c r="B8" s="21" t="s">
        <v>121</v>
      </c>
      <c r="C8" s="29" t="s">
        <v>49</v>
      </c>
      <c r="D8" s="29" t="s">
        <v>125</v>
      </c>
      <c r="E8" s="29" t="s">
        <v>14</v>
      </c>
      <c r="F8" s="29" t="s">
        <v>72</v>
      </c>
      <c r="G8" s="29" t="s">
        <v>110</v>
      </c>
      <c r="H8" s="29" t="s">
        <v>17</v>
      </c>
      <c r="I8" s="29" t="s">
        <v>109</v>
      </c>
      <c r="J8" s="29" t="s">
        <v>16</v>
      </c>
      <c r="K8" s="29" t="s">
        <v>18</v>
      </c>
      <c r="L8" s="29" t="s">
        <v>216</v>
      </c>
      <c r="M8" s="29" t="s">
        <v>215</v>
      </c>
      <c r="N8" s="29" t="s">
        <v>230</v>
      </c>
      <c r="O8" s="29" t="s">
        <v>66</v>
      </c>
      <c r="P8" s="29" t="s">
        <v>218</v>
      </c>
      <c r="Q8" s="29" t="s">
        <v>155</v>
      </c>
      <c r="R8" s="59" t="s">
        <v>157</v>
      </c>
    </row>
    <row r="9" spans="2:18" s="3" customFormat="1" ht="21.75" customHeight="1">
      <c r="B9" s="14"/>
      <c r="C9" s="31"/>
      <c r="D9" s="31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223</v>
      </c>
      <c r="M9" s="31"/>
      <c r="N9" s="15" t="s">
        <v>219</v>
      </c>
      <c r="O9" s="31" t="s">
        <v>224</v>
      </c>
      <c r="P9" s="31" t="s">
        <v>19</v>
      </c>
      <c r="Q9" s="31" t="s">
        <v>19</v>
      </c>
      <c r="R9" s="32" t="s">
        <v>19</v>
      </c>
    </row>
    <row r="10" spans="2:18" s="4" customFormat="1" ht="18" customHeight="1">
      <c r="B10" s="17"/>
      <c r="C10" s="33" t="s">
        <v>0</v>
      </c>
      <c r="D10" s="33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9" t="s">
        <v>120</v>
      </c>
    </row>
    <row r="11" spans="2:18" s="4" customFormat="1" ht="18" customHeight="1">
      <c r="B11" s="90" t="s">
        <v>28</v>
      </c>
      <c r="C11" s="90"/>
      <c r="D11" s="91"/>
      <c r="E11" s="90"/>
      <c r="F11" s="90"/>
      <c r="G11" s="113"/>
      <c r="H11" s="93">
        <v>9.5458890824806577</v>
      </c>
      <c r="I11" s="91"/>
      <c r="J11" s="92"/>
      <c r="K11" s="94">
        <v>3.439305176091044E-2</v>
      </c>
      <c r="L11" s="93"/>
      <c r="M11" s="114"/>
      <c r="N11" s="93"/>
      <c r="O11" s="93">
        <v>4561822.9674082324</v>
      </c>
      <c r="P11" s="94"/>
      <c r="Q11" s="94">
        <f>IFERROR(O11/$O$11,0)</f>
        <v>1</v>
      </c>
      <c r="R11" s="94">
        <f>O11/'סכום נכסי הקרן'!$C$42</f>
        <v>3.9580711594426547E-2</v>
      </c>
    </row>
    <row r="12" spans="2:18" ht="22.5" customHeight="1">
      <c r="B12" s="95" t="s">
        <v>208</v>
      </c>
      <c r="C12" s="96"/>
      <c r="D12" s="97"/>
      <c r="E12" s="96"/>
      <c r="F12" s="96"/>
      <c r="G12" s="115"/>
      <c r="H12" s="99">
        <v>9.5375707254394406</v>
      </c>
      <c r="I12" s="97"/>
      <c r="J12" s="98"/>
      <c r="K12" s="100">
        <v>3.4332084042224348E-2</v>
      </c>
      <c r="L12" s="99"/>
      <c r="M12" s="116"/>
      <c r="N12" s="99"/>
      <c r="O12" s="99">
        <v>4548044.0497639487</v>
      </c>
      <c r="P12" s="100"/>
      <c r="Q12" s="100">
        <f t="shared" ref="Q12:Q65" si="0">IFERROR(O12/$O$11,0)</f>
        <v>0.99697951504415527</v>
      </c>
      <c r="R12" s="100">
        <f>O12/'סכום נכסי הקרן'!$C$42</f>
        <v>3.9461158650513951E-2</v>
      </c>
    </row>
    <row r="13" spans="2:18">
      <c r="B13" s="108" t="s">
        <v>26</v>
      </c>
      <c r="C13" s="103"/>
      <c r="D13" s="104"/>
      <c r="E13" s="103"/>
      <c r="F13" s="103"/>
      <c r="G13" s="117"/>
      <c r="H13" s="106">
        <v>13.466805078710861</v>
      </c>
      <c r="I13" s="104"/>
      <c r="J13" s="105"/>
      <c r="K13" s="107">
        <v>1.5750543173098548E-2</v>
      </c>
      <c r="L13" s="106"/>
      <c r="M13" s="118"/>
      <c r="N13" s="106"/>
      <c r="O13" s="106">
        <v>1589948.4937948971</v>
      </c>
      <c r="P13" s="107"/>
      <c r="Q13" s="107">
        <f t="shared" si="0"/>
        <v>0.34853358079746244</v>
      </c>
      <c r="R13" s="107">
        <f>O13/'סכום נכסי הקרן'!$C$42</f>
        <v>1.3795207142517125E-2</v>
      </c>
    </row>
    <row r="14" spans="2:18">
      <c r="B14" s="119" t="s">
        <v>25</v>
      </c>
      <c r="C14" s="96"/>
      <c r="D14" s="97"/>
      <c r="E14" s="96"/>
      <c r="F14" s="96"/>
      <c r="G14" s="115"/>
      <c r="H14" s="99">
        <v>13.466805078710861</v>
      </c>
      <c r="I14" s="97"/>
      <c r="J14" s="98"/>
      <c r="K14" s="100">
        <v>1.5750543173098548E-2</v>
      </c>
      <c r="L14" s="99"/>
      <c r="M14" s="116"/>
      <c r="N14" s="99"/>
      <c r="O14" s="99">
        <v>1589948.4937948971</v>
      </c>
      <c r="P14" s="100"/>
      <c r="Q14" s="100">
        <f t="shared" si="0"/>
        <v>0.34853358079746244</v>
      </c>
      <c r="R14" s="100">
        <f>O14/'סכום נכסי הקרן'!$C$42</f>
        <v>1.3795207142517125E-2</v>
      </c>
    </row>
    <row r="15" spans="2:18">
      <c r="B15" s="120" t="s">
        <v>245</v>
      </c>
      <c r="C15" s="103" t="s">
        <v>246</v>
      </c>
      <c r="D15" s="104" t="s">
        <v>126</v>
      </c>
      <c r="E15" s="103" t="s">
        <v>247</v>
      </c>
      <c r="F15" s="103"/>
      <c r="G15" s="117"/>
      <c r="H15" s="106">
        <v>0.83999999999971464</v>
      </c>
      <c r="I15" s="104" t="s">
        <v>139</v>
      </c>
      <c r="J15" s="105">
        <v>0.04</v>
      </c>
      <c r="K15" s="107">
        <v>2.0299999999987713E-2</v>
      </c>
      <c r="L15" s="106">
        <v>3187689.3185470011</v>
      </c>
      <c r="M15" s="118">
        <v>140.66999999999999</v>
      </c>
      <c r="N15" s="106"/>
      <c r="O15" s="106">
        <v>4484.1225198170005</v>
      </c>
      <c r="P15" s="107">
        <v>2.2605402597612495E-4</v>
      </c>
      <c r="Q15" s="107">
        <f t="shared" si="0"/>
        <v>9.829672374078609E-4</v>
      </c>
      <c r="R15" s="107">
        <f>O15/'סכום נכסי הקרן'!$C$42</f>
        <v>3.8906542730610755E-5</v>
      </c>
    </row>
    <row r="16" spans="2:18">
      <c r="B16" s="120" t="s">
        <v>248</v>
      </c>
      <c r="C16" s="103" t="s">
        <v>249</v>
      </c>
      <c r="D16" s="104" t="s">
        <v>126</v>
      </c>
      <c r="E16" s="103" t="s">
        <v>247</v>
      </c>
      <c r="F16" s="103"/>
      <c r="G16" s="117"/>
      <c r="H16" s="106">
        <v>3.6300000000000074</v>
      </c>
      <c r="I16" s="104" t="s">
        <v>139</v>
      </c>
      <c r="J16" s="105">
        <v>7.4999999999999997E-3</v>
      </c>
      <c r="K16" s="107">
        <v>1.5599999999999715E-2</v>
      </c>
      <c r="L16" s="106">
        <v>45905416.409630001</v>
      </c>
      <c r="M16" s="118">
        <v>109.59</v>
      </c>
      <c r="N16" s="106"/>
      <c r="O16" s="106">
        <v>50307.746403174016</v>
      </c>
      <c r="P16" s="107">
        <v>2.1923044611439949E-3</v>
      </c>
      <c r="Q16" s="107">
        <f t="shared" si="0"/>
        <v>1.1027991827520657E-2</v>
      </c>
      <c r="R16" s="107">
        <f>O16/'סכום נכסי הקרן'!$C$42</f>
        <v>4.3649576399078807E-4</v>
      </c>
    </row>
    <row r="17" spans="2:18">
      <c r="B17" s="120" t="s">
        <v>250</v>
      </c>
      <c r="C17" s="103" t="s">
        <v>251</v>
      </c>
      <c r="D17" s="104" t="s">
        <v>126</v>
      </c>
      <c r="E17" s="103" t="s">
        <v>247</v>
      </c>
      <c r="F17" s="103"/>
      <c r="G17" s="117"/>
      <c r="H17" s="106">
        <v>5.5999999999999224</v>
      </c>
      <c r="I17" s="104" t="s">
        <v>139</v>
      </c>
      <c r="J17" s="105">
        <v>5.0000000000000001E-3</v>
      </c>
      <c r="K17" s="107">
        <v>1.499999999999976E-2</v>
      </c>
      <c r="L17" s="106">
        <v>96932159.042328</v>
      </c>
      <c r="M17" s="118">
        <v>105.57</v>
      </c>
      <c r="N17" s="106"/>
      <c r="O17" s="106">
        <v>102331.28368680499</v>
      </c>
      <c r="P17" s="107">
        <v>4.7689816872735994E-3</v>
      </c>
      <c r="Q17" s="107">
        <f t="shared" si="0"/>
        <v>2.2432103222309784E-2</v>
      </c>
      <c r="R17" s="107">
        <f>O17/'סכום נכסי הקרן'!$C$42</f>
        <v>8.8787860809865003E-4</v>
      </c>
    </row>
    <row r="18" spans="2:18">
      <c r="B18" s="120" t="s">
        <v>252</v>
      </c>
      <c r="C18" s="103" t="s">
        <v>253</v>
      </c>
      <c r="D18" s="104" t="s">
        <v>126</v>
      </c>
      <c r="E18" s="103" t="s">
        <v>247</v>
      </c>
      <c r="F18" s="103"/>
      <c r="G18" s="117"/>
      <c r="H18" s="106">
        <v>10.430000000000087</v>
      </c>
      <c r="I18" s="104" t="s">
        <v>139</v>
      </c>
      <c r="J18" s="105">
        <v>0.04</v>
      </c>
      <c r="K18" s="107">
        <v>1.4500000000000159E-2</v>
      </c>
      <c r="L18" s="106">
        <v>159086658.36855203</v>
      </c>
      <c r="M18" s="118">
        <v>172.93</v>
      </c>
      <c r="N18" s="106"/>
      <c r="O18" s="106">
        <v>275108.55113238806</v>
      </c>
      <c r="P18" s="107">
        <v>9.9851640009954636E-3</v>
      </c>
      <c r="Q18" s="107">
        <f t="shared" si="0"/>
        <v>6.030671358750448E-2</v>
      </c>
      <c r="R18" s="107">
        <f>O18/'סכום נכסי הקרן'!$C$42</f>
        <v>2.3869826377146998E-3</v>
      </c>
    </row>
    <row r="19" spans="2:18">
      <c r="B19" s="120" t="s">
        <v>254</v>
      </c>
      <c r="C19" s="103" t="s">
        <v>255</v>
      </c>
      <c r="D19" s="104" t="s">
        <v>126</v>
      </c>
      <c r="E19" s="103" t="s">
        <v>247</v>
      </c>
      <c r="F19" s="103"/>
      <c r="G19" s="117"/>
      <c r="H19" s="106">
        <v>19.370000000000076</v>
      </c>
      <c r="I19" s="104" t="s">
        <v>139</v>
      </c>
      <c r="J19" s="105">
        <v>0.01</v>
      </c>
      <c r="K19" s="107">
        <v>1.6200000000000089E-2</v>
      </c>
      <c r="L19" s="106">
        <v>510883613.27475709</v>
      </c>
      <c r="M19" s="118">
        <v>100.01</v>
      </c>
      <c r="N19" s="106"/>
      <c r="O19" s="106">
        <v>510934.68301597005</v>
      </c>
      <c r="P19" s="107">
        <v>2.8217656925624789E-2</v>
      </c>
      <c r="Q19" s="107">
        <f t="shared" si="0"/>
        <v>0.11200230404957034</v>
      </c>
      <c r="R19" s="107">
        <f>O19/'סכום נכסי הקרן'!$C$42</f>
        <v>4.433130894497316E-3</v>
      </c>
    </row>
    <row r="20" spans="2:18">
      <c r="B20" s="120" t="s">
        <v>256</v>
      </c>
      <c r="C20" s="103" t="s">
        <v>257</v>
      </c>
      <c r="D20" s="104" t="s">
        <v>126</v>
      </c>
      <c r="E20" s="103" t="s">
        <v>247</v>
      </c>
      <c r="F20" s="103"/>
      <c r="G20" s="117"/>
      <c r="H20" s="106">
        <v>2.839999999999991</v>
      </c>
      <c r="I20" s="104" t="s">
        <v>139</v>
      </c>
      <c r="J20" s="105">
        <v>1E-3</v>
      </c>
      <c r="K20" s="107">
        <v>1.6399999999999887E-2</v>
      </c>
      <c r="L20" s="106">
        <v>115867925.52942502</v>
      </c>
      <c r="M20" s="118">
        <v>106.72</v>
      </c>
      <c r="N20" s="106"/>
      <c r="O20" s="106">
        <v>123654.25019122401</v>
      </c>
      <c r="P20" s="107">
        <v>6.1400594266556594E-3</v>
      </c>
      <c r="Q20" s="107">
        <f t="shared" si="0"/>
        <v>2.7106323738265825E-2</v>
      </c>
      <c r="R20" s="107">
        <f>O20/'סכום נכסי הקרן'!$C$42</f>
        <v>1.0728875822694577E-3</v>
      </c>
    </row>
    <row r="21" spans="2:18">
      <c r="B21" s="120" t="s">
        <v>258</v>
      </c>
      <c r="C21" s="103" t="s">
        <v>259</v>
      </c>
      <c r="D21" s="104" t="s">
        <v>126</v>
      </c>
      <c r="E21" s="103" t="s">
        <v>247</v>
      </c>
      <c r="F21" s="103"/>
      <c r="G21" s="117"/>
      <c r="H21" s="106">
        <v>14.710000000000012</v>
      </c>
      <c r="I21" s="104" t="s">
        <v>139</v>
      </c>
      <c r="J21" s="105">
        <v>2.75E-2</v>
      </c>
      <c r="K21" s="107">
        <v>1.5400000000000051E-2</v>
      </c>
      <c r="L21" s="106">
        <v>144670723.73060101</v>
      </c>
      <c r="M21" s="118">
        <v>141.94</v>
      </c>
      <c r="N21" s="106"/>
      <c r="O21" s="106">
        <v>205345.63503063703</v>
      </c>
      <c r="P21" s="107">
        <v>7.9378335672057685E-3</v>
      </c>
      <c r="Q21" s="107">
        <f t="shared" si="0"/>
        <v>4.5013942123076883E-2</v>
      </c>
      <c r="R21" s="107">
        <f>O21/'סכום נכסי הקרן'!$C$42</f>
        <v>1.781683860901715E-3</v>
      </c>
    </row>
    <row r="22" spans="2:18">
      <c r="B22" s="120" t="s">
        <v>260</v>
      </c>
      <c r="C22" s="103" t="s">
        <v>261</v>
      </c>
      <c r="D22" s="104" t="s">
        <v>126</v>
      </c>
      <c r="E22" s="103" t="s">
        <v>247</v>
      </c>
      <c r="F22" s="103"/>
      <c r="G22" s="117"/>
      <c r="H22" s="106">
        <v>2.0700000000000141</v>
      </c>
      <c r="I22" s="104" t="s">
        <v>139</v>
      </c>
      <c r="J22" s="105">
        <v>7.4999999999999997E-3</v>
      </c>
      <c r="K22" s="107">
        <v>1.7399999999999999E-2</v>
      </c>
      <c r="L22" s="106">
        <v>64877669.741853021</v>
      </c>
      <c r="M22" s="118">
        <v>110.36</v>
      </c>
      <c r="N22" s="106"/>
      <c r="O22" s="106">
        <v>71598.998196200017</v>
      </c>
      <c r="P22" s="107">
        <v>2.9893785804325427E-3</v>
      </c>
      <c r="Q22" s="107">
        <f t="shared" si="0"/>
        <v>1.569526014221426E-2</v>
      </c>
      <c r="R22" s="107">
        <f>O22/'סכום נכסי הקרן'!$C$42</f>
        <v>6.2122956508848094E-4</v>
      </c>
    </row>
    <row r="23" spans="2:18">
      <c r="B23" s="120" t="s">
        <v>262</v>
      </c>
      <c r="C23" s="103" t="s">
        <v>263</v>
      </c>
      <c r="D23" s="104" t="s">
        <v>126</v>
      </c>
      <c r="E23" s="103" t="s">
        <v>247</v>
      </c>
      <c r="F23" s="103"/>
      <c r="G23" s="117"/>
      <c r="H23" s="106">
        <v>4.9699999999997519</v>
      </c>
      <c r="I23" s="104" t="s">
        <v>139</v>
      </c>
      <c r="J23" s="105">
        <v>1.1000000000000001E-2</v>
      </c>
      <c r="K23" s="107">
        <v>1.4999999999997236E-2</v>
      </c>
      <c r="L23" s="106">
        <v>10965002.039999999</v>
      </c>
      <c r="M23" s="118">
        <v>99.03</v>
      </c>
      <c r="N23" s="106"/>
      <c r="O23" s="106">
        <v>10858.641975744002</v>
      </c>
      <c r="P23" s="107">
        <v>4.1935439857362158E-3</v>
      </c>
      <c r="Q23" s="107">
        <f t="shared" si="0"/>
        <v>2.3803295422297507E-3</v>
      </c>
      <c r="R23" s="107">
        <f>O23/'סכום נכסי הקרן'!$C$42</f>
        <v>9.421513711068914E-5</v>
      </c>
    </row>
    <row r="24" spans="2:18">
      <c r="B24" s="120" t="s">
        <v>264</v>
      </c>
      <c r="C24" s="103" t="s">
        <v>265</v>
      </c>
      <c r="D24" s="104" t="s">
        <v>126</v>
      </c>
      <c r="E24" s="103" t="s">
        <v>247</v>
      </c>
      <c r="F24" s="103"/>
      <c r="G24" s="117"/>
      <c r="H24" s="106">
        <v>8.1400000000000805</v>
      </c>
      <c r="I24" s="104" t="s">
        <v>139</v>
      </c>
      <c r="J24" s="105">
        <v>1E-3</v>
      </c>
      <c r="K24" s="107">
        <v>1.5200000000000038E-2</v>
      </c>
      <c r="L24" s="106">
        <v>100442558.70522402</v>
      </c>
      <c r="M24" s="118">
        <v>99.42</v>
      </c>
      <c r="N24" s="106"/>
      <c r="O24" s="106">
        <v>99859.988738107029</v>
      </c>
      <c r="P24" s="107">
        <v>4.6641517250780151E-3</v>
      </c>
      <c r="Q24" s="107">
        <f t="shared" si="0"/>
        <v>2.1890369146622492E-2</v>
      </c>
      <c r="R24" s="107">
        <f>O24/'סכום נכסי הקרן'!$C$42</f>
        <v>8.6643638788799803E-4</v>
      </c>
    </row>
    <row r="25" spans="2:18">
      <c r="B25" s="120" t="s">
        <v>266</v>
      </c>
      <c r="C25" s="103" t="s">
        <v>267</v>
      </c>
      <c r="D25" s="104" t="s">
        <v>126</v>
      </c>
      <c r="E25" s="103" t="s">
        <v>247</v>
      </c>
      <c r="F25" s="103"/>
      <c r="G25" s="117"/>
      <c r="H25" s="106">
        <v>25.830000000000091</v>
      </c>
      <c r="I25" s="104" t="s">
        <v>139</v>
      </c>
      <c r="J25" s="105">
        <v>5.0000000000000001E-3</v>
      </c>
      <c r="K25" s="107">
        <v>1.6600000000000035E-2</v>
      </c>
      <c r="L25" s="106">
        <v>163308741.84260902</v>
      </c>
      <c r="M25" s="118">
        <v>82.95</v>
      </c>
      <c r="N25" s="106"/>
      <c r="O25" s="106">
        <v>135464.59290483105</v>
      </c>
      <c r="P25" s="107">
        <v>1.1856693848426638E-2</v>
      </c>
      <c r="Q25" s="107">
        <f t="shared" si="0"/>
        <v>2.9695276180740155E-2</v>
      </c>
      <c r="R25" s="107">
        <f>O25/'סכום נכסי הקרן'!$C$42</f>
        <v>1.1753601622267204E-3</v>
      </c>
    </row>
    <row r="26" spans="2:18">
      <c r="B26" s="102"/>
      <c r="C26" s="103"/>
      <c r="D26" s="103"/>
      <c r="E26" s="103"/>
      <c r="F26" s="103"/>
      <c r="G26" s="103"/>
      <c r="H26" s="103"/>
      <c r="I26" s="103"/>
      <c r="J26" s="103"/>
      <c r="K26" s="107"/>
      <c r="L26" s="106"/>
      <c r="M26" s="118"/>
      <c r="N26" s="103"/>
      <c r="O26" s="103"/>
      <c r="P26" s="103"/>
      <c r="Q26" s="107"/>
      <c r="R26" s="103"/>
    </row>
    <row r="27" spans="2:18">
      <c r="B27" s="108" t="s">
        <v>51</v>
      </c>
      <c r="C27" s="103"/>
      <c r="D27" s="104"/>
      <c r="E27" s="103"/>
      <c r="F27" s="103"/>
      <c r="G27" s="117"/>
      <c r="H27" s="106">
        <v>7.4256442769699627</v>
      </c>
      <c r="I27" s="104"/>
      <c r="J27" s="105"/>
      <c r="K27" s="107">
        <v>4.4319487206952946E-2</v>
      </c>
      <c r="L27" s="106"/>
      <c r="M27" s="118"/>
      <c r="N27" s="106"/>
      <c r="O27" s="106">
        <v>2958095.5559690516</v>
      </c>
      <c r="P27" s="107"/>
      <c r="Q27" s="107">
        <f t="shared" si="0"/>
        <v>0.64844593424669272</v>
      </c>
      <c r="R27" s="107">
        <f>O27/'סכום נכסי הקרן'!$C$42</f>
        <v>2.5665951507996828E-2</v>
      </c>
    </row>
    <row r="28" spans="2:18">
      <c r="B28" s="119" t="s">
        <v>22</v>
      </c>
      <c r="C28" s="96"/>
      <c r="D28" s="97"/>
      <c r="E28" s="96"/>
      <c r="F28" s="96"/>
      <c r="G28" s="115"/>
      <c r="H28" s="99">
        <v>0.48020301275754756</v>
      </c>
      <c r="I28" s="97"/>
      <c r="J28" s="98"/>
      <c r="K28" s="100">
        <v>4.7956002147373909E-2</v>
      </c>
      <c r="L28" s="99"/>
      <c r="M28" s="116"/>
      <c r="N28" s="99"/>
      <c r="O28" s="99">
        <v>684910.92642393603</v>
      </c>
      <c r="P28" s="100"/>
      <c r="Q28" s="100">
        <f t="shared" si="0"/>
        <v>0.15013974266806399</v>
      </c>
      <c r="R28" s="100">
        <f>O28/'סכום נכסי הקרן'!$C$42</f>
        <v>5.9426378534060582E-3</v>
      </c>
    </row>
    <row r="29" spans="2:18">
      <c r="B29" s="120" t="s">
        <v>268</v>
      </c>
      <c r="C29" s="103" t="s">
        <v>269</v>
      </c>
      <c r="D29" s="104" t="s">
        <v>126</v>
      </c>
      <c r="E29" s="103" t="s">
        <v>247</v>
      </c>
      <c r="F29" s="103"/>
      <c r="G29" s="117"/>
      <c r="H29" s="106">
        <v>0.51000000000005985</v>
      </c>
      <c r="I29" s="104" t="s">
        <v>139</v>
      </c>
      <c r="J29" s="105">
        <v>0</v>
      </c>
      <c r="K29" s="107">
        <v>4.7700000000000492E-2</v>
      </c>
      <c r="L29" s="106">
        <v>69498924.344885007</v>
      </c>
      <c r="M29" s="118">
        <v>97.64</v>
      </c>
      <c r="N29" s="106"/>
      <c r="O29" s="106">
        <v>67858.749730344993</v>
      </c>
      <c r="P29" s="107">
        <v>3.4749462172442504E-3</v>
      </c>
      <c r="Q29" s="107">
        <f t="shared" si="0"/>
        <v>1.4875357990689075E-2</v>
      </c>
      <c r="R29" s="107">
        <f>O29/'סכום נכסי הקרן'!$C$42</f>
        <v>5.8877725449331267E-4</v>
      </c>
    </row>
    <row r="30" spans="2:18">
      <c r="B30" s="120" t="s">
        <v>270</v>
      </c>
      <c r="C30" s="103" t="s">
        <v>271</v>
      </c>
      <c r="D30" s="104" t="s">
        <v>126</v>
      </c>
      <c r="E30" s="103" t="s">
        <v>247</v>
      </c>
      <c r="F30" s="103"/>
      <c r="G30" s="117"/>
      <c r="H30" s="106">
        <v>0.26000000000000251</v>
      </c>
      <c r="I30" s="104" t="s">
        <v>139</v>
      </c>
      <c r="J30" s="105">
        <v>0</v>
      </c>
      <c r="K30" s="107">
        <v>4.7800000000000321E-2</v>
      </c>
      <c r="L30" s="106">
        <v>123850187.12570199</v>
      </c>
      <c r="M30" s="118">
        <v>98.78</v>
      </c>
      <c r="N30" s="106"/>
      <c r="O30" s="106">
        <v>122339.21484276804</v>
      </c>
      <c r="P30" s="107">
        <v>3.6426525625206469E-3</v>
      </c>
      <c r="Q30" s="107">
        <f t="shared" si="0"/>
        <v>2.6818054036032487E-2</v>
      </c>
      <c r="R30" s="107">
        <f>O30/'סכום נכסי הקרן'!$C$42</f>
        <v>1.0614776623239486E-3</v>
      </c>
    </row>
    <row r="31" spans="2:18">
      <c r="B31" s="120" t="s">
        <v>272</v>
      </c>
      <c r="C31" s="103" t="s">
        <v>273</v>
      </c>
      <c r="D31" s="104" t="s">
        <v>126</v>
      </c>
      <c r="E31" s="103" t="s">
        <v>247</v>
      </c>
      <c r="F31" s="103"/>
      <c r="G31" s="117"/>
      <c r="H31" s="106">
        <v>0.18999999991140504</v>
      </c>
      <c r="I31" s="104" t="s">
        <v>139</v>
      </c>
      <c r="J31" s="105">
        <v>0</v>
      </c>
      <c r="K31" s="107">
        <v>4.6899999996935483E-2</v>
      </c>
      <c r="L31" s="106">
        <v>13888.588534000002</v>
      </c>
      <c r="M31" s="118">
        <v>99.15</v>
      </c>
      <c r="N31" s="106"/>
      <c r="O31" s="106">
        <v>13.770536138000001</v>
      </c>
      <c r="P31" s="107">
        <v>2.8344058232653067E-7</v>
      </c>
      <c r="Q31" s="107">
        <f t="shared" si="0"/>
        <v>3.0186476407311425E-6</v>
      </c>
      <c r="R31" s="107">
        <f>O31/'סכום נכסי הקרן'!$C$42</f>
        <v>1.1948022167297547E-7</v>
      </c>
    </row>
    <row r="32" spans="2:18">
      <c r="B32" s="120" t="s">
        <v>274</v>
      </c>
      <c r="C32" s="103" t="s">
        <v>275</v>
      </c>
      <c r="D32" s="104" t="s">
        <v>126</v>
      </c>
      <c r="E32" s="103" t="s">
        <v>247</v>
      </c>
      <c r="F32" s="103"/>
      <c r="G32" s="117"/>
      <c r="H32" s="106">
        <v>0.36000000000002202</v>
      </c>
      <c r="I32" s="104" t="s">
        <v>139</v>
      </c>
      <c r="J32" s="105">
        <v>0</v>
      </c>
      <c r="K32" s="107">
        <v>4.8000000000000889E-2</v>
      </c>
      <c r="L32" s="106">
        <v>138023478.68817005</v>
      </c>
      <c r="M32" s="118">
        <v>98.33</v>
      </c>
      <c r="N32" s="106"/>
      <c r="O32" s="106">
        <v>135718.48659407502</v>
      </c>
      <c r="P32" s="107">
        <v>4.3132337090053142E-3</v>
      </c>
      <c r="Q32" s="107">
        <f t="shared" si="0"/>
        <v>2.9750932371490627E-2</v>
      </c>
      <c r="R32" s="107">
        <f>O32/'סכום נכסי הקרן'!$C$42</f>
        <v>1.1775630738612593E-3</v>
      </c>
    </row>
    <row r="33" spans="2:18">
      <c r="B33" s="120" t="s">
        <v>276</v>
      </c>
      <c r="C33" s="103" t="s">
        <v>277</v>
      </c>
      <c r="D33" s="104" t="s">
        <v>126</v>
      </c>
      <c r="E33" s="103" t="s">
        <v>247</v>
      </c>
      <c r="F33" s="103"/>
      <c r="G33" s="117"/>
      <c r="H33" s="106">
        <v>0.44000000000000994</v>
      </c>
      <c r="I33" s="104" t="s">
        <v>139</v>
      </c>
      <c r="J33" s="105">
        <v>0</v>
      </c>
      <c r="K33" s="107">
        <v>4.8199999999999979E-2</v>
      </c>
      <c r="L33" s="106">
        <v>164911257.90100005</v>
      </c>
      <c r="M33" s="118">
        <v>97.97</v>
      </c>
      <c r="N33" s="106"/>
      <c r="O33" s="106">
        <v>161563.55936561004</v>
      </c>
      <c r="P33" s="107">
        <v>5.3197179968064532E-3</v>
      </c>
      <c r="Q33" s="107">
        <f t="shared" si="0"/>
        <v>3.5416446565308353E-2</v>
      </c>
      <c r="R33" s="107">
        <f>O33/'סכום נכסי הקרן'!$C$42</f>
        <v>1.4018081572008886E-3</v>
      </c>
    </row>
    <row r="34" spans="2:18">
      <c r="B34" s="120" t="s">
        <v>278</v>
      </c>
      <c r="C34" s="103" t="s">
        <v>279</v>
      </c>
      <c r="D34" s="104" t="s">
        <v>126</v>
      </c>
      <c r="E34" s="103" t="s">
        <v>247</v>
      </c>
      <c r="F34" s="103"/>
      <c r="G34" s="117"/>
      <c r="H34" s="106">
        <v>0.60999999999999499</v>
      </c>
      <c r="I34" s="104" t="s">
        <v>139</v>
      </c>
      <c r="J34" s="105">
        <v>0</v>
      </c>
      <c r="K34" s="107">
        <v>4.7800000000000384E-2</v>
      </c>
      <c r="L34" s="106">
        <v>75696424.808000043</v>
      </c>
      <c r="M34" s="118">
        <v>97.2</v>
      </c>
      <c r="N34" s="106"/>
      <c r="O34" s="106">
        <v>73576.924913376002</v>
      </c>
      <c r="P34" s="107">
        <v>4.2053569337777803E-3</v>
      </c>
      <c r="Q34" s="107">
        <f t="shared" si="0"/>
        <v>1.6128842666417242E-2</v>
      </c>
      <c r="R34" s="107">
        <f>O34/'סכום נכסי הקרן'!$C$42</f>
        <v>6.3839106993134249E-4</v>
      </c>
    </row>
    <row r="35" spans="2:18">
      <c r="B35" s="120" t="s">
        <v>280</v>
      </c>
      <c r="C35" s="103" t="s">
        <v>281</v>
      </c>
      <c r="D35" s="104" t="s">
        <v>126</v>
      </c>
      <c r="E35" s="103" t="s">
        <v>247</v>
      </c>
      <c r="F35" s="103"/>
      <c r="G35" s="117"/>
      <c r="H35" s="106">
        <v>0.67999999999999805</v>
      </c>
      <c r="I35" s="104" t="s">
        <v>139</v>
      </c>
      <c r="J35" s="105">
        <v>0</v>
      </c>
      <c r="K35" s="107">
        <v>4.8000000000000105E-2</v>
      </c>
      <c r="L35" s="106">
        <v>68201634.76000002</v>
      </c>
      <c r="M35" s="118">
        <v>96.84</v>
      </c>
      <c r="N35" s="106"/>
      <c r="O35" s="106">
        <v>66046.463101584013</v>
      </c>
      <c r="P35" s="107">
        <v>3.7889797088888899E-3</v>
      </c>
      <c r="Q35" s="107">
        <f t="shared" si="0"/>
        <v>1.4478085531475117E-2</v>
      </c>
      <c r="R35" s="107">
        <f>O35/'סכום נכסי הקרן'!$C$42</f>
        <v>5.7305292786075644E-4</v>
      </c>
    </row>
    <row r="36" spans="2:18">
      <c r="B36" s="120" t="s">
        <v>282</v>
      </c>
      <c r="C36" s="103" t="s">
        <v>283</v>
      </c>
      <c r="D36" s="104" t="s">
        <v>126</v>
      </c>
      <c r="E36" s="103" t="s">
        <v>247</v>
      </c>
      <c r="F36" s="103"/>
      <c r="G36" s="117"/>
      <c r="H36" s="106">
        <v>0.85999999999977539</v>
      </c>
      <c r="I36" s="104" t="s">
        <v>139</v>
      </c>
      <c r="J36" s="105">
        <v>0</v>
      </c>
      <c r="K36" s="107">
        <v>4.8099999999992003E-2</v>
      </c>
      <c r="L36" s="106">
        <v>15034119.303000005</v>
      </c>
      <c r="M36" s="118">
        <v>96.05</v>
      </c>
      <c r="N36" s="106"/>
      <c r="O36" s="106">
        <v>14440.271590534003</v>
      </c>
      <c r="P36" s="107">
        <v>8.3522885016666692E-4</v>
      </c>
      <c r="Q36" s="107">
        <f t="shared" si="0"/>
        <v>3.1654607584954446E-3</v>
      </c>
      <c r="R36" s="107">
        <f>O36/'סכום נכסי הקרן'!$C$42</f>
        <v>1.252911893454829E-4</v>
      </c>
    </row>
    <row r="37" spans="2:18">
      <c r="B37" s="120" t="s">
        <v>284</v>
      </c>
      <c r="C37" s="103" t="s">
        <v>285</v>
      </c>
      <c r="D37" s="104" t="s">
        <v>126</v>
      </c>
      <c r="E37" s="103" t="s">
        <v>247</v>
      </c>
      <c r="F37" s="103"/>
      <c r="G37" s="117"/>
      <c r="H37" s="106">
        <v>0.9299999999999865</v>
      </c>
      <c r="I37" s="104" t="s">
        <v>139</v>
      </c>
      <c r="J37" s="105">
        <v>0</v>
      </c>
      <c r="K37" s="107">
        <v>4.7899999999999811E-2</v>
      </c>
      <c r="L37" s="106">
        <v>45291982.605000027</v>
      </c>
      <c r="M37" s="118">
        <v>95.72</v>
      </c>
      <c r="N37" s="106"/>
      <c r="O37" s="106">
        <v>43353.485749506021</v>
      </c>
      <c r="P37" s="107">
        <v>2.5162212558333349E-3</v>
      </c>
      <c r="Q37" s="107">
        <f t="shared" si="0"/>
        <v>9.5035441005149306E-3</v>
      </c>
      <c r="R37" s="107">
        <f>O37/'סכום נכסי הקרן'!$C$42</f>
        <v>3.7615703816739531E-4</v>
      </c>
    </row>
    <row r="38" spans="2:18">
      <c r="B38" s="102"/>
      <c r="C38" s="103"/>
      <c r="D38" s="103"/>
      <c r="E38" s="103"/>
      <c r="F38" s="103"/>
      <c r="G38" s="103"/>
      <c r="H38" s="103"/>
      <c r="I38" s="103"/>
      <c r="J38" s="103"/>
      <c r="K38" s="107"/>
      <c r="L38" s="106"/>
      <c r="M38" s="118"/>
      <c r="N38" s="103"/>
      <c r="O38" s="103"/>
      <c r="P38" s="103"/>
      <c r="Q38" s="107"/>
      <c r="R38" s="103"/>
    </row>
    <row r="39" spans="2:18">
      <c r="B39" s="119" t="s">
        <v>23</v>
      </c>
      <c r="C39" s="96"/>
      <c r="D39" s="97"/>
      <c r="E39" s="96"/>
      <c r="F39" s="96"/>
      <c r="G39" s="115"/>
      <c r="H39" s="99">
        <v>9.5199043944251933</v>
      </c>
      <c r="I39" s="97"/>
      <c r="J39" s="98"/>
      <c r="K39" s="100">
        <v>4.3221781409326129E-2</v>
      </c>
      <c r="L39" s="99"/>
      <c r="M39" s="116"/>
      <c r="N39" s="99"/>
      <c r="O39" s="99">
        <v>2272666.6055651153</v>
      </c>
      <c r="P39" s="100"/>
      <c r="Q39" s="100">
        <f t="shared" si="0"/>
        <v>0.4981926352254557</v>
      </c>
      <c r="R39" s="100">
        <f>O39/'סכום נכסי הקרן'!$C$42</f>
        <v>1.971881901332611E-2</v>
      </c>
    </row>
    <row r="40" spans="2:18">
      <c r="B40" s="120" t="s">
        <v>286</v>
      </c>
      <c r="C40" s="103" t="s">
        <v>287</v>
      </c>
      <c r="D40" s="104" t="s">
        <v>126</v>
      </c>
      <c r="E40" s="103" t="s">
        <v>247</v>
      </c>
      <c r="F40" s="103"/>
      <c r="G40" s="117"/>
      <c r="H40" s="106">
        <v>12.049999999999597</v>
      </c>
      <c r="I40" s="104" t="s">
        <v>139</v>
      </c>
      <c r="J40" s="105">
        <v>5.5E-2</v>
      </c>
      <c r="K40" s="107">
        <v>4.3899999999999106E-2</v>
      </c>
      <c r="L40" s="106">
        <v>24064126.127485003</v>
      </c>
      <c r="M40" s="118">
        <v>117.33</v>
      </c>
      <c r="N40" s="106"/>
      <c r="O40" s="106">
        <v>28234.440109468007</v>
      </c>
      <c r="P40" s="107">
        <v>1.2463265180656762E-3</v>
      </c>
      <c r="Q40" s="107">
        <f t="shared" si="0"/>
        <v>6.1892888678907248E-3</v>
      </c>
      <c r="R40" s="107">
        <f>O40/'סכום נכסי הקרן'!$C$42</f>
        <v>2.4497645765457759E-4</v>
      </c>
    </row>
    <row r="41" spans="2:18">
      <c r="B41" s="120" t="s">
        <v>288</v>
      </c>
      <c r="C41" s="103" t="s">
        <v>289</v>
      </c>
      <c r="D41" s="104" t="s">
        <v>126</v>
      </c>
      <c r="E41" s="103" t="s">
        <v>247</v>
      </c>
      <c r="F41" s="103"/>
      <c r="G41" s="117"/>
      <c r="H41" s="106">
        <v>2.3999999999998165</v>
      </c>
      <c r="I41" s="104" t="s">
        <v>139</v>
      </c>
      <c r="J41" s="105">
        <v>5.0000000000000001E-3</v>
      </c>
      <c r="K41" s="107">
        <v>4.5599999999998531E-2</v>
      </c>
      <c r="L41" s="106">
        <v>17885853.435623001</v>
      </c>
      <c r="M41" s="118">
        <v>91.2</v>
      </c>
      <c r="N41" s="106"/>
      <c r="O41" s="106">
        <v>16311.898431490003</v>
      </c>
      <c r="P41" s="107">
        <v>8.4618962626332788E-4</v>
      </c>
      <c r="Q41" s="107">
        <f t="shared" si="0"/>
        <v>3.5757412218820699E-3</v>
      </c>
      <c r="R41" s="107">
        <f>O41/'סכום נכסי הקרן'!$C$42</f>
        <v>1.4153038203961658E-4</v>
      </c>
    </row>
    <row r="42" spans="2:18">
      <c r="B42" s="120" t="s">
        <v>290</v>
      </c>
      <c r="C42" s="103" t="s">
        <v>291</v>
      </c>
      <c r="D42" s="104" t="s">
        <v>126</v>
      </c>
      <c r="E42" s="103" t="s">
        <v>247</v>
      </c>
      <c r="F42" s="103"/>
      <c r="G42" s="117"/>
      <c r="H42" s="106">
        <v>0.50000000002595979</v>
      </c>
      <c r="I42" s="104" t="s">
        <v>139</v>
      </c>
      <c r="J42" s="105">
        <v>3.7499999999999999E-2</v>
      </c>
      <c r="K42" s="107">
        <v>4.3399999997123649E-2</v>
      </c>
      <c r="L42" s="106">
        <v>18964.682430000001</v>
      </c>
      <c r="M42" s="118">
        <v>101.56</v>
      </c>
      <c r="N42" s="106"/>
      <c r="O42" s="106">
        <v>19.260531381000003</v>
      </c>
      <c r="P42" s="107">
        <v>9.707971343913744E-7</v>
      </c>
      <c r="Q42" s="107">
        <f t="shared" si="0"/>
        <v>4.2221128523851376E-6</v>
      </c>
      <c r="R42" s="107">
        <f>O42/'סכום נכסי הקרן'!$C$42</f>
        <v>1.6711423112937776E-7</v>
      </c>
    </row>
    <row r="43" spans="2:18">
      <c r="B43" s="120" t="s">
        <v>292</v>
      </c>
      <c r="C43" s="103" t="s">
        <v>293</v>
      </c>
      <c r="D43" s="104" t="s">
        <v>126</v>
      </c>
      <c r="E43" s="103" t="s">
        <v>247</v>
      </c>
      <c r="F43" s="103"/>
      <c r="G43" s="117"/>
      <c r="H43" s="106">
        <v>3.3800000000000381</v>
      </c>
      <c r="I43" s="104" t="s">
        <v>139</v>
      </c>
      <c r="J43" s="105">
        <v>0.02</v>
      </c>
      <c r="K43" s="107">
        <v>4.3200000000000287E-2</v>
      </c>
      <c r="L43" s="106">
        <v>87567255.953529015</v>
      </c>
      <c r="M43" s="118">
        <v>93.59</v>
      </c>
      <c r="N43" s="106"/>
      <c r="O43" s="106">
        <v>81954.194608905003</v>
      </c>
      <c r="P43" s="107">
        <v>3.4958280479395402E-3</v>
      </c>
      <c r="Q43" s="107">
        <f t="shared" si="0"/>
        <v>1.7965229074960509E-2</v>
      </c>
      <c r="R43" s="107">
        <f>O43/'סכום נכסי הקרן'!$C$42</f>
        <v>7.1107655074381833E-4</v>
      </c>
    </row>
    <row r="44" spans="2:18">
      <c r="B44" s="120" t="s">
        <v>294</v>
      </c>
      <c r="C44" s="103" t="s">
        <v>295</v>
      </c>
      <c r="D44" s="104" t="s">
        <v>126</v>
      </c>
      <c r="E44" s="103" t="s">
        <v>247</v>
      </c>
      <c r="F44" s="103"/>
      <c r="G44" s="117"/>
      <c r="H44" s="106">
        <v>6.2700000000000484</v>
      </c>
      <c r="I44" s="104" t="s">
        <v>139</v>
      </c>
      <c r="J44" s="105">
        <v>0.01</v>
      </c>
      <c r="K44" s="107">
        <v>4.2400000000000194E-2</v>
      </c>
      <c r="L44" s="106">
        <v>401013571.27926302</v>
      </c>
      <c r="M44" s="118">
        <v>82.4</v>
      </c>
      <c r="N44" s="106"/>
      <c r="O44" s="106">
        <v>330435.1825154901</v>
      </c>
      <c r="P44" s="107">
        <v>1.6981651732384473E-2</v>
      </c>
      <c r="Q44" s="107">
        <f t="shared" si="0"/>
        <v>7.2434898258058558E-2</v>
      </c>
      <c r="R44" s="107">
        <f>O44/'סכום נכסי הקרן'!$C$42</f>
        <v>2.8670248173238459E-3</v>
      </c>
    </row>
    <row r="45" spans="2:18">
      <c r="B45" s="120" t="s">
        <v>296</v>
      </c>
      <c r="C45" s="103" t="s">
        <v>297</v>
      </c>
      <c r="D45" s="104" t="s">
        <v>126</v>
      </c>
      <c r="E45" s="103" t="s">
        <v>247</v>
      </c>
      <c r="F45" s="103"/>
      <c r="G45" s="117"/>
      <c r="H45" s="106">
        <v>15.249999999999996</v>
      </c>
      <c r="I45" s="104" t="s">
        <v>139</v>
      </c>
      <c r="J45" s="105">
        <v>3.7499999999999999E-2</v>
      </c>
      <c r="K45" s="107">
        <v>4.4799999999999889E-2</v>
      </c>
      <c r="L45" s="106">
        <v>281722795.87989897</v>
      </c>
      <c r="M45" s="118">
        <v>91.42</v>
      </c>
      <c r="N45" s="106"/>
      <c r="O45" s="106">
        <v>257550.97150427903</v>
      </c>
      <c r="P45" s="107">
        <v>1.1170302898884335E-2</v>
      </c>
      <c r="Q45" s="107">
        <f t="shared" si="0"/>
        <v>5.6457905829389254E-2</v>
      </c>
      <c r="R45" s="107">
        <f>O45/'סכום נכסי הקרן'!$C$42</f>
        <v>2.2346440878583495E-3</v>
      </c>
    </row>
    <row r="46" spans="2:18">
      <c r="B46" s="120" t="s">
        <v>298</v>
      </c>
      <c r="C46" s="103" t="s">
        <v>299</v>
      </c>
      <c r="D46" s="104" t="s">
        <v>126</v>
      </c>
      <c r="E46" s="103" t="s">
        <v>247</v>
      </c>
      <c r="F46" s="103"/>
      <c r="G46" s="117"/>
      <c r="H46" s="106">
        <v>1.5800000000084968</v>
      </c>
      <c r="I46" s="104" t="s">
        <v>139</v>
      </c>
      <c r="J46" s="105">
        <v>5.0000000000000001E-3</v>
      </c>
      <c r="K46" s="107">
        <v>4.5900000000278142E-2</v>
      </c>
      <c r="L46" s="106">
        <v>320257.25936400011</v>
      </c>
      <c r="M46" s="118">
        <v>94.08</v>
      </c>
      <c r="N46" s="106"/>
      <c r="O46" s="106">
        <v>301.29802541800001</v>
      </c>
      <c r="P46" s="107">
        <v>1.3645520687802171E-5</v>
      </c>
      <c r="Q46" s="107">
        <f t="shared" si="0"/>
        <v>6.6047724247655392E-5</v>
      </c>
      <c r="R46" s="107">
        <f>O46/'סכום נכסי הקרן'!$C$42</f>
        <v>2.6142159249146614E-6</v>
      </c>
    </row>
    <row r="47" spans="2:18">
      <c r="B47" s="120" t="s">
        <v>300</v>
      </c>
      <c r="C47" s="103" t="s">
        <v>301</v>
      </c>
      <c r="D47" s="104" t="s">
        <v>126</v>
      </c>
      <c r="E47" s="103" t="s">
        <v>247</v>
      </c>
      <c r="F47" s="103"/>
      <c r="G47" s="117"/>
      <c r="H47" s="106">
        <v>8.0700000000000145</v>
      </c>
      <c r="I47" s="104" t="s">
        <v>139</v>
      </c>
      <c r="J47" s="105">
        <v>1.3000000000000001E-2</v>
      </c>
      <c r="K47" s="107">
        <v>4.2400000000000097E-2</v>
      </c>
      <c r="L47" s="106">
        <v>752228151.54662311</v>
      </c>
      <c r="M47" s="118">
        <v>79.739999999999995</v>
      </c>
      <c r="N47" s="106"/>
      <c r="O47" s="106">
        <v>599826.75174686499</v>
      </c>
      <c r="P47" s="107">
        <v>4.4250479610105808E-2</v>
      </c>
      <c r="Q47" s="107">
        <f t="shared" si="0"/>
        <v>0.13148838874991511</v>
      </c>
      <c r="R47" s="107">
        <f>O47/'סכום נכסי הקרן'!$C$42</f>
        <v>5.2044039931262304E-3</v>
      </c>
    </row>
    <row r="48" spans="2:18">
      <c r="B48" s="120" t="s">
        <v>302</v>
      </c>
      <c r="C48" s="103" t="s">
        <v>303</v>
      </c>
      <c r="D48" s="104" t="s">
        <v>126</v>
      </c>
      <c r="E48" s="103" t="s">
        <v>247</v>
      </c>
      <c r="F48" s="103"/>
      <c r="G48" s="117"/>
      <c r="H48" s="106">
        <v>12.099999999999973</v>
      </c>
      <c r="I48" s="104" t="s">
        <v>139</v>
      </c>
      <c r="J48" s="105">
        <v>1.4999999999999999E-2</v>
      </c>
      <c r="K48" s="107">
        <v>4.3499999999999928E-2</v>
      </c>
      <c r="L48" s="106">
        <v>611330697.11024821</v>
      </c>
      <c r="M48" s="118">
        <v>71.599999999999994</v>
      </c>
      <c r="N48" s="106"/>
      <c r="O48" s="106">
        <v>437712.77578599093</v>
      </c>
      <c r="P48" s="107">
        <v>2.7681242795517893E-2</v>
      </c>
      <c r="Q48" s="107">
        <f t="shared" si="0"/>
        <v>9.5951285026449493E-2</v>
      </c>
      <c r="R48" s="107">
        <f>O48/'סכום נכסי הקרן'!$C$42</f>
        <v>3.7978201397465159E-3</v>
      </c>
    </row>
    <row r="49" spans="2:18">
      <c r="B49" s="120" t="s">
        <v>304</v>
      </c>
      <c r="C49" s="103" t="s">
        <v>305</v>
      </c>
      <c r="D49" s="104" t="s">
        <v>126</v>
      </c>
      <c r="E49" s="103" t="s">
        <v>247</v>
      </c>
      <c r="F49" s="103"/>
      <c r="G49" s="117"/>
      <c r="H49" s="106">
        <v>1.9099999999997701</v>
      </c>
      <c r="I49" s="104" t="s">
        <v>139</v>
      </c>
      <c r="J49" s="105">
        <v>1.7500000000000002E-2</v>
      </c>
      <c r="K49" s="107">
        <v>4.5499999999994441E-2</v>
      </c>
      <c r="L49" s="106">
        <v>12482922.559315002</v>
      </c>
      <c r="M49" s="118">
        <v>95.09</v>
      </c>
      <c r="N49" s="106"/>
      <c r="O49" s="106">
        <v>11870.011086092003</v>
      </c>
      <c r="P49" s="107">
        <v>5.250228219711811E-4</v>
      </c>
      <c r="Q49" s="107">
        <f t="shared" si="0"/>
        <v>2.6020323828646655E-3</v>
      </c>
      <c r="R49" s="107">
        <f>O49/'סכום נכסי הקרן'!$C$42</f>
        <v>1.0299029330552481E-4</v>
      </c>
    </row>
    <row r="50" spans="2:18">
      <c r="B50" s="120" t="s">
        <v>306</v>
      </c>
      <c r="C50" s="103" t="s">
        <v>307</v>
      </c>
      <c r="D50" s="104" t="s">
        <v>126</v>
      </c>
      <c r="E50" s="103" t="s">
        <v>247</v>
      </c>
      <c r="F50" s="103"/>
      <c r="G50" s="117"/>
      <c r="H50" s="106">
        <v>4.7799999999999425</v>
      </c>
      <c r="I50" s="104" t="s">
        <v>139</v>
      </c>
      <c r="J50" s="105">
        <v>2.2499999999999999E-2</v>
      </c>
      <c r="K50" s="107">
        <v>4.2499999999999545E-2</v>
      </c>
      <c r="L50" s="106">
        <v>217036495.21310502</v>
      </c>
      <c r="M50" s="118">
        <v>91.16</v>
      </c>
      <c r="N50" s="106"/>
      <c r="O50" s="106">
        <v>197850.478542597</v>
      </c>
      <c r="P50" s="107">
        <v>9.0022476663058869E-3</v>
      </c>
      <c r="Q50" s="107">
        <f t="shared" si="0"/>
        <v>4.3370924289726297E-2</v>
      </c>
      <c r="R50" s="107">
        <f>O50/'סכום נכסי הקרן'!$C$42</f>
        <v>1.7166520458953658E-3</v>
      </c>
    </row>
    <row r="51" spans="2:18">
      <c r="B51" s="120" t="s">
        <v>308</v>
      </c>
      <c r="C51" s="103" t="s">
        <v>309</v>
      </c>
      <c r="D51" s="104" t="s">
        <v>126</v>
      </c>
      <c r="E51" s="103" t="s">
        <v>247</v>
      </c>
      <c r="F51" s="103"/>
      <c r="G51" s="117"/>
      <c r="H51" s="106">
        <v>1.0899999999993006</v>
      </c>
      <c r="I51" s="104" t="s">
        <v>139</v>
      </c>
      <c r="J51" s="105">
        <v>4.0000000000000001E-3</v>
      </c>
      <c r="K51" s="107">
        <v>4.5099999999931223E-2</v>
      </c>
      <c r="L51" s="106">
        <v>714372.90817000018</v>
      </c>
      <c r="M51" s="118">
        <v>96.08</v>
      </c>
      <c r="N51" s="106"/>
      <c r="O51" s="106">
        <v>686.36948257200015</v>
      </c>
      <c r="P51" s="107">
        <v>4.1940915793842962E-5</v>
      </c>
      <c r="Q51" s="107">
        <f t="shared" si="0"/>
        <v>1.504594736524719E-4</v>
      </c>
      <c r="R51" s="107">
        <f>O51/'סכום נכסי הקרן'!$C$42</f>
        <v>5.9552930332877108E-6</v>
      </c>
    </row>
    <row r="52" spans="2:18">
      <c r="B52" s="120" t="s">
        <v>310</v>
      </c>
      <c r="C52" s="103" t="s">
        <v>311</v>
      </c>
      <c r="D52" s="104" t="s">
        <v>126</v>
      </c>
      <c r="E52" s="103" t="s">
        <v>247</v>
      </c>
      <c r="F52" s="103"/>
      <c r="G52" s="117"/>
      <c r="H52" s="106">
        <v>2.7600000000079055</v>
      </c>
      <c r="I52" s="104" t="s">
        <v>139</v>
      </c>
      <c r="J52" s="105">
        <v>6.25E-2</v>
      </c>
      <c r="K52" s="107">
        <v>4.370000000017224E-2</v>
      </c>
      <c r="L52" s="106">
        <v>191448.33148000008</v>
      </c>
      <c r="M52" s="118">
        <v>111</v>
      </c>
      <c r="N52" s="106"/>
      <c r="O52" s="106">
        <v>212.50765138200001</v>
      </c>
      <c r="P52" s="107">
        <v>1.2852168284786417E-5</v>
      </c>
      <c r="Q52" s="107">
        <f t="shared" si="0"/>
        <v>4.6583932103514908E-5</v>
      </c>
      <c r="R52" s="107">
        <f>O52/'סכום נכסי הקרן'!$C$42</f>
        <v>1.8438251815235716E-6</v>
      </c>
    </row>
    <row r="53" spans="2:18">
      <c r="B53" s="120" t="s">
        <v>312</v>
      </c>
      <c r="C53" s="103" t="s">
        <v>313</v>
      </c>
      <c r="D53" s="104" t="s">
        <v>126</v>
      </c>
      <c r="E53" s="103" t="s">
        <v>247</v>
      </c>
      <c r="F53" s="103"/>
      <c r="G53" s="117"/>
      <c r="H53" s="106">
        <v>0.17000000000120724</v>
      </c>
      <c r="I53" s="104" t="s">
        <v>139</v>
      </c>
      <c r="J53" s="105">
        <v>1.4999999999999999E-2</v>
      </c>
      <c r="K53" s="107">
        <v>4.4000000000101652E-2</v>
      </c>
      <c r="L53" s="106">
        <v>781009.73096900014</v>
      </c>
      <c r="M53" s="118">
        <v>100.76</v>
      </c>
      <c r="N53" s="106"/>
      <c r="O53" s="106">
        <v>786.94536476500014</v>
      </c>
      <c r="P53" s="107">
        <v>5.8760154590773999E-5</v>
      </c>
      <c r="Q53" s="107">
        <f t="shared" si="0"/>
        <v>1.7250677424075875E-4</v>
      </c>
      <c r="R53" s="107">
        <f>O53/'סכום נכסי הקרן'!$C$42</f>
        <v>6.8279408793083234E-6</v>
      </c>
    </row>
    <row r="54" spans="2:18">
      <c r="B54" s="120" t="s">
        <v>314</v>
      </c>
      <c r="C54" s="103" t="s">
        <v>315</v>
      </c>
      <c r="D54" s="104" t="s">
        <v>126</v>
      </c>
      <c r="E54" s="103" t="s">
        <v>247</v>
      </c>
      <c r="F54" s="103"/>
      <c r="G54" s="117"/>
      <c r="H54" s="106">
        <v>17.950000000000028</v>
      </c>
      <c r="I54" s="104" t="s">
        <v>139</v>
      </c>
      <c r="J54" s="105">
        <v>2.7999999999999997E-2</v>
      </c>
      <c r="K54" s="107">
        <v>4.5500000000000138E-2</v>
      </c>
      <c r="L54" s="106">
        <v>242839028.73086703</v>
      </c>
      <c r="M54" s="118">
        <v>74.349999999999994</v>
      </c>
      <c r="N54" s="106"/>
      <c r="O54" s="106">
        <v>180550.80821430101</v>
      </c>
      <c r="P54" s="107">
        <v>2.7335067735257058E-2</v>
      </c>
      <c r="Q54" s="107">
        <f t="shared" si="0"/>
        <v>3.9578652986807968E-2</v>
      </c>
      <c r="R54" s="107">
        <f>O54/'סכום נכסי הקרן'!$C$42</f>
        <v>1.566551249166735E-3</v>
      </c>
    </row>
    <row r="55" spans="2:18">
      <c r="B55" s="120" t="s">
        <v>316</v>
      </c>
      <c r="C55" s="103" t="s">
        <v>317</v>
      </c>
      <c r="D55" s="104" t="s">
        <v>126</v>
      </c>
      <c r="E55" s="103" t="s">
        <v>247</v>
      </c>
      <c r="F55" s="103"/>
      <c r="G55" s="117"/>
      <c r="H55" s="106">
        <v>4.9200000000000124</v>
      </c>
      <c r="I55" s="104" t="s">
        <v>139</v>
      </c>
      <c r="J55" s="105">
        <v>3.7499999999999999E-2</v>
      </c>
      <c r="K55" s="107">
        <v>4.229999999999997E-2</v>
      </c>
      <c r="L55" s="106">
        <v>129137543.05907303</v>
      </c>
      <c r="M55" s="118">
        <v>99.4</v>
      </c>
      <c r="N55" s="106"/>
      <c r="O55" s="106">
        <v>128362.71196411904</v>
      </c>
      <c r="P55" s="107">
        <v>1.655613559303196E-2</v>
      </c>
      <c r="Q55" s="107">
        <f t="shared" si="0"/>
        <v>2.8138468520414198E-2</v>
      </c>
      <c r="R55" s="107">
        <f>O55/'סכום נכסי הקרן'!$C$42</f>
        <v>1.1137406072153648E-3</v>
      </c>
    </row>
    <row r="56" spans="2:18">
      <c r="B56" s="102"/>
      <c r="C56" s="103"/>
      <c r="D56" s="103"/>
      <c r="E56" s="103"/>
      <c r="F56" s="103"/>
      <c r="G56" s="103"/>
      <c r="H56" s="103"/>
      <c r="I56" s="103"/>
      <c r="J56" s="103"/>
      <c r="K56" s="107"/>
      <c r="L56" s="106"/>
      <c r="M56" s="118"/>
      <c r="N56" s="103"/>
      <c r="O56" s="103"/>
      <c r="P56" s="103"/>
      <c r="Q56" s="107"/>
      <c r="R56" s="103"/>
    </row>
    <row r="57" spans="2:18">
      <c r="B57" s="119" t="s">
        <v>24</v>
      </c>
      <c r="C57" s="96"/>
      <c r="D57" s="97"/>
      <c r="E57" s="96"/>
      <c r="F57" s="96"/>
      <c r="G57" s="115"/>
      <c r="H57" s="99">
        <v>2.5100000000000002</v>
      </c>
      <c r="I57" s="97"/>
      <c r="J57" s="98"/>
      <c r="K57" s="100">
        <v>5.21E-2</v>
      </c>
      <c r="L57" s="99"/>
      <c r="M57" s="116"/>
      <c r="N57" s="99"/>
      <c r="O57" s="99">
        <v>518.02398000000005</v>
      </c>
      <c r="P57" s="100"/>
      <c r="Q57" s="100">
        <f t="shared" si="0"/>
        <v>1.1355635317306312E-4</v>
      </c>
      <c r="R57" s="100">
        <f>O57/'סכום נכסי הקרן'!$C$42</f>
        <v>4.4946412646578557E-6</v>
      </c>
    </row>
    <row r="58" spans="2:18">
      <c r="B58" s="120" t="s">
        <v>318</v>
      </c>
      <c r="C58" s="103" t="s">
        <v>319</v>
      </c>
      <c r="D58" s="104" t="s">
        <v>126</v>
      </c>
      <c r="E58" s="103" t="s">
        <v>247</v>
      </c>
      <c r="F58" s="103"/>
      <c r="G58" s="117"/>
      <c r="H58" s="106">
        <v>2.5100000000000002</v>
      </c>
      <c r="I58" s="104" t="s">
        <v>139</v>
      </c>
      <c r="J58" s="105">
        <v>4.7800000000000002E-2</v>
      </c>
      <c r="K58" s="107">
        <v>5.21E-2</v>
      </c>
      <c r="L58" s="106">
        <v>520000.00000000006</v>
      </c>
      <c r="M58" s="118">
        <v>99.62</v>
      </c>
      <c r="N58" s="106"/>
      <c r="O58" s="106">
        <v>518.02398000000005</v>
      </c>
      <c r="P58" s="107">
        <v>2.4510318019019539E-5</v>
      </c>
      <c r="Q58" s="107">
        <f t="shared" si="0"/>
        <v>1.1355635317306312E-4</v>
      </c>
      <c r="R58" s="107">
        <f>O58/'סכום נכסי הקרן'!$C$42</f>
        <v>4.4946412646578557E-6</v>
      </c>
    </row>
    <row r="59" spans="2:18">
      <c r="B59" s="102"/>
      <c r="C59" s="103"/>
      <c r="D59" s="103"/>
      <c r="E59" s="103"/>
      <c r="F59" s="103"/>
      <c r="G59" s="103"/>
      <c r="H59" s="103"/>
      <c r="I59" s="103"/>
      <c r="J59" s="103"/>
      <c r="K59" s="107"/>
      <c r="L59" s="106"/>
      <c r="M59" s="118"/>
      <c r="N59" s="103"/>
      <c r="O59" s="103"/>
      <c r="P59" s="103"/>
      <c r="Q59" s="107"/>
      <c r="R59" s="103"/>
    </row>
    <row r="60" spans="2:18">
      <c r="B60" s="95" t="s">
        <v>207</v>
      </c>
      <c r="C60" s="96"/>
      <c r="D60" s="97"/>
      <c r="E60" s="96"/>
      <c r="F60" s="96"/>
      <c r="G60" s="115"/>
      <c r="H60" s="99">
        <v>12.291551348693059</v>
      </c>
      <c r="I60" s="97"/>
      <c r="J60" s="98"/>
      <c r="K60" s="100">
        <v>5.4516829067404828E-2</v>
      </c>
      <c r="L60" s="99"/>
      <c r="M60" s="116"/>
      <c r="N60" s="99"/>
      <c r="O60" s="99">
        <v>13778.917644282003</v>
      </c>
      <c r="P60" s="100"/>
      <c r="Q60" s="100">
        <f t="shared" si="0"/>
        <v>3.0204849558443953E-3</v>
      </c>
      <c r="R60" s="100">
        <f>O60/'סכום נכסי הקרן'!$C$42</f>
        <v>1.1955294391258122E-4</v>
      </c>
    </row>
    <row r="61" spans="2:18">
      <c r="B61" s="119" t="s">
        <v>67</v>
      </c>
      <c r="C61" s="96"/>
      <c r="D61" s="97"/>
      <c r="E61" s="96"/>
      <c r="F61" s="96"/>
      <c r="G61" s="115"/>
      <c r="H61" s="99">
        <v>16.559999999999313</v>
      </c>
      <c r="I61" s="97"/>
      <c r="J61" s="98"/>
      <c r="K61" s="100">
        <v>6.2399999999996264E-2</v>
      </c>
      <c r="L61" s="99"/>
      <c r="M61" s="116"/>
      <c r="N61" s="99"/>
      <c r="O61" s="99">
        <v>7155.6516042820012</v>
      </c>
      <c r="P61" s="100"/>
      <c r="Q61" s="100">
        <f t="shared" si="0"/>
        <v>1.5685947603414857E-3</v>
      </c>
      <c r="R61" s="100">
        <f>O61/'סכום נכסי הקרן'!$C$42</f>
        <v>6.2086096817604974E-5</v>
      </c>
    </row>
    <row r="62" spans="2:18">
      <c r="B62" s="120" t="s">
        <v>320</v>
      </c>
      <c r="C62" s="103" t="s">
        <v>321</v>
      </c>
      <c r="D62" s="104" t="s">
        <v>29</v>
      </c>
      <c r="E62" s="103" t="s">
        <v>322</v>
      </c>
      <c r="F62" s="103" t="s">
        <v>323</v>
      </c>
      <c r="G62" s="117"/>
      <c r="H62" s="106">
        <v>16.559999999999313</v>
      </c>
      <c r="I62" s="104" t="s">
        <v>138</v>
      </c>
      <c r="J62" s="105">
        <v>4.4999999999999998E-2</v>
      </c>
      <c r="K62" s="107">
        <v>6.2399999999996264E-2</v>
      </c>
      <c r="L62" s="106">
        <v>2530440.1025490006</v>
      </c>
      <c r="M62" s="118">
        <v>73.9495</v>
      </c>
      <c r="N62" s="106"/>
      <c r="O62" s="106">
        <v>7155.6516042820012</v>
      </c>
      <c r="P62" s="107">
        <v>2.5304401025490007E-3</v>
      </c>
      <c r="Q62" s="107">
        <f t="shared" si="0"/>
        <v>1.5685947603414857E-3</v>
      </c>
      <c r="R62" s="107">
        <f>O62/'סכום נכסי הקרן'!$C$42</f>
        <v>6.2086096817604974E-5</v>
      </c>
    </row>
    <row r="63" spans="2:18">
      <c r="B63" s="102"/>
      <c r="C63" s="103"/>
      <c r="D63" s="103"/>
      <c r="E63" s="103"/>
      <c r="F63" s="103"/>
      <c r="G63" s="103"/>
      <c r="H63" s="103"/>
      <c r="I63" s="103"/>
      <c r="J63" s="103"/>
      <c r="K63" s="107"/>
      <c r="L63" s="106"/>
      <c r="M63" s="118"/>
      <c r="N63" s="103"/>
      <c r="O63" s="103"/>
      <c r="P63" s="103"/>
      <c r="Q63" s="107"/>
      <c r="R63" s="103"/>
    </row>
    <row r="64" spans="2:18">
      <c r="B64" s="119" t="s">
        <v>68</v>
      </c>
      <c r="C64" s="96"/>
      <c r="D64" s="97"/>
      <c r="E64" s="96"/>
      <c r="F64" s="96"/>
      <c r="G64" s="115"/>
      <c r="H64" s="99">
        <v>7.6799999999999988</v>
      </c>
      <c r="I64" s="97"/>
      <c r="J64" s="98"/>
      <c r="K64" s="100">
        <v>4.6000000000000006E-2</v>
      </c>
      <c r="L64" s="99"/>
      <c r="M64" s="116"/>
      <c r="N64" s="99"/>
      <c r="O64" s="99">
        <v>6623.2660400000013</v>
      </c>
      <c r="P64" s="100"/>
      <c r="Q64" s="100">
        <f t="shared" si="0"/>
        <v>1.4518901955029096E-3</v>
      </c>
      <c r="R64" s="100">
        <f>O64/'סכום נכסי הקרן'!$C$42</f>
        <v>5.7466847094976238E-5</v>
      </c>
    </row>
    <row r="65" spans="2:18">
      <c r="B65" s="120" t="s">
        <v>324</v>
      </c>
      <c r="C65" s="103" t="s">
        <v>325</v>
      </c>
      <c r="D65" s="104" t="s">
        <v>29</v>
      </c>
      <c r="E65" s="103" t="s">
        <v>326</v>
      </c>
      <c r="F65" s="103" t="s">
        <v>323</v>
      </c>
      <c r="G65" s="117"/>
      <c r="H65" s="106">
        <v>7.6799999999999988</v>
      </c>
      <c r="I65" s="104" t="s">
        <v>138</v>
      </c>
      <c r="J65" s="105">
        <v>1.8749999999999999E-2</v>
      </c>
      <c r="K65" s="107">
        <v>4.6000000000000006E-2</v>
      </c>
      <c r="L65" s="106">
        <v>2126000.0000000005</v>
      </c>
      <c r="M65" s="118">
        <v>81.468755000000002</v>
      </c>
      <c r="N65" s="106"/>
      <c r="O65" s="106">
        <v>6623.2660400000013</v>
      </c>
      <c r="P65" s="107">
        <v>1.5055910825950558E-5</v>
      </c>
      <c r="Q65" s="107">
        <f t="shared" si="0"/>
        <v>1.4518901955029096E-3</v>
      </c>
      <c r="R65" s="107">
        <f>O65/'סכום נכסי הקרן'!$C$42</f>
        <v>5.7466847094976238E-5</v>
      </c>
    </row>
    <row r="66" spans="2:18"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</row>
    <row r="67" spans="2:18"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</row>
    <row r="68" spans="2:18"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</row>
    <row r="69" spans="2:18">
      <c r="B69" s="112" t="s">
        <v>118</v>
      </c>
      <c r="C69" s="121"/>
      <c r="D69" s="12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</row>
    <row r="70" spans="2:18">
      <c r="B70" s="112" t="s">
        <v>214</v>
      </c>
      <c r="C70" s="121"/>
      <c r="D70" s="12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</row>
    <row r="71" spans="2:18">
      <c r="B71" s="177" t="s">
        <v>222</v>
      </c>
      <c r="C71" s="177"/>
      <c r="D71" s="177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</row>
    <row r="72" spans="2:18"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</row>
    <row r="73" spans="2:18"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</row>
    <row r="74" spans="2:18"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</row>
    <row r="75" spans="2:18"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</row>
    <row r="76" spans="2:18"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</row>
    <row r="77" spans="2:18"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</row>
    <row r="78" spans="2:18"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</row>
    <row r="79" spans="2:18"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</row>
    <row r="80" spans="2:18"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</row>
    <row r="81" spans="2:18"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</row>
    <row r="82" spans="2:18"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</row>
    <row r="83" spans="2:18"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</row>
    <row r="84" spans="2:18"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</row>
    <row r="85" spans="2:18"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</row>
    <row r="86" spans="2:18"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</row>
    <row r="87" spans="2:18"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</row>
    <row r="88" spans="2:18"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</row>
    <row r="89" spans="2:18"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</row>
    <row r="90" spans="2:18"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</row>
    <row r="91" spans="2:18"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</row>
    <row r="92" spans="2:18"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</row>
    <row r="93" spans="2:18"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</row>
    <row r="94" spans="2:18"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</row>
    <row r="95" spans="2:18"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</row>
    <row r="96" spans="2:18"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</row>
    <row r="97" spans="2:18"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</row>
    <row r="98" spans="2:18"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</row>
    <row r="99" spans="2:18"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</row>
    <row r="100" spans="2:18"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</row>
    <row r="101" spans="2:18"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</row>
    <row r="102" spans="2:18">
      <c r="B102" s="110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</row>
    <row r="103" spans="2:18">
      <c r="B103" s="110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</row>
    <row r="104" spans="2:18">
      <c r="B104" s="110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</row>
    <row r="105" spans="2:18">
      <c r="B105" s="110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</row>
    <row r="106" spans="2:18">
      <c r="B106" s="110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</row>
    <row r="107" spans="2:18">
      <c r="B107" s="110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</row>
    <row r="108" spans="2:18">
      <c r="B108" s="110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</row>
    <row r="109" spans="2:18">
      <c r="B109" s="110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</row>
    <row r="110" spans="2:18">
      <c r="B110" s="110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</row>
    <row r="111" spans="2:18">
      <c r="B111" s="110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</row>
    <row r="112" spans="2:18">
      <c r="B112" s="110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</row>
    <row r="113" spans="2:18">
      <c r="B113" s="110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</row>
    <row r="114" spans="2:18">
      <c r="B114" s="110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</row>
    <row r="115" spans="2:18">
      <c r="B115" s="110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</row>
    <row r="116" spans="2:18">
      <c r="B116" s="110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</row>
    <row r="117" spans="2:18">
      <c r="B117" s="110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</row>
    <row r="118" spans="2:18">
      <c r="B118" s="110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</row>
    <row r="119" spans="2:18">
      <c r="B119" s="110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</row>
    <row r="120" spans="2:18">
      <c r="B120" s="110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</row>
    <row r="121" spans="2:18">
      <c r="B121" s="110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</row>
    <row r="122" spans="2:18">
      <c r="B122" s="110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</row>
    <row r="123" spans="2:18">
      <c r="B123" s="110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</row>
    <row r="124" spans="2:18">
      <c r="B124" s="110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</row>
    <row r="125" spans="2:18">
      <c r="B125" s="110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</row>
    <row r="126" spans="2:18">
      <c r="B126" s="110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</row>
    <row r="127" spans="2:18">
      <c r="B127" s="110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</row>
    <row r="128" spans="2:18">
      <c r="B128" s="110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</row>
    <row r="129" spans="2:18">
      <c r="B129" s="110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</row>
    <row r="130" spans="2:18">
      <c r="B130" s="110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</row>
    <row r="131" spans="2:18">
      <c r="B131" s="110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</row>
    <row r="132" spans="2:18">
      <c r="B132" s="110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</row>
    <row r="133" spans="2:18">
      <c r="B133" s="110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</row>
    <row r="134" spans="2:18">
      <c r="B134" s="110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</row>
    <row r="135" spans="2:18">
      <c r="B135" s="110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</row>
    <row r="136" spans="2:18">
      <c r="B136" s="110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</row>
    <row r="137" spans="2:18">
      <c r="B137" s="110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</row>
    <row r="138" spans="2:18">
      <c r="B138" s="110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</row>
    <row r="139" spans="2:18">
      <c r="B139" s="110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</row>
    <row r="140" spans="2:18">
      <c r="B140" s="110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</row>
    <row r="141" spans="2:18">
      <c r="B141" s="110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</row>
    <row r="142" spans="2:18">
      <c r="B142" s="110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</row>
    <row r="143" spans="2:18">
      <c r="B143" s="110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</row>
    <row r="144" spans="2:18">
      <c r="B144" s="110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</row>
    <row r="145" spans="2:18">
      <c r="B145" s="110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</row>
    <row r="146" spans="2:18">
      <c r="B146" s="110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</row>
    <row r="147" spans="2:18">
      <c r="B147" s="110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</row>
    <row r="148" spans="2:18">
      <c r="B148" s="110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</row>
    <row r="149" spans="2:18">
      <c r="B149" s="110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</row>
    <row r="150" spans="2:18">
      <c r="B150" s="110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</row>
    <row r="151" spans="2:18">
      <c r="B151" s="110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</row>
    <row r="152" spans="2:18">
      <c r="B152" s="110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</row>
    <row r="153" spans="2:18">
      <c r="B153" s="110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</row>
    <row r="154" spans="2:18">
      <c r="B154" s="110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</row>
    <row r="155" spans="2:18">
      <c r="B155" s="110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</row>
    <row r="156" spans="2:18">
      <c r="B156" s="110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</row>
    <row r="157" spans="2:18">
      <c r="B157" s="110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</row>
    <row r="158" spans="2:18">
      <c r="B158" s="110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</row>
    <row r="159" spans="2:18">
      <c r="B159" s="110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</row>
    <row r="160" spans="2:18">
      <c r="B160" s="110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</row>
    <row r="161" spans="2:18">
      <c r="B161" s="110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</row>
    <row r="162" spans="2:18">
      <c r="B162" s="110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</row>
    <row r="163" spans="2:18">
      <c r="B163" s="110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</row>
    <row r="164" spans="2:18">
      <c r="B164" s="110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</row>
    <row r="165" spans="2:18">
      <c r="B165" s="110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</row>
    <row r="166" spans="2:18">
      <c r="B166" s="110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</row>
    <row r="167" spans="2:18">
      <c r="B167" s="110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</row>
    <row r="168" spans="2:18">
      <c r="B168" s="110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</row>
    <row r="169" spans="2:18">
      <c r="B169" s="110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</row>
    <row r="170" spans="2:18">
      <c r="B170" s="110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</row>
    <row r="171" spans="2:18">
      <c r="B171" s="110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</row>
    <row r="172" spans="2:18">
      <c r="B172" s="110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</row>
    <row r="173" spans="2:18">
      <c r="B173" s="110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</row>
    <row r="174" spans="2:18">
      <c r="B174" s="110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</row>
    <row r="175" spans="2:18">
      <c r="B175" s="110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</row>
    <row r="176" spans="2:18">
      <c r="B176" s="110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</row>
    <row r="177" spans="2:18">
      <c r="B177" s="110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</row>
    <row r="178" spans="2:18">
      <c r="B178" s="110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</row>
    <row r="179" spans="2:18">
      <c r="B179" s="110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</row>
    <row r="180" spans="2:18">
      <c r="B180" s="110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</row>
    <row r="181" spans="2:18">
      <c r="B181" s="110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</row>
    <row r="182" spans="2:18">
      <c r="B182" s="110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</row>
    <row r="183" spans="2:18">
      <c r="B183" s="110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</row>
    <row r="184" spans="2:18">
      <c r="B184" s="110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</row>
    <row r="185" spans="2:18">
      <c r="B185" s="110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</row>
    <row r="186" spans="2:18">
      <c r="B186" s="110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</row>
    <row r="187" spans="2:18">
      <c r="B187" s="110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</row>
    <row r="188" spans="2:18">
      <c r="B188" s="110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</row>
    <row r="189" spans="2:18">
      <c r="B189" s="110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</row>
    <row r="190" spans="2:18">
      <c r="B190" s="110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</row>
    <row r="191" spans="2:18">
      <c r="B191" s="110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</row>
    <row r="192" spans="2:18">
      <c r="B192" s="110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</row>
    <row r="193" spans="2:18">
      <c r="B193" s="110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</row>
    <row r="194" spans="2:18">
      <c r="B194" s="110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</row>
    <row r="195" spans="2:18">
      <c r="B195" s="110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</row>
    <row r="196" spans="2:18">
      <c r="B196" s="110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</row>
    <row r="197" spans="2:18">
      <c r="B197" s="110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</row>
    <row r="198" spans="2:18">
      <c r="B198" s="110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</row>
    <row r="199" spans="2:18">
      <c r="B199" s="110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</row>
    <row r="200" spans="2:18">
      <c r="B200" s="110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</row>
    <row r="201" spans="2:18">
      <c r="B201" s="110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</row>
    <row r="202" spans="2:18">
      <c r="B202" s="110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</row>
    <row r="203" spans="2:18">
      <c r="B203" s="110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</row>
    <row r="204" spans="2:18">
      <c r="B204" s="110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</row>
    <row r="205" spans="2:18">
      <c r="B205" s="110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</row>
    <row r="206" spans="2:18">
      <c r="B206" s="110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</row>
    <row r="207" spans="2:18">
      <c r="B207" s="110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</row>
    <row r="208" spans="2:18">
      <c r="B208" s="110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</row>
    <row r="209" spans="2:18">
      <c r="B209" s="110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</row>
    <row r="210" spans="2:18">
      <c r="B210" s="110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</row>
    <row r="211" spans="2:18">
      <c r="B211" s="110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</row>
    <row r="212" spans="2:18">
      <c r="B212" s="110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</row>
    <row r="213" spans="2:18">
      <c r="B213" s="110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</row>
    <row r="214" spans="2:18">
      <c r="B214" s="110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</row>
    <row r="215" spans="2:18">
      <c r="B215" s="110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</row>
    <row r="216" spans="2:18">
      <c r="B216" s="110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</row>
    <row r="217" spans="2:18">
      <c r="B217" s="110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</row>
    <row r="218" spans="2:18">
      <c r="B218" s="110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</row>
    <row r="219" spans="2:18">
      <c r="B219" s="110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</row>
    <row r="220" spans="2:18">
      <c r="B220" s="110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</row>
    <row r="221" spans="2:18">
      <c r="B221" s="110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</row>
    <row r="222" spans="2:18">
      <c r="B222" s="110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</row>
    <row r="223" spans="2:18">
      <c r="B223" s="110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</row>
    <row r="224" spans="2:18">
      <c r="B224" s="110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</row>
    <row r="225" spans="2:18">
      <c r="B225" s="110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</row>
    <row r="226" spans="2:18">
      <c r="B226" s="110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</row>
    <row r="227" spans="2:18">
      <c r="B227" s="110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</row>
    <row r="228" spans="2:18">
      <c r="B228" s="110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</row>
    <row r="229" spans="2:18">
      <c r="B229" s="110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</row>
    <row r="230" spans="2:18">
      <c r="B230" s="110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</row>
    <row r="231" spans="2:18">
      <c r="B231" s="110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</row>
    <row r="232" spans="2:18">
      <c r="B232" s="110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</row>
    <row r="233" spans="2:18">
      <c r="B233" s="110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</row>
    <row r="234" spans="2:18">
      <c r="B234" s="110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</row>
    <row r="235" spans="2:18">
      <c r="B235" s="110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</row>
    <row r="236" spans="2:18">
      <c r="B236" s="110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</row>
    <row r="237" spans="2:18">
      <c r="B237" s="110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</row>
    <row r="238" spans="2:18">
      <c r="B238" s="110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</row>
    <row r="239" spans="2:18">
      <c r="B239" s="110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</row>
    <row r="240" spans="2:18">
      <c r="B240" s="110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</row>
    <row r="241" spans="2:18">
      <c r="B241" s="110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</row>
    <row r="242" spans="2:18">
      <c r="B242" s="110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</row>
    <row r="243" spans="2:18">
      <c r="B243" s="110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</row>
    <row r="244" spans="2:18">
      <c r="B244" s="110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</row>
    <row r="245" spans="2:18">
      <c r="B245" s="110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</row>
    <row r="246" spans="2:18">
      <c r="B246" s="110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</row>
    <row r="247" spans="2:18">
      <c r="B247" s="110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</row>
    <row r="248" spans="2:18">
      <c r="B248" s="110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</row>
    <row r="249" spans="2:18">
      <c r="B249" s="110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</row>
    <row r="250" spans="2:18">
      <c r="B250" s="110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</row>
    <row r="251" spans="2:18">
      <c r="B251" s="110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</row>
    <row r="252" spans="2:18">
      <c r="B252" s="110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</row>
    <row r="253" spans="2:18">
      <c r="B253" s="110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</row>
    <row r="254" spans="2:18">
      <c r="B254" s="110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</row>
    <row r="255" spans="2:18">
      <c r="B255" s="110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</row>
    <row r="256" spans="2:18">
      <c r="B256" s="110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</row>
    <row r="257" spans="2:18">
      <c r="B257" s="110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</row>
    <row r="258" spans="2:18">
      <c r="B258" s="110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</row>
    <row r="259" spans="2:18">
      <c r="B259" s="110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</row>
    <row r="260" spans="2:18">
      <c r="B260" s="110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</row>
    <row r="261" spans="2:18">
      <c r="B261" s="110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</row>
    <row r="262" spans="2:18">
      <c r="B262" s="110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</row>
    <row r="263" spans="2:18">
      <c r="B263" s="110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</row>
    <row r="264" spans="2:18">
      <c r="B264" s="110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</row>
    <row r="265" spans="2:18">
      <c r="B265" s="110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</row>
    <row r="266" spans="2:18">
      <c r="B266" s="110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</row>
    <row r="267" spans="2:18">
      <c r="B267" s="110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</row>
    <row r="268" spans="2:18">
      <c r="B268" s="110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</row>
    <row r="269" spans="2:18">
      <c r="B269" s="110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</row>
    <row r="270" spans="2:18">
      <c r="B270" s="110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</row>
    <row r="271" spans="2:18">
      <c r="B271" s="110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</row>
    <row r="272" spans="2:18">
      <c r="B272" s="110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</row>
    <row r="273" spans="2:18">
      <c r="B273" s="110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</row>
    <row r="274" spans="2:18">
      <c r="B274" s="110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</row>
    <row r="275" spans="2:18">
      <c r="B275" s="110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</row>
    <row r="276" spans="2:18">
      <c r="B276" s="110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</row>
    <row r="277" spans="2:18">
      <c r="B277" s="110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</row>
    <row r="278" spans="2:18">
      <c r="B278" s="110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</row>
    <row r="279" spans="2:18">
      <c r="B279" s="110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</row>
    <row r="280" spans="2:18">
      <c r="B280" s="110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</row>
    <row r="281" spans="2:18">
      <c r="B281" s="110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</row>
    <row r="282" spans="2:18">
      <c r="B282" s="110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</row>
    <row r="283" spans="2:18">
      <c r="B283" s="110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</row>
    <row r="284" spans="2:18">
      <c r="B284" s="110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</row>
    <row r="285" spans="2:18">
      <c r="B285" s="110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</row>
    <row r="286" spans="2:18">
      <c r="B286" s="110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</row>
    <row r="287" spans="2:18">
      <c r="B287" s="110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</row>
    <row r="288" spans="2:18">
      <c r="B288" s="110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</row>
    <row r="289" spans="2:18">
      <c r="B289" s="110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</row>
    <row r="290" spans="2:18">
      <c r="B290" s="110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</row>
    <row r="291" spans="2:18">
      <c r="B291" s="110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</row>
    <row r="292" spans="2:18">
      <c r="B292" s="110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</row>
    <row r="293" spans="2:18">
      <c r="B293" s="110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</row>
    <row r="294" spans="2:18">
      <c r="B294" s="110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</row>
    <row r="295" spans="2:18">
      <c r="B295" s="110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</row>
    <row r="296" spans="2:18">
      <c r="B296" s="110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</row>
    <row r="297" spans="2:18">
      <c r="B297" s="110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</row>
    <row r="298" spans="2:18">
      <c r="B298" s="110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</row>
    <row r="299" spans="2:18">
      <c r="B299" s="110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</row>
    <row r="300" spans="2:18">
      <c r="B300" s="110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</row>
    <row r="301" spans="2:18">
      <c r="B301" s="110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</row>
    <row r="302" spans="2:18">
      <c r="B302" s="110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</row>
    <row r="303" spans="2:18">
      <c r="B303" s="110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</row>
    <row r="304" spans="2:18">
      <c r="B304" s="110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</row>
    <row r="305" spans="2:18">
      <c r="B305" s="110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</row>
    <row r="306" spans="2:18">
      <c r="B306" s="110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</row>
    <row r="307" spans="2:18">
      <c r="B307" s="110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</row>
    <row r="308" spans="2:18">
      <c r="B308" s="110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</row>
    <row r="309" spans="2:18">
      <c r="B309" s="110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</row>
    <row r="310" spans="2:18">
      <c r="B310" s="110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</row>
    <row r="311" spans="2:18">
      <c r="B311" s="110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</row>
    <row r="312" spans="2:18">
      <c r="B312" s="110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</row>
    <row r="313" spans="2:18">
      <c r="B313" s="110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</row>
    <row r="314" spans="2:18">
      <c r="B314" s="110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</row>
    <row r="315" spans="2:18">
      <c r="B315" s="110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</row>
    <row r="316" spans="2:18">
      <c r="B316" s="110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</row>
    <row r="317" spans="2:18">
      <c r="B317" s="110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</row>
    <row r="318" spans="2:18">
      <c r="B318" s="110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</row>
    <row r="319" spans="2:18">
      <c r="B319" s="110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</row>
    <row r="320" spans="2:18">
      <c r="B320" s="110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</row>
    <row r="321" spans="2:18">
      <c r="B321" s="110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</row>
    <row r="322" spans="2:18">
      <c r="B322" s="110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</row>
    <row r="323" spans="2:18">
      <c r="B323" s="110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</row>
    <row r="324" spans="2:18">
      <c r="B324" s="110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</row>
    <row r="325" spans="2:18">
      <c r="B325" s="110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</row>
    <row r="326" spans="2:18">
      <c r="B326" s="110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</row>
    <row r="327" spans="2:18">
      <c r="B327" s="110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</row>
    <row r="328" spans="2:18">
      <c r="B328" s="110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</row>
    <row r="329" spans="2:18">
      <c r="B329" s="110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</row>
    <row r="330" spans="2:18">
      <c r="B330" s="110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</row>
    <row r="331" spans="2:18">
      <c r="B331" s="110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</row>
    <row r="332" spans="2:18">
      <c r="B332" s="110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</row>
    <row r="333" spans="2:18">
      <c r="B333" s="110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</row>
    <row r="334" spans="2:18">
      <c r="B334" s="110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</row>
    <row r="335" spans="2:18">
      <c r="B335" s="110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</row>
    <row r="336" spans="2:18">
      <c r="B336" s="110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</row>
    <row r="337" spans="2:18">
      <c r="B337" s="110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</row>
    <row r="338" spans="2:18">
      <c r="B338" s="110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</row>
    <row r="339" spans="2:18">
      <c r="B339" s="110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</row>
    <row r="340" spans="2:18">
      <c r="B340" s="110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</row>
    <row r="341" spans="2:18">
      <c r="B341" s="110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</row>
    <row r="342" spans="2:18">
      <c r="B342" s="110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</row>
    <row r="343" spans="2:18">
      <c r="B343" s="110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</row>
    <row r="344" spans="2:18">
      <c r="B344" s="110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</row>
    <row r="345" spans="2:18">
      <c r="B345" s="110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</row>
    <row r="346" spans="2:18">
      <c r="B346" s="110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</row>
    <row r="347" spans="2:18">
      <c r="B347" s="110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</row>
    <row r="348" spans="2:18">
      <c r="B348" s="110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</row>
    <row r="349" spans="2:18">
      <c r="B349" s="110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</row>
    <row r="350" spans="2:18">
      <c r="B350" s="110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</row>
    <row r="351" spans="2:18">
      <c r="B351" s="110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</row>
    <row r="352" spans="2:18">
      <c r="B352" s="110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</row>
    <row r="353" spans="2:18">
      <c r="B353" s="110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</row>
    <row r="354" spans="2:18">
      <c r="B354" s="110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</row>
    <row r="355" spans="2:18">
      <c r="B355" s="110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</row>
    <row r="356" spans="2:18">
      <c r="B356" s="11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</row>
    <row r="357" spans="2:18">
      <c r="B357" s="11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</row>
    <row r="358" spans="2:18">
      <c r="B358" s="11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</row>
    <row r="359" spans="2:18">
      <c r="B359" s="11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</row>
    <row r="360" spans="2:18">
      <c r="B360" s="11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</row>
    <row r="361" spans="2:18">
      <c r="B361" s="11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</row>
    <row r="362" spans="2:18">
      <c r="B362" s="11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</row>
    <row r="363" spans="2:18">
      <c r="B363" s="11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</row>
    <row r="364" spans="2:18">
      <c r="B364" s="11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</row>
    <row r="365" spans="2:18">
      <c r="B365" s="11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</row>
    <row r="366" spans="2:18">
      <c r="B366" s="110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</row>
    <row r="367" spans="2:18">
      <c r="B367" s="110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</row>
    <row r="368" spans="2:18">
      <c r="B368" s="110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</row>
    <row r="369" spans="2:18">
      <c r="B369" s="110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</row>
    <row r="370" spans="2:18">
      <c r="B370" s="110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</row>
    <row r="371" spans="2:18">
      <c r="B371" s="110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</row>
    <row r="372" spans="2:18">
      <c r="B372" s="110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</row>
    <row r="373" spans="2:18">
      <c r="B373" s="110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</row>
    <row r="374" spans="2:18">
      <c r="B374" s="110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</row>
    <row r="375" spans="2:18">
      <c r="B375" s="110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</row>
    <row r="376" spans="2:18">
      <c r="B376" s="110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</row>
    <row r="377" spans="2:18">
      <c r="B377" s="110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</row>
    <row r="378" spans="2:18">
      <c r="B378" s="110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</row>
    <row r="379" spans="2:18">
      <c r="B379" s="110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</row>
    <row r="380" spans="2:18">
      <c r="B380" s="110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</row>
    <row r="381" spans="2:18">
      <c r="B381" s="110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</row>
    <row r="382" spans="2:18">
      <c r="B382" s="110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</row>
    <row r="383" spans="2:18">
      <c r="B383" s="110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</row>
    <row r="384" spans="2:18">
      <c r="B384" s="110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</row>
    <row r="385" spans="2:18">
      <c r="B385" s="110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</row>
    <row r="386" spans="2:18">
      <c r="B386" s="110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</row>
    <row r="387" spans="2:18">
      <c r="B387" s="110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</row>
    <row r="388" spans="2:18">
      <c r="B388" s="110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</row>
    <row r="389" spans="2:18">
      <c r="B389" s="110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</row>
    <row r="390" spans="2:18">
      <c r="B390" s="110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</row>
    <row r="391" spans="2:18">
      <c r="B391" s="110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</row>
    <row r="392" spans="2:18">
      <c r="B392" s="110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</row>
    <row r="393" spans="2:18">
      <c r="B393" s="110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</row>
    <row r="394" spans="2:18">
      <c r="B394" s="110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</row>
    <row r="395" spans="2:18">
      <c r="B395" s="110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</row>
    <row r="396" spans="2:18">
      <c r="B396" s="110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</row>
    <row r="397" spans="2:18">
      <c r="B397" s="110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</row>
    <row r="398" spans="2:18">
      <c r="B398" s="110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</row>
    <row r="399" spans="2:18">
      <c r="B399" s="110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</row>
    <row r="400" spans="2:18">
      <c r="B400" s="110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</row>
    <row r="401" spans="2:18">
      <c r="B401" s="110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</row>
    <row r="402" spans="2:18">
      <c r="B402" s="110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</row>
    <row r="403" spans="2:18">
      <c r="B403" s="110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</row>
    <row r="404" spans="2:18">
      <c r="B404" s="110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</row>
    <row r="405" spans="2:18">
      <c r="B405" s="110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</row>
    <row r="406" spans="2:18">
      <c r="B406" s="110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</row>
    <row r="407" spans="2:18">
      <c r="B407" s="110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</row>
    <row r="408" spans="2:18">
      <c r="B408" s="110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</row>
    <row r="409" spans="2:18">
      <c r="B409" s="110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</row>
    <row r="410" spans="2:18">
      <c r="B410" s="110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</row>
    <row r="411" spans="2:18">
      <c r="B411" s="110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</row>
    <row r="412" spans="2:18">
      <c r="B412" s="110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</row>
    <row r="413" spans="2:18">
      <c r="B413" s="110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</row>
    <row r="414" spans="2:18">
      <c r="B414" s="110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</row>
    <row r="415" spans="2:18">
      <c r="B415" s="110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</row>
    <row r="416" spans="2:18">
      <c r="B416" s="110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</row>
    <row r="417" spans="2:18">
      <c r="B417" s="110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</row>
    <row r="418" spans="2:18">
      <c r="B418" s="110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</row>
    <row r="419" spans="2:18">
      <c r="B419" s="110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</row>
    <row r="420" spans="2:18">
      <c r="B420" s="110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</row>
    <row r="421" spans="2:18">
      <c r="B421" s="110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</row>
    <row r="422" spans="2:18">
      <c r="B422" s="110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</row>
    <row r="423" spans="2:18">
      <c r="B423" s="110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</row>
    <row r="424" spans="2:18">
      <c r="B424" s="110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</row>
    <row r="425" spans="2:18">
      <c r="B425" s="110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</row>
    <row r="426" spans="2:18">
      <c r="B426" s="110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</row>
    <row r="427" spans="2:18">
      <c r="B427" s="110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</row>
    <row r="428" spans="2:18">
      <c r="B428" s="110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</row>
    <row r="429" spans="2:18">
      <c r="B429" s="110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</row>
    <row r="430" spans="2:18">
      <c r="B430" s="110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</row>
    <row r="431" spans="2:18">
      <c r="B431" s="110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</row>
    <row r="432" spans="2:18">
      <c r="B432" s="110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</row>
    <row r="433" spans="2:18">
      <c r="B433" s="110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</row>
    <row r="434" spans="2:18">
      <c r="B434" s="110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</row>
    <row r="435" spans="2:18">
      <c r="B435" s="110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</row>
    <row r="436" spans="2:18">
      <c r="B436" s="110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</row>
    <row r="437" spans="2:18">
      <c r="B437" s="110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</row>
    <row r="438" spans="2:18">
      <c r="B438" s="110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</row>
    <row r="439" spans="2:18">
      <c r="B439" s="110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</row>
    <row r="440" spans="2:18">
      <c r="B440" s="110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</row>
    <row r="441" spans="2:18">
      <c r="B441" s="110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</row>
    <row r="442" spans="2:18">
      <c r="B442" s="110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</row>
    <row r="443" spans="2:18">
      <c r="B443" s="110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</row>
    <row r="444" spans="2:18">
      <c r="B444" s="110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</row>
    <row r="445" spans="2:18">
      <c r="B445" s="110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</row>
    <row r="446" spans="2:18">
      <c r="B446" s="110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</row>
    <row r="447" spans="2:18">
      <c r="B447" s="110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</row>
    <row r="448" spans="2:18">
      <c r="B448" s="110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</row>
    <row r="449" spans="2:18">
      <c r="B449" s="110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</row>
    <row r="450" spans="2:18">
      <c r="B450" s="110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</row>
    <row r="451" spans="2:18">
      <c r="B451" s="110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</row>
    <row r="452" spans="2:18">
      <c r="B452" s="110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</row>
    <row r="453" spans="2:18">
      <c r="B453" s="110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</row>
    <row r="454" spans="2:18">
      <c r="B454" s="110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</row>
    <row r="455" spans="2:18">
      <c r="B455" s="110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</row>
    <row r="456" spans="2:18">
      <c r="B456" s="110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</row>
    <row r="457" spans="2:18">
      <c r="B457" s="110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</row>
    <row r="458" spans="2:18">
      <c r="B458" s="110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</row>
    <row r="459" spans="2:18">
      <c r="B459" s="110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</row>
    <row r="460" spans="2:18">
      <c r="B460" s="110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</row>
    <row r="461" spans="2:18">
      <c r="B461" s="110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</row>
    <row r="462" spans="2:18">
      <c r="B462" s="110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</row>
    <row r="463" spans="2:18">
      <c r="B463" s="110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</row>
    <row r="464" spans="2:18">
      <c r="B464" s="110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</row>
    <row r="465" spans="2:18">
      <c r="B465" s="110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</row>
    <row r="466" spans="2:18">
      <c r="B466" s="110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</row>
    <row r="467" spans="2:18">
      <c r="B467" s="110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</row>
    <row r="468" spans="2:18">
      <c r="B468" s="110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</row>
    <row r="469" spans="2:18">
      <c r="B469" s="110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</row>
    <row r="470" spans="2:18">
      <c r="B470" s="110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</row>
    <row r="471" spans="2:18">
      <c r="B471" s="110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</row>
    <row r="472" spans="2:18">
      <c r="B472" s="110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</row>
    <row r="473" spans="2:18">
      <c r="B473" s="110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</row>
    <row r="474" spans="2:18">
      <c r="B474" s="110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</row>
    <row r="475" spans="2:18">
      <c r="B475" s="110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</row>
    <row r="476" spans="2:18">
      <c r="B476" s="110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</row>
    <row r="477" spans="2:18">
      <c r="B477" s="110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</row>
    <row r="478" spans="2:18">
      <c r="B478" s="110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</row>
    <row r="479" spans="2:18">
      <c r="B479" s="110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</row>
    <row r="480" spans="2:18">
      <c r="B480" s="110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</row>
    <row r="481" spans="2:18">
      <c r="B481" s="110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</row>
    <row r="482" spans="2:18">
      <c r="B482" s="110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</row>
    <row r="483" spans="2:18">
      <c r="B483" s="110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</row>
    <row r="484" spans="2:18">
      <c r="B484" s="110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</row>
    <row r="485" spans="2:18">
      <c r="B485" s="110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</row>
    <row r="486" spans="2:18">
      <c r="B486" s="110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</row>
    <row r="487" spans="2:18">
      <c r="B487" s="110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</row>
    <row r="488" spans="2:18">
      <c r="B488" s="110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</row>
    <row r="489" spans="2:18">
      <c r="B489" s="110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</row>
    <row r="490" spans="2:18">
      <c r="B490" s="110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</row>
    <row r="491" spans="2:18">
      <c r="B491" s="110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</row>
    <row r="492" spans="2:18">
      <c r="B492" s="110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</row>
    <row r="493" spans="2:18">
      <c r="B493" s="110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</row>
    <row r="494" spans="2:18">
      <c r="B494" s="110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</row>
    <row r="495" spans="2:18">
      <c r="B495" s="110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</row>
    <row r="496" spans="2:18">
      <c r="B496" s="110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</row>
    <row r="497" spans="2:18">
      <c r="B497" s="110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</row>
    <row r="498" spans="2:18">
      <c r="B498" s="110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</row>
    <row r="499" spans="2:18">
      <c r="B499" s="110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</row>
    <row r="500" spans="2:18">
      <c r="B500" s="110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</row>
    <row r="501" spans="2:18">
      <c r="B501" s="110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</row>
    <row r="502" spans="2:18">
      <c r="B502" s="110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</row>
    <row r="503" spans="2:18">
      <c r="B503" s="110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</row>
    <row r="504" spans="2:18">
      <c r="B504" s="110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</row>
    <row r="505" spans="2:18">
      <c r="B505" s="110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</row>
    <row r="506" spans="2:18">
      <c r="B506" s="110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</row>
    <row r="507" spans="2:18">
      <c r="B507" s="110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</row>
    <row r="508" spans="2:18">
      <c r="B508" s="110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</row>
    <row r="509" spans="2:18">
      <c r="B509" s="110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</row>
    <row r="510" spans="2:18">
      <c r="B510" s="110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</row>
    <row r="511" spans="2:18">
      <c r="B511" s="110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</row>
    <row r="512" spans="2:18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  <row r="563" spans="3:4">
      <c r="C563" s="1"/>
      <c r="D563" s="1"/>
    </row>
    <row r="564" spans="3:4">
      <c r="C564" s="1"/>
      <c r="D564" s="1"/>
    </row>
    <row r="565" spans="3:4">
      <c r="C565" s="1"/>
      <c r="D565" s="1"/>
    </row>
    <row r="566" spans="3:4">
      <c r="C566" s="1"/>
      <c r="D566" s="1"/>
    </row>
    <row r="567" spans="3:4">
      <c r="C567" s="1"/>
      <c r="D567" s="1"/>
    </row>
    <row r="568" spans="3:4">
      <c r="C568" s="1"/>
      <c r="D568" s="1"/>
    </row>
    <row r="569" spans="3:4">
      <c r="C569" s="1"/>
      <c r="D569" s="1"/>
    </row>
    <row r="570" spans="3:4">
      <c r="C570" s="1"/>
      <c r="D570" s="1"/>
    </row>
    <row r="571" spans="3:4">
      <c r="C571" s="1"/>
      <c r="D571" s="1"/>
    </row>
    <row r="572" spans="3:4">
      <c r="C572" s="1"/>
      <c r="D572" s="1"/>
    </row>
    <row r="573" spans="3:4">
      <c r="C573" s="1"/>
      <c r="D573" s="1"/>
    </row>
    <row r="574" spans="3:4">
      <c r="C574" s="1"/>
      <c r="D574" s="1"/>
    </row>
    <row r="575" spans="3:4">
      <c r="C575" s="1"/>
      <c r="D575" s="1"/>
    </row>
    <row r="576" spans="3:4">
      <c r="C576" s="1"/>
      <c r="D576" s="1"/>
    </row>
    <row r="577" spans="3:4">
      <c r="C577" s="1"/>
      <c r="D577" s="1"/>
    </row>
    <row r="578" spans="3:4">
      <c r="C578" s="1"/>
      <c r="D578" s="1"/>
    </row>
    <row r="579" spans="3:4">
      <c r="C579" s="1"/>
      <c r="D579" s="1"/>
    </row>
    <row r="580" spans="3:4">
      <c r="C580" s="1"/>
      <c r="D580" s="1"/>
    </row>
    <row r="581" spans="3:4">
      <c r="C581" s="1"/>
      <c r="D581" s="1"/>
    </row>
    <row r="582" spans="3:4">
      <c r="C582" s="1"/>
      <c r="D582" s="1"/>
    </row>
    <row r="583" spans="3:4">
      <c r="C583" s="1"/>
      <c r="D583" s="1"/>
    </row>
    <row r="584" spans="3:4">
      <c r="C584" s="1"/>
      <c r="D584" s="1"/>
    </row>
    <row r="585" spans="3:4">
      <c r="C585" s="1"/>
      <c r="D585" s="1"/>
    </row>
    <row r="586" spans="3:4">
      <c r="C586" s="1"/>
      <c r="D586" s="1"/>
    </row>
    <row r="587" spans="3:4">
      <c r="C587" s="1"/>
      <c r="D587" s="1"/>
    </row>
    <row r="588" spans="3:4">
      <c r="C588" s="1"/>
      <c r="D588" s="1"/>
    </row>
    <row r="589" spans="3:4">
      <c r="C589" s="1"/>
      <c r="D589" s="1"/>
    </row>
    <row r="590" spans="3:4">
      <c r="C590" s="1"/>
      <c r="D590" s="1"/>
    </row>
    <row r="591" spans="3:4">
      <c r="C591" s="1"/>
      <c r="D591" s="1"/>
    </row>
    <row r="592" spans="3:4">
      <c r="C592" s="1"/>
      <c r="D592" s="1"/>
    </row>
    <row r="593" spans="3:4">
      <c r="C593" s="1"/>
      <c r="D593" s="1"/>
    </row>
    <row r="594" spans="3:4">
      <c r="C594" s="1"/>
      <c r="D594" s="1"/>
    </row>
    <row r="595" spans="3:4">
      <c r="C595" s="1"/>
      <c r="D595" s="1"/>
    </row>
    <row r="596" spans="3:4">
      <c r="C596" s="1"/>
      <c r="D596" s="1"/>
    </row>
    <row r="597" spans="3:4">
      <c r="C597" s="1"/>
      <c r="D597" s="1"/>
    </row>
    <row r="598" spans="3:4">
      <c r="C598" s="1"/>
      <c r="D598" s="1"/>
    </row>
    <row r="599" spans="3:4">
      <c r="C599" s="1"/>
      <c r="D599" s="1"/>
    </row>
    <row r="600" spans="3:4">
      <c r="C600" s="1"/>
      <c r="D600" s="1"/>
    </row>
    <row r="601" spans="3:4">
      <c r="C601" s="1"/>
      <c r="D601" s="1"/>
    </row>
    <row r="602" spans="3:4">
      <c r="C602" s="1"/>
      <c r="D602" s="1"/>
    </row>
    <row r="603" spans="3:4">
      <c r="C603" s="1"/>
      <c r="D603" s="1"/>
    </row>
    <row r="604" spans="3:4">
      <c r="C604" s="1"/>
      <c r="D604" s="1"/>
    </row>
    <row r="605" spans="3:4">
      <c r="C605" s="1"/>
      <c r="D605" s="1"/>
    </row>
    <row r="606" spans="3:4">
      <c r="C606" s="1"/>
      <c r="D606" s="1"/>
    </row>
    <row r="607" spans="3:4">
      <c r="C607" s="1"/>
      <c r="D607" s="1"/>
    </row>
    <row r="608" spans="3:4">
      <c r="C608" s="1"/>
      <c r="D608" s="1"/>
    </row>
    <row r="609" spans="3:4">
      <c r="C609" s="1"/>
      <c r="D609" s="1"/>
    </row>
    <row r="610" spans="3:4">
      <c r="C610" s="1"/>
      <c r="D610" s="1"/>
    </row>
    <row r="611" spans="3:4">
      <c r="C611" s="1"/>
      <c r="D611" s="1"/>
    </row>
    <row r="612" spans="3:4">
      <c r="C612" s="1"/>
      <c r="D612" s="1"/>
    </row>
    <row r="613" spans="3:4">
      <c r="C613" s="1"/>
      <c r="D613" s="1"/>
    </row>
    <row r="614" spans="3:4">
      <c r="C614" s="1"/>
      <c r="D614" s="1"/>
    </row>
    <row r="615" spans="3:4">
      <c r="C615" s="1"/>
      <c r="D615" s="1"/>
    </row>
    <row r="616" spans="3:4">
      <c r="C616" s="1"/>
      <c r="D616" s="1"/>
    </row>
    <row r="617" spans="3:4">
      <c r="C617" s="1"/>
      <c r="D617" s="1"/>
    </row>
    <row r="618" spans="3:4">
      <c r="C618" s="1"/>
      <c r="D618" s="1"/>
    </row>
    <row r="619" spans="3:4">
      <c r="C619" s="1"/>
      <c r="D619" s="1"/>
    </row>
    <row r="620" spans="3:4">
      <c r="C620" s="1"/>
      <c r="D620" s="1"/>
    </row>
    <row r="621" spans="3:4">
      <c r="C621" s="1"/>
      <c r="D621" s="1"/>
    </row>
    <row r="622" spans="3:4">
      <c r="C622" s="1"/>
      <c r="D622" s="1"/>
    </row>
    <row r="623" spans="3:4">
      <c r="C623" s="1"/>
      <c r="D623" s="1"/>
    </row>
    <row r="624" spans="3:4">
      <c r="C624" s="1"/>
      <c r="D624" s="1"/>
    </row>
    <row r="625" spans="3:4">
      <c r="C625" s="1"/>
      <c r="D625" s="1"/>
    </row>
    <row r="626" spans="3:4">
      <c r="C626" s="1"/>
      <c r="D626" s="1"/>
    </row>
    <row r="627" spans="3:4">
      <c r="C627" s="1"/>
      <c r="D627" s="1"/>
    </row>
    <row r="628" spans="3:4">
      <c r="C628" s="1"/>
      <c r="D628" s="1"/>
    </row>
    <row r="629" spans="3:4">
      <c r="C629" s="1"/>
      <c r="D629" s="1"/>
    </row>
    <row r="630" spans="3:4">
      <c r="C630" s="1"/>
      <c r="D630" s="1"/>
    </row>
    <row r="631" spans="3:4">
      <c r="C631" s="1"/>
      <c r="D631" s="1"/>
    </row>
    <row r="632" spans="3:4">
      <c r="C632" s="1"/>
      <c r="D632" s="1"/>
    </row>
    <row r="633" spans="3:4">
      <c r="C633" s="1"/>
      <c r="D633" s="1"/>
    </row>
    <row r="634" spans="3:4">
      <c r="C634" s="1"/>
      <c r="D634" s="1"/>
    </row>
    <row r="635" spans="3:4">
      <c r="C635" s="1"/>
      <c r="D635" s="1"/>
    </row>
    <row r="636" spans="3:4">
      <c r="C636" s="1"/>
      <c r="D636" s="1"/>
    </row>
    <row r="637" spans="3:4">
      <c r="C637" s="1"/>
      <c r="D637" s="1"/>
    </row>
    <row r="638" spans="3:4">
      <c r="C638" s="1"/>
      <c r="D638" s="1"/>
    </row>
    <row r="639" spans="3:4">
      <c r="C639" s="1"/>
      <c r="D639" s="1"/>
    </row>
    <row r="640" spans="3:4">
      <c r="C640" s="1"/>
      <c r="D640" s="1"/>
    </row>
    <row r="641" spans="3:4">
      <c r="C641" s="1"/>
      <c r="D641" s="1"/>
    </row>
    <row r="642" spans="3:4">
      <c r="C642" s="1"/>
      <c r="D642" s="1"/>
    </row>
    <row r="643" spans="3:4">
      <c r="C643" s="1"/>
      <c r="D643" s="1"/>
    </row>
    <row r="644" spans="3:4">
      <c r="C644" s="1"/>
      <c r="D644" s="1"/>
    </row>
    <row r="645" spans="3:4">
      <c r="C645" s="1"/>
      <c r="D645" s="1"/>
    </row>
    <row r="646" spans="3:4">
      <c r="C646" s="1"/>
      <c r="D646" s="1"/>
    </row>
    <row r="647" spans="3:4">
      <c r="C647" s="1"/>
      <c r="D647" s="1"/>
    </row>
    <row r="648" spans="3:4">
      <c r="C648" s="1"/>
      <c r="D648" s="1"/>
    </row>
    <row r="649" spans="3:4">
      <c r="C649" s="1"/>
      <c r="D649" s="1"/>
    </row>
    <row r="650" spans="3:4">
      <c r="C650" s="1"/>
      <c r="D650" s="1"/>
    </row>
    <row r="651" spans="3:4">
      <c r="C651" s="1"/>
      <c r="D651" s="1"/>
    </row>
    <row r="652" spans="3:4">
      <c r="C652" s="1"/>
      <c r="D652" s="1"/>
    </row>
    <row r="653" spans="3:4">
      <c r="C653" s="1"/>
      <c r="D653" s="1"/>
    </row>
    <row r="654" spans="3:4">
      <c r="C654" s="1"/>
      <c r="D654" s="1"/>
    </row>
    <row r="655" spans="3:4">
      <c r="C655" s="1"/>
      <c r="D655" s="1"/>
    </row>
    <row r="656" spans="3:4">
      <c r="C656" s="1"/>
      <c r="D656" s="1"/>
    </row>
    <row r="657" spans="3:4">
      <c r="C657" s="1"/>
      <c r="D657" s="1"/>
    </row>
    <row r="658" spans="3:4">
      <c r="C658" s="1"/>
      <c r="D658" s="1"/>
    </row>
    <row r="659" spans="3:4">
      <c r="C659" s="1"/>
      <c r="D659" s="1"/>
    </row>
    <row r="660" spans="3:4">
      <c r="C660" s="1"/>
      <c r="D660" s="1"/>
    </row>
    <row r="661" spans="3:4">
      <c r="C661" s="1"/>
      <c r="D661" s="1"/>
    </row>
    <row r="662" spans="3:4">
      <c r="C662" s="1"/>
      <c r="D662" s="1"/>
    </row>
    <row r="663" spans="3:4">
      <c r="C663" s="1"/>
      <c r="D663" s="1"/>
    </row>
    <row r="664" spans="3:4">
      <c r="C664" s="1"/>
      <c r="D664" s="1"/>
    </row>
    <row r="665" spans="3:4">
      <c r="C665" s="1"/>
      <c r="D665" s="1"/>
    </row>
    <row r="666" spans="3:4">
      <c r="C666" s="1"/>
      <c r="D666" s="1"/>
    </row>
    <row r="667" spans="3:4">
      <c r="C667" s="1"/>
      <c r="D667" s="1"/>
    </row>
    <row r="668" spans="3:4">
      <c r="C668" s="1"/>
      <c r="D668" s="1"/>
    </row>
    <row r="669" spans="3:4">
      <c r="C669" s="1"/>
      <c r="D669" s="1"/>
    </row>
    <row r="670" spans="3:4">
      <c r="C670" s="1"/>
      <c r="D670" s="1"/>
    </row>
    <row r="671" spans="3:4">
      <c r="C671" s="1"/>
      <c r="D671" s="1"/>
    </row>
    <row r="672" spans="3:4">
      <c r="C672" s="1"/>
      <c r="D672" s="1"/>
    </row>
    <row r="673" spans="3:4">
      <c r="C673" s="1"/>
      <c r="D673" s="1"/>
    </row>
    <row r="674" spans="3:4">
      <c r="C674" s="1"/>
      <c r="D674" s="1"/>
    </row>
    <row r="675" spans="3:4">
      <c r="C675" s="1"/>
      <c r="D675" s="1"/>
    </row>
    <row r="676" spans="3:4">
      <c r="C676" s="1"/>
      <c r="D676" s="1"/>
    </row>
    <row r="677" spans="3:4">
      <c r="C677" s="1"/>
      <c r="D677" s="1"/>
    </row>
    <row r="678" spans="3:4">
      <c r="C678" s="1"/>
      <c r="D678" s="1"/>
    </row>
    <row r="679" spans="3:4">
      <c r="C679" s="1"/>
      <c r="D679" s="1"/>
    </row>
    <row r="680" spans="3:4">
      <c r="C680" s="1"/>
      <c r="D680" s="1"/>
    </row>
    <row r="681" spans="3:4">
      <c r="C681" s="1"/>
      <c r="D681" s="1"/>
    </row>
    <row r="682" spans="3:4">
      <c r="C682" s="1"/>
      <c r="D682" s="1"/>
    </row>
    <row r="683" spans="3:4">
      <c r="C683" s="1"/>
      <c r="D683" s="1"/>
    </row>
    <row r="684" spans="3:4">
      <c r="C684" s="1"/>
      <c r="D684" s="1"/>
    </row>
    <row r="685" spans="3:4">
      <c r="C685" s="1"/>
      <c r="D685" s="1"/>
    </row>
    <row r="686" spans="3:4">
      <c r="C686" s="1"/>
      <c r="D686" s="1"/>
    </row>
    <row r="687" spans="3:4">
      <c r="C687" s="1"/>
      <c r="D687" s="1"/>
    </row>
    <row r="688" spans="3:4">
      <c r="C688" s="1"/>
      <c r="D688" s="1"/>
    </row>
    <row r="689" spans="3:4">
      <c r="C689" s="1"/>
      <c r="D689" s="1"/>
    </row>
    <row r="690" spans="3:4">
      <c r="C690" s="1"/>
      <c r="D690" s="1"/>
    </row>
    <row r="691" spans="3:4">
      <c r="C691" s="1"/>
      <c r="D691" s="1"/>
    </row>
    <row r="692" spans="3:4">
      <c r="C692" s="1"/>
      <c r="D692" s="1"/>
    </row>
    <row r="693" spans="3:4">
      <c r="C693" s="1"/>
      <c r="D693" s="1"/>
    </row>
    <row r="694" spans="3:4">
      <c r="C694" s="1"/>
      <c r="D694" s="1"/>
    </row>
    <row r="695" spans="3:4">
      <c r="C695" s="1"/>
      <c r="D695" s="1"/>
    </row>
    <row r="696" spans="3:4">
      <c r="C696" s="1"/>
      <c r="D696" s="1"/>
    </row>
    <row r="697" spans="3:4">
      <c r="C697" s="1"/>
      <c r="D697" s="1"/>
    </row>
    <row r="698" spans="3:4">
      <c r="C698" s="1"/>
      <c r="D698" s="1"/>
    </row>
    <row r="699" spans="3:4">
      <c r="C699" s="1"/>
      <c r="D699" s="1"/>
    </row>
    <row r="700" spans="3:4">
      <c r="C700" s="1"/>
      <c r="D700" s="1"/>
    </row>
    <row r="701" spans="3:4">
      <c r="C701" s="1"/>
      <c r="D701" s="1"/>
    </row>
    <row r="702" spans="3:4">
      <c r="C702" s="1"/>
      <c r="D702" s="1"/>
    </row>
    <row r="703" spans="3:4">
      <c r="C703" s="1"/>
      <c r="D703" s="1"/>
    </row>
    <row r="704" spans="3:4">
      <c r="C704" s="1"/>
      <c r="D704" s="1"/>
    </row>
    <row r="705" spans="3:4">
      <c r="C705" s="1"/>
      <c r="D705" s="1"/>
    </row>
    <row r="706" spans="3:4">
      <c r="C706" s="1"/>
      <c r="D706" s="1"/>
    </row>
    <row r="707" spans="3:4">
      <c r="C707" s="1"/>
      <c r="D707" s="1"/>
    </row>
    <row r="708" spans="3:4">
      <c r="C708" s="1"/>
      <c r="D708" s="1"/>
    </row>
    <row r="709" spans="3:4">
      <c r="C709" s="1"/>
      <c r="D709" s="1"/>
    </row>
    <row r="710" spans="3:4">
      <c r="C710" s="1"/>
      <c r="D710" s="1"/>
    </row>
    <row r="711" spans="3:4">
      <c r="C711" s="1"/>
      <c r="D711" s="1"/>
    </row>
    <row r="712" spans="3:4">
      <c r="C712" s="1"/>
      <c r="D712" s="1"/>
    </row>
    <row r="713" spans="3:4">
      <c r="C713" s="1"/>
      <c r="D713" s="1"/>
    </row>
    <row r="714" spans="3:4">
      <c r="C714" s="1"/>
      <c r="D714" s="1"/>
    </row>
    <row r="715" spans="3:4">
      <c r="C715" s="1"/>
      <c r="D715" s="1"/>
    </row>
    <row r="716" spans="3:4">
      <c r="C716" s="1"/>
      <c r="D716" s="1"/>
    </row>
    <row r="717" spans="3:4">
      <c r="C717" s="1"/>
      <c r="D717" s="1"/>
    </row>
    <row r="718" spans="3:4">
      <c r="C718" s="1"/>
      <c r="D718" s="1"/>
    </row>
    <row r="719" spans="3:4">
      <c r="C719" s="1"/>
      <c r="D719" s="1"/>
    </row>
    <row r="720" spans="3:4">
      <c r="C720" s="1"/>
      <c r="D720" s="1"/>
    </row>
    <row r="721" spans="3:4">
      <c r="C721" s="1"/>
      <c r="D721" s="1"/>
    </row>
    <row r="722" spans="3:4">
      <c r="C722" s="1"/>
      <c r="D722" s="1"/>
    </row>
    <row r="723" spans="3:4">
      <c r="C723" s="1"/>
      <c r="D723" s="1"/>
    </row>
    <row r="724" spans="3:4">
      <c r="C724" s="1"/>
      <c r="D724" s="1"/>
    </row>
    <row r="725" spans="3:4">
      <c r="C725" s="1"/>
      <c r="D725" s="1"/>
    </row>
    <row r="726" spans="3:4">
      <c r="C726" s="1"/>
      <c r="D726" s="1"/>
    </row>
    <row r="727" spans="3:4">
      <c r="C727" s="1"/>
      <c r="D727" s="1"/>
    </row>
    <row r="728" spans="3:4">
      <c r="C728" s="1"/>
      <c r="D728" s="1"/>
    </row>
    <row r="729" spans="3:4">
      <c r="C729" s="1"/>
      <c r="D729" s="1"/>
    </row>
    <row r="730" spans="3:4">
      <c r="C730" s="1"/>
      <c r="D730" s="1"/>
    </row>
    <row r="731" spans="3:4">
      <c r="C731" s="1"/>
      <c r="D731" s="1"/>
    </row>
    <row r="732" spans="3:4">
      <c r="C732" s="1"/>
      <c r="D732" s="1"/>
    </row>
    <row r="733" spans="3:4">
      <c r="C733" s="1"/>
      <c r="D733" s="1"/>
    </row>
    <row r="734" spans="3:4">
      <c r="C734" s="1"/>
      <c r="D734" s="1"/>
    </row>
    <row r="735" spans="3:4">
      <c r="C735" s="1"/>
      <c r="D735" s="1"/>
    </row>
    <row r="736" spans="3:4">
      <c r="C736" s="1"/>
      <c r="D736" s="1"/>
    </row>
    <row r="737" spans="3:4">
      <c r="C737" s="1"/>
      <c r="D737" s="1"/>
    </row>
    <row r="738" spans="3:4">
      <c r="C738" s="1"/>
      <c r="D738" s="1"/>
    </row>
    <row r="739" spans="3:4">
      <c r="C739" s="1"/>
      <c r="D739" s="1"/>
    </row>
    <row r="740" spans="3:4">
      <c r="C740" s="1"/>
      <c r="D740" s="1"/>
    </row>
    <row r="741" spans="3:4">
      <c r="C741" s="1"/>
      <c r="D741" s="1"/>
    </row>
    <row r="742" spans="3:4">
      <c r="C742" s="1"/>
      <c r="D742" s="1"/>
    </row>
    <row r="743" spans="3:4">
      <c r="C743" s="1"/>
      <c r="D743" s="1"/>
    </row>
    <row r="744" spans="3:4">
      <c r="C744" s="1"/>
      <c r="D744" s="1"/>
    </row>
    <row r="745" spans="3:4">
      <c r="C745" s="1"/>
      <c r="D745" s="1"/>
    </row>
    <row r="746" spans="3:4">
      <c r="C746" s="1"/>
      <c r="D746" s="1"/>
    </row>
    <row r="747" spans="3:4">
      <c r="C747" s="1"/>
      <c r="D747" s="1"/>
    </row>
    <row r="748" spans="3:4">
      <c r="C748" s="1"/>
      <c r="D748" s="1"/>
    </row>
    <row r="749" spans="3:4">
      <c r="C749" s="1"/>
      <c r="D749" s="1"/>
    </row>
    <row r="750" spans="3:4">
      <c r="C750" s="1"/>
      <c r="D750" s="1"/>
    </row>
    <row r="751" spans="3:4">
      <c r="C751" s="1"/>
      <c r="D751" s="1"/>
    </row>
    <row r="752" spans="3:4">
      <c r="C752" s="1"/>
      <c r="D752" s="1"/>
    </row>
    <row r="753" spans="3:4">
      <c r="C753" s="1"/>
      <c r="D753" s="1"/>
    </row>
    <row r="754" spans="3:4">
      <c r="C754" s="1"/>
      <c r="D754" s="1"/>
    </row>
    <row r="755" spans="3:4">
      <c r="C755" s="1"/>
      <c r="D755" s="1"/>
    </row>
    <row r="756" spans="3:4">
      <c r="C756" s="1"/>
      <c r="D756" s="1"/>
    </row>
    <row r="757" spans="3:4">
      <c r="C757" s="1"/>
      <c r="D757" s="1"/>
    </row>
    <row r="758" spans="3:4">
      <c r="C758" s="1"/>
      <c r="D758" s="1"/>
    </row>
    <row r="759" spans="3:4">
      <c r="C759" s="1"/>
      <c r="D759" s="1"/>
    </row>
    <row r="760" spans="3:4">
      <c r="C760" s="1"/>
      <c r="D760" s="1"/>
    </row>
    <row r="761" spans="3:4">
      <c r="C761" s="1"/>
      <c r="D761" s="1"/>
    </row>
    <row r="762" spans="3:4">
      <c r="C762" s="1"/>
      <c r="D762" s="1"/>
    </row>
    <row r="763" spans="3:4">
      <c r="C763" s="1"/>
      <c r="D763" s="1"/>
    </row>
    <row r="764" spans="3:4">
      <c r="C764" s="1"/>
      <c r="D764" s="1"/>
    </row>
    <row r="765" spans="3:4">
      <c r="C765" s="1"/>
      <c r="D765" s="1"/>
    </row>
    <row r="766" spans="3:4">
      <c r="C766" s="1"/>
      <c r="D766" s="1"/>
    </row>
    <row r="767" spans="3:4">
      <c r="C767" s="1"/>
      <c r="D767" s="1"/>
    </row>
    <row r="768" spans="3:4">
      <c r="C768" s="1"/>
      <c r="D768" s="1"/>
    </row>
    <row r="769" spans="3:4">
      <c r="C769" s="1"/>
      <c r="D769" s="1"/>
    </row>
    <row r="770" spans="3:4">
      <c r="C770" s="1"/>
      <c r="D770" s="1"/>
    </row>
    <row r="771" spans="3:4">
      <c r="C771" s="1"/>
      <c r="D771" s="1"/>
    </row>
    <row r="772" spans="3:4">
      <c r="C772" s="1"/>
      <c r="D772" s="1"/>
    </row>
    <row r="773" spans="3:4">
      <c r="C773" s="1"/>
      <c r="D773" s="1"/>
    </row>
    <row r="774" spans="3:4">
      <c r="C774" s="1"/>
      <c r="D774" s="1"/>
    </row>
    <row r="775" spans="3:4">
      <c r="C775" s="1"/>
      <c r="D775" s="1"/>
    </row>
    <row r="776" spans="3:4">
      <c r="C776" s="1"/>
      <c r="D776" s="1"/>
    </row>
    <row r="777" spans="3:4">
      <c r="C777" s="1"/>
      <c r="D777" s="1"/>
    </row>
    <row r="778" spans="3:4">
      <c r="C778" s="1"/>
      <c r="D778" s="1"/>
    </row>
    <row r="779" spans="3:4">
      <c r="C779" s="1"/>
      <c r="D779" s="1"/>
    </row>
    <row r="780" spans="3:4">
      <c r="C780" s="1"/>
      <c r="D780" s="1"/>
    </row>
    <row r="781" spans="3:4">
      <c r="C781" s="1"/>
      <c r="D781" s="1"/>
    </row>
    <row r="782" spans="3:4">
      <c r="C782" s="1"/>
      <c r="D782" s="1"/>
    </row>
    <row r="783" spans="3:4">
      <c r="C783" s="1"/>
      <c r="D783" s="1"/>
    </row>
    <row r="784" spans="3:4">
      <c r="C784" s="1"/>
      <c r="D784" s="1"/>
    </row>
    <row r="785" spans="3:4">
      <c r="C785" s="1"/>
      <c r="D785" s="1"/>
    </row>
    <row r="786" spans="3:4">
      <c r="C786" s="1"/>
      <c r="D786" s="1"/>
    </row>
    <row r="787" spans="3:4">
      <c r="C787" s="1"/>
      <c r="D787" s="1"/>
    </row>
    <row r="788" spans="3:4">
      <c r="C788" s="1"/>
      <c r="D788" s="1"/>
    </row>
    <row r="789" spans="3:4">
      <c r="C789" s="1"/>
      <c r="D789" s="1"/>
    </row>
    <row r="790" spans="3:4">
      <c r="C790" s="1"/>
      <c r="D790" s="1"/>
    </row>
    <row r="791" spans="3:4">
      <c r="C791" s="1"/>
      <c r="D791" s="1"/>
    </row>
    <row r="792" spans="3:4">
      <c r="C792" s="1"/>
      <c r="D792" s="1"/>
    </row>
    <row r="793" spans="3:4">
      <c r="C793" s="1"/>
      <c r="D793" s="1"/>
    </row>
    <row r="794" spans="3:4">
      <c r="C794" s="1"/>
      <c r="D794" s="1"/>
    </row>
    <row r="795" spans="3:4">
      <c r="C795" s="1"/>
      <c r="D795" s="1"/>
    </row>
    <row r="796" spans="3:4">
      <c r="C796" s="1"/>
      <c r="D796" s="1"/>
    </row>
    <row r="797" spans="3:4">
      <c r="C797" s="1"/>
      <c r="D797" s="1"/>
    </row>
    <row r="798" spans="3:4">
      <c r="C798" s="1"/>
      <c r="D798" s="1"/>
    </row>
    <row r="799" spans="3:4">
      <c r="C799" s="1"/>
      <c r="D799" s="1"/>
    </row>
    <row r="800" spans="3:4">
      <c r="C800" s="1"/>
      <c r="D800" s="1"/>
    </row>
    <row r="801" spans="3:4">
      <c r="C801" s="1"/>
      <c r="D801" s="1"/>
    </row>
    <row r="802" spans="3:4">
      <c r="C802" s="1"/>
      <c r="D802" s="1"/>
    </row>
    <row r="803" spans="3:4">
      <c r="C803" s="1"/>
      <c r="D803" s="1"/>
    </row>
    <row r="804" spans="3:4">
      <c r="C804" s="1"/>
      <c r="D804" s="1"/>
    </row>
    <row r="805" spans="3:4">
      <c r="C805" s="1"/>
      <c r="D805" s="1"/>
    </row>
    <row r="806" spans="3:4">
      <c r="C806" s="1"/>
      <c r="D806" s="1"/>
    </row>
    <row r="807" spans="3:4">
      <c r="C807" s="1"/>
      <c r="D807" s="1"/>
    </row>
    <row r="808" spans="3:4">
      <c r="C808" s="1"/>
      <c r="D808" s="1"/>
    </row>
    <row r="809" spans="3:4">
      <c r="C809" s="1"/>
      <c r="D809" s="1"/>
    </row>
    <row r="810" spans="3:4">
      <c r="C810" s="1"/>
      <c r="D810" s="1"/>
    </row>
    <row r="811" spans="3:4">
      <c r="C811" s="1"/>
      <c r="D811" s="1"/>
    </row>
    <row r="812" spans="3:4">
      <c r="C812" s="1"/>
      <c r="D812" s="1"/>
    </row>
    <row r="813" spans="3:4">
      <c r="C813" s="1"/>
      <c r="D813" s="1"/>
    </row>
    <row r="814" spans="3:4">
      <c r="C814" s="1"/>
      <c r="D814" s="1"/>
    </row>
    <row r="815" spans="3:4">
      <c r="C815" s="1"/>
      <c r="D815" s="1"/>
    </row>
    <row r="816" spans="3:4">
      <c r="C816" s="1"/>
      <c r="D816" s="1"/>
    </row>
    <row r="817" spans="3:4">
      <c r="C817" s="1"/>
      <c r="D817" s="1"/>
    </row>
    <row r="818" spans="3:4">
      <c r="C818" s="1"/>
      <c r="D818" s="1"/>
    </row>
    <row r="819" spans="3:4">
      <c r="C819" s="1"/>
      <c r="D819" s="1"/>
    </row>
    <row r="820" spans="3:4">
      <c r="C820" s="1"/>
      <c r="D820" s="1"/>
    </row>
    <row r="821" spans="3:4">
      <c r="C821" s="1"/>
      <c r="D821" s="1"/>
    </row>
    <row r="822" spans="3:4">
      <c r="C822" s="1"/>
      <c r="D822" s="1"/>
    </row>
    <row r="823" spans="3:4">
      <c r="C823" s="1"/>
      <c r="D823" s="1"/>
    </row>
    <row r="824" spans="3:4">
      <c r="C824" s="1"/>
      <c r="D824" s="1"/>
    </row>
    <row r="825" spans="3:4">
      <c r="C825" s="1"/>
      <c r="D825" s="1"/>
    </row>
    <row r="826" spans="3:4">
      <c r="C826" s="1"/>
      <c r="D826" s="1"/>
    </row>
    <row r="827" spans="3:4">
      <c r="C827" s="1"/>
      <c r="D827" s="1"/>
    </row>
    <row r="828" spans="3:4">
      <c r="C828" s="1"/>
      <c r="D828" s="1"/>
    </row>
    <row r="829" spans="3:4">
      <c r="C829" s="1"/>
      <c r="D829" s="1"/>
    </row>
    <row r="830" spans="3:4">
      <c r="C830" s="1"/>
      <c r="D830" s="1"/>
    </row>
    <row r="831" spans="3:4">
      <c r="C831" s="1"/>
      <c r="D831" s="1"/>
    </row>
    <row r="832" spans="3:4">
      <c r="C832" s="1"/>
      <c r="D832" s="1"/>
    </row>
    <row r="833" spans="3:4">
      <c r="C833" s="1"/>
      <c r="D833" s="1"/>
    </row>
    <row r="834" spans="3:4">
      <c r="C834" s="1"/>
      <c r="D834" s="1"/>
    </row>
    <row r="835" spans="3:4">
      <c r="C835" s="1"/>
      <c r="D835" s="1"/>
    </row>
    <row r="836" spans="3:4">
      <c r="C836" s="1"/>
      <c r="D836" s="1"/>
    </row>
    <row r="837" spans="3:4">
      <c r="C837" s="1"/>
      <c r="D837" s="1"/>
    </row>
    <row r="838" spans="3:4">
      <c r="C838" s="1"/>
      <c r="D838" s="1"/>
    </row>
    <row r="839" spans="3:4">
      <c r="C839" s="1"/>
      <c r="D839" s="1"/>
    </row>
    <row r="840" spans="3:4">
      <c r="C840" s="1"/>
      <c r="D840" s="1"/>
    </row>
    <row r="841" spans="3:4">
      <c r="C841" s="1"/>
      <c r="D841" s="1"/>
    </row>
    <row r="842" spans="3:4">
      <c r="C842" s="1"/>
      <c r="D842" s="1"/>
    </row>
    <row r="843" spans="3:4">
      <c r="C843" s="1"/>
      <c r="D843" s="1"/>
    </row>
    <row r="844" spans="3:4">
      <c r="C844" s="1"/>
      <c r="D844" s="1"/>
    </row>
    <row r="845" spans="3:4">
      <c r="C845" s="1"/>
      <c r="D845" s="1"/>
    </row>
    <row r="846" spans="3:4">
      <c r="C846" s="1"/>
      <c r="D846" s="1"/>
    </row>
    <row r="847" spans="3:4">
      <c r="C847" s="1"/>
      <c r="D847" s="1"/>
    </row>
    <row r="848" spans="3:4">
      <c r="C848" s="1"/>
      <c r="D848" s="1"/>
    </row>
    <row r="849" spans="3:4">
      <c r="C849" s="1"/>
      <c r="D849" s="1"/>
    </row>
    <row r="850" spans="3:4">
      <c r="C850" s="1"/>
      <c r="D850" s="1"/>
    </row>
    <row r="851" spans="3:4">
      <c r="C851" s="1"/>
      <c r="D851" s="1"/>
    </row>
    <row r="852" spans="3:4">
      <c r="C852" s="1"/>
      <c r="D852" s="1"/>
    </row>
    <row r="853" spans="3:4">
      <c r="C853" s="1"/>
      <c r="D853" s="1"/>
    </row>
    <row r="854" spans="3:4">
      <c r="C854" s="1"/>
      <c r="D854" s="1"/>
    </row>
    <row r="855" spans="3:4">
      <c r="C855" s="1"/>
      <c r="D855" s="1"/>
    </row>
    <row r="856" spans="3:4">
      <c r="C856" s="1"/>
      <c r="D856" s="1"/>
    </row>
    <row r="857" spans="3:4">
      <c r="C857" s="1"/>
      <c r="D857" s="1"/>
    </row>
    <row r="858" spans="3:4">
      <c r="C858" s="1"/>
      <c r="D858" s="1"/>
    </row>
    <row r="859" spans="3:4">
      <c r="C859" s="1"/>
      <c r="D859" s="1"/>
    </row>
    <row r="860" spans="3:4">
      <c r="C860" s="1"/>
      <c r="D860" s="1"/>
    </row>
    <row r="861" spans="3:4">
      <c r="C861" s="1"/>
      <c r="D861" s="1"/>
    </row>
    <row r="862" spans="3:4">
      <c r="C862" s="1"/>
      <c r="D862" s="1"/>
    </row>
    <row r="863" spans="3:4">
      <c r="C863" s="1"/>
      <c r="D863" s="1"/>
    </row>
    <row r="864" spans="3:4">
      <c r="C864" s="1"/>
      <c r="D864" s="1"/>
    </row>
    <row r="865" spans="3:4">
      <c r="C865" s="1"/>
      <c r="D865" s="1"/>
    </row>
    <row r="866" spans="3:4">
      <c r="C866" s="1"/>
      <c r="D866" s="1"/>
    </row>
    <row r="867" spans="3:4">
      <c r="C867" s="1"/>
      <c r="D867" s="1"/>
    </row>
    <row r="868" spans="3:4">
      <c r="C868" s="1"/>
      <c r="D868" s="1"/>
    </row>
    <row r="869" spans="3:4">
      <c r="C869" s="1"/>
      <c r="D869" s="1"/>
    </row>
    <row r="870" spans="3:4">
      <c r="C870" s="1"/>
      <c r="D870" s="1"/>
    </row>
    <row r="871" spans="3:4">
      <c r="C871" s="1"/>
      <c r="D871" s="1"/>
    </row>
    <row r="872" spans="3:4">
      <c r="C872" s="1"/>
      <c r="D872" s="1"/>
    </row>
    <row r="873" spans="3:4">
      <c r="C873" s="1"/>
      <c r="D873" s="1"/>
    </row>
    <row r="874" spans="3:4">
      <c r="C874" s="1"/>
      <c r="D874" s="1"/>
    </row>
    <row r="875" spans="3:4">
      <c r="C875" s="1"/>
      <c r="D875" s="1"/>
    </row>
    <row r="876" spans="3:4">
      <c r="C876" s="1"/>
      <c r="D876" s="1"/>
    </row>
  </sheetData>
  <sheetProtection sheet="1" objects="1" scenarios="1"/>
  <mergeCells count="3">
    <mergeCell ref="B6:R6"/>
    <mergeCell ref="B7:R7"/>
    <mergeCell ref="B71:D71"/>
  </mergeCells>
  <phoneticPr fontId="4" type="noConversion"/>
  <dataValidations count="1">
    <dataValidation allowBlank="1" showInputMessage="1" showErrorMessage="1" sqref="N10:Q10 N9 N1:N7 C5:C29 O1:Q9 E1:I30 D1:D29 N32:N1048576 O11:Q1048576 J1:M1048576 A1:B1048576 C32:I1048576 R1:XFD1048576" xr:uid="{00000000-0002-0000-0200-000000000000}"/>
  </dataValidations>
  <pageMargins left="0" right="0" top="0.5" bottom="0.5" header="0" footer="0.25"/>
  <pageSetup paperSize="9" scale="88" pageOrder="overThenDown" orientation="landscape" blackAndWhite="1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">
    <tabColor rgb="FF7030A0"/>
  </sheetPr>
  <dimension ref="B1:P463"/>
  <sheetViews>
    <sheetView rightToLeft="1" workbookViewId="0"/>
  </sheetViews>
  <sheetFormatPr defaultColWidth="9.140625" defaultRowHeight="18"/>
  <cols>
    <col min="1" max="1" width="6.28515625" style="1" customWidth="1"/>
    <col min="2" max="2" width="30.42578125" style="2" bestFit="1" customWidth="1"/>
    <col min="3" max="3" width="41.7109375" style="2" bestFit="1" customWidth="1"/>
    <col min="4" max="4" width="7.5703125" style="2" bestFit="1" customWidth="1"/>
    <col min="5" max="5" width="5.42578125" style="1" bestFit="1" customWidth="1"/>
    <col min="6" max="6" width="6.28515625" style="1" bestFit="1" customWidth="1"/>
    <col min="7" max="7" width="11.28515625" style="1" bestFit="1" customWidth="1"/>
    <col min="8" max="8" width="6" style="1" bestFit="1" customWidth="1"/>
    <col min="9" max="9" width="9" style="1" bestFit="1" customWidth="1"/>
    <col min="10" max="10" width="6.85546875" style="1" bestFit="1" customWidth="1"/>
    <col min="11" max="11" width="10" style="1" bestFit="1" customWidth="1"/>
    <col min="12" max="12" width="13.140625" style="1" bestFit="1" customWidth="1"/>
    <col min="13" max="13" width="9" style="1" bestFit="1" customWidth="1"/>
    <col min="14" max="14" width="6.28515625" style="1" bestFit="1" customWidth="1"/>
    <col min="15" max="15" width="9.140625" style="1" bestFit="1" customWidth="1"/>
    <col min="16" max="16" width="9.28515625" style="1" customWidth="1"/>
    <col min="17" max="16384" width="9.140625" style="1"/>
  </cols>
  <sheetData>
    <row r="1" spans="2:16">
      <c r="B1" s="46" t="s">
        <v>152</v>
      </c>
      <c r="C1" s="46" t="s" vm="1">
        <v>241</v>
      </c>
    </row>
    <row r="2" spans="2:16">
      <c r="B2" s="46" t="s">
        <v>151</v>
      </c>
      <c r="C2" s="46" t="s">
        <v>242</v>
      </c>
    </row>
    <row r="3" spans="2:16">
      <c r="B3" s="46" t="s">
        <v>153</v>
      </c>
      <c r="C3" s="46" t="s">
        <v>243</v>
      </c>
    </row>
    <row r="4" spans="2:16">
      <c r="B4" s="46" t="s">
        <v>154</v>
      </c>
      <c r="C4" s="46" t="s">
        <v>244</v>
      </c>
    </row>
    <row r="6" spans="2:16" ht="26.25" customHeight="1">
      <c r="B6" s="168" t="s">
        <v>194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70"/>
    </row>
    <row r="7" spans="2:16" s="3" customFormat="1" ht="63">
      <c r="B7" s="21" t="s">
        <v>122</v>
      </c>
      <c r="C7" s="29" t="s">
        <v>49</v>
      </c>
      <c r="D7" s="29" t="s">
        <v>71</v>
      </c>
      <c r="E7" s="29" t="s">
        <v>14</v>
      </c>
      <c r="F7" s="29" t="s">
        <v>72</v>
      </c>
      <c r="G7" s="29" t="s">
        <v>110</v>
      </c>
      <c r="H7" s="29" t="s">
        <v>17</v>
      </c>
      <c r="I7" s="29" t="s">
        <v>109</v>
      </c>
      <c r="J7" s="29" t="s">
        <v>16</v>
      </c>
      <c r="K7" s="29" t="s">
        <v>188</v>
      </c>
      <c r="L7" s="29" t="s">
        <v>216</v>
      </c>
      <c r="M7" s="29" t="s">
        <v>189</v>
      </c>
      <c r="N7" s="29" t="s">
        <v>63</v>
      </c>
      <c r="O7" s="29" t="s">
        <v>155</v>
      </c>
      <c r="P7" s="30" t="s">
        <v>157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223</v>
      </c>
      <c r="M8" s="31" t="s">
        <v>219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03" t="s">
        <v>193</v>
      </c>
      <c r="C10" s="103"/>
      <c r="D10" s="104"/>
      <c r="E10" s="103"/>
      <c r="F10" s="103"/>
      <c r="G10" s="117"/>
      <c r="H10" s="106">
        <v>0.93</v>
      </c>
      <c r="I10" s="104"/>
      <c r="J10" s="105"/>
      <c r="K10" s="105">
        <v>8.8000000000000009E-2</v>
      </c>
      <c r="L10" s="106"/>
      <c r="M10" s="106">
        <v>8443.6450200000018</v>
      </c>
      <c r="N10" s="107"/>
      <c r="O10" s="107">
        <f>IFERROR(M10/$M$10,0)</f>
        <v>1</v>
      </c>
      <c r="P10" s="107">
        <f>M10/'סכום נכסי הקרן'!$C$42</f>
        <v>7.3261387109945772E-5</v>
      </c>
    </row>
    <row r="11" spans="2:16" ht="20.25" customHeight="1">
      <c r="B11" s="129" t="s">
        <v>32</v>
      </c>
      <c r="C11" s="103"/>
      <c r="D11" s="104"/>
      <c r="E11" s="103"/>
      <c r="F11" s="103"/>
      <c r="G11" s="117"/>
      <c r="H11" s="106">
        <v>0.93</v>
      </c>
      <c r="I11" s="104"/>
      <c r="J11" s="105"/>
      <c r="K11" s="105">
        <v>8.8000000000000009E-2</v>
      </c>
      <c r="L11" s="106"/>
      <c r="M11" s="106">
        <v>8443.6450200000018</v>
      </c>
      <c r="N11" s="107"/>
      <c r="O11" s="107">
        <f t="shared" ref="O11:O13" si="0">IFERROR(M11/$M$10,0)</f>
        <v>1</v>
      </c>
      <c r="P11" s="107">
        <f>M11/'סכום נכסי הקרן'!$C$42</f>
        <v>7.3261387109945772E-5</v>
      </c>
    </row>
    <row r="12" spans="2:16">
      <c r="B12" s="101" t="s">
        <v>34</v>
      </c>
      <c r="C12" s="96"/>
      <c r="D12" s="97"/>
      <c r="E12" s="96"/>
      <c r="F12" s="96"/>
      <c r="G12" s="115"/>
      <c r="H12" s="99">
        <v>0.93</v>
      </c>
      <c r="I12" s="97"/>
      <c r="J12" s="98"/>
      <c r="K12" s="98">
        <v>8.8000000000000009E-2</v>
      </c>
      <c r="L12" s="99"/>
      <c r="M12" s="99">
        <v>8443.6450200000018</v>
      </c>
      <c r="N12" s="100"/>
      <c r="O12" s="100">
        <f t="shared" si="0"/>
        <v>1</v>
      </c>
      <c r="P12" s="100">
        <f>M12/'סכום נכסי הקרן'!$C$42</f>
        <v>7.3261387109945772E-5</v>
      </c>
    </row>
    <row r="13" spans="2:16">
      <c r="B13" s="102" t="s">
        <v>5092</v>
      </c>
      <c r="C13" s="103" t="s">
        <v>4827</v>
      </c>
      <c r="D13" s="104" t="s">
        <v>135</v>
      </c>
      <c r="E13" s="103" t="s">
        <v>513</v>
      </c>
      <c r="F13" s="103" t="s">
        <v>137</v>
      </c>
      <c r="G13" s="117">
        <v>40618</v>
      </c>
      <c r="H13" s="106">
        <v>0.93</v>
      </c>
      <c r="I13" s="104" t="s">
        <v>139</v>
      </c>
      <c r="J13" s="105">
        <v>7.1500000000000008E-2</v>
      </c>
      <c r="K13" s="105">
        <v>8.8000000000000009E-2</v>
      </c>
      <c r="L13" s="106">
        <v>7238818.8800000008</v>
      </c>
      <c r="M13" s="106">
        <v>8443.6450200000018</v>
      </c>
      <c r="N13" s="107"/>
      <c r="O13" s="107">
        <f t="shared" si="0"/>
        <v>1</v>
      </c>
      <c r="P13" s="107">
        <f>M13/'סכום נכסי הקרן'!$C$42</f>
        <v>7.3261387109945772E-5</v>
      </c>
    </row>
    <row r="14" spans="2:16">
      <c r="B14" s="108"/>
      <c r="C14" s="103"/>
      <c r="D14" s="103"/>
      <c r="E14" s="103"/>
      <c r="F14" s="103"/>
      <c r="G14" s="103"/>
      <c r="H14" s="103"/>
      <c r="I14" s="103"/>
      <c r="J14" s="103"/>
      <c r="K14" s="103"/>
      <c r="L14" s="106"/>
      <c r="M14" s="106"/>
      <c r="N14" s="103"/>
      <c r="O14" s="107"/>
      <c r="P14" s="103"/>
    </row>
    <row r="15" spans="2:16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</row>
    <row r="16" spans="2:16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2:16">
      <c r="B17" s="124" t="s">
        <v>231</v>
      </c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</row>
    <row r="18" spans="2:16">
      <c r="B18" s="124" t="s">
        <v>118</v>
      </c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</row>
    <row r="19" spans="2:16">
      <c r="B19" s="124" t="s">
        <v>222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2:16"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2:16"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pans="2:16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</row>
    <row r="23" spans="2:16"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</row>
    <row r="24" spans="2:16"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</row>
    <row r="25" spans="2:16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</row>
    <row r="26" spans="2:16"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</row>
    <row r="27" spans="2:16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</row>
    <row r="28" spans="2:16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</row>
    <row r="29" spans="2:16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</row>
    <row r="30" spans="2:16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</row>
    <row r="31" spans="2:16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</row>
    <row r="32" spans="2:16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</row>
    <row r="33" spans="2:16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</row>
    <row r="34" spans="2:16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</row>
    <row r="35" spans="2:16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</row>
    <row r="36" spans="2:16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2:16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</row>
    <row r="38" spans="2:16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</row>
    <row r="39" spans="2:16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</row>
    <row r="40" spans="2:16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</row>
    <row r="41" spans="2:16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</row>
    <row r="42" spans="2:16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</row>
    <row r="43" spans="2:16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</row>
    <row r="44" spans="2:16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</row>
    <row r="45" spans="2:16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</row>
    <row r="46" spans="2:16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</row>
    <row r="47" spans="2:16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</row>
    <row r="48" spans="2:16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</row>
    <row r="49" spans="2:16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</row>
    <row r="50" spans="2:16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</row>
    <row r="51" spans="2:16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</row>
    <row r="52" spans="2:16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</row>
    <row r="53" spans="2:16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  <row r="54" spans="2:16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</row>
    <row r="55" spans="2:16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</row>
    <row r="56" spans="2:16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</row>
    <row r="57" spans="2:16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</row>
    <row r="58" spans="2:16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</row>
    <row r="59" spans="2:16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</row>
    <row r="60" spans="2:16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</row>
    <row r="61" spans="2:16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</row>
    <row r="62" spans="2:16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</row>
    <row r="63" spans="2:16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</row>
    <row r="64" spans="2:16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</row>
    <row r="65" spans="2:16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</row>
    <row r="66" spans="2:16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</row>
    <row r="67" spans="2:16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</row>
    <row r="68" spans="2:16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</row>
    <row r="69" spans="2:16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  <row r="70" spans="2:16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</row>
    <row r="71" spans="2:16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</row>
    <row r="72" spans="2:16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</row>
    <row r="73" spans="2:16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</row>
    <row r="74" spans="2:16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2:16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</row>
    <row r="76" spans="2:16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</row>
    <row r="77" spans="2:16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  <row r="78" spans="2:16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</row>
    <row r="79" spans="2:16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2:16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</row>
    <row r="81" spans="2:16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2:16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</row>
    <row r="83" spans="2:16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</row>
    <row r="84" spans="2:16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</row>
    <row r="85" spans="2:16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</row>
    <row r="86" spans="2:16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</row>
    <row r="87" spans="2:16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</row>
    <row r="88" spans="2:16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</row>
    <row r="89" spans="2:16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</row>
    <row r="90" spans="2:16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</row>
    <row r="91" spans="2:16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</row>
    <row r="92" spans="2:16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</row>
    <row r="93" spans="2:16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</row>
    <row r="94" spans="2:16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</row>
    <row r="95" spans="2:16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2:16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</row>
    <row r="97" spans="2:16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</row>
    <row r="98" spans="2:16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</row>
    <row r="99" spans="2:16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</row>
    <row r="100" spans="2:16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</row>
    <row r="101" spans="2:16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</row>
    <row r="102" spans="2:16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2:16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</row>
    <row r="104" spans="2:16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</row>
    <row r="105" spans="2:16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</row>
    <row r="106" spans="2:16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</row>
    <row r="107" spans="2:16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</row>
    <row r="108" spans="2:16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</row>
    <row r="109" spans="2:16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</row>
    <row r="110" spans="2:16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</row>
    <row r="111" spans="2:16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</row>
    <row r="112" spans="2:16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</row>
    <row r="113" spans="2:16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</row>
    <row r="114" spans="2:16">
      <c r="B114" s="110"/>
      <c r="C114" s="110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</row>
    <row r="115" spans="2:16">
      <c r="B115" s="110"/>
      <c r="C115" s="110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</row>
    <row r="116" spans="2:16">
      <c r="B116" s="110"/>
      <c r="C116" s="110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</row>
    <row r="117" spans="2:16">
      <c r="B117" s="110"/>
      <c r="C117" s="110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</row>
    <row r="118" spans="2:16">
      <c r="B118" s="110"/>
      <c r="C118" s="110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</row>
    <row r="119" spans="2:16">
      <c r="B119" s="110"/>
      <c r="C119" s="110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</row>
    <row r="120" spans="2:16">
      <c r="B120" s="110"/>
      <c r="C120" s="110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</row>
    <row r="121" spans="2:16">
      <c r="B121" s="110"/>
      <c r="C121" s="110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</row>
    <row r="122" spans="2:16">
      <c r="B122" s="110"/>
      <c r="C122" s="110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</row>
    <row r="123" spans="2:16">
      <c r="B123" s="110"/>
      <c r="C123" s="110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</row>
    <row r="124" spans="2:16">
      <c r="B124" s="110"/>
      <c r="C124" s="110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</row>
    <row r="125" spans="2:16">
      <c r="B125" s="110"/>
      <c r="C125" s="110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</row>
    <row r="126" spans="2:16">
      <c r="B126" s="110"/>
      <c r="C126" s="110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</row>
    <row r="127" spans="2:16">
      <c r="B127" s="110"/>
      <c r="C127" s="110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</row>
    <row r="128" spans="2:16">
      <c r="B128" s="110"/>
      <c r="C128" s="110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</row>
    <row r="129" spans="2:16">
      <c r="B129" s="110"/>
      <c r="C129" s="110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</row>
    <row r="130" spans="2:16">
      <c r="B130" s="110"/>
      <c r="C130" s="110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</row>
    <row r="131" spans="2:16">
      <c r="B131" s="110"/>
      <c r="C131" s="110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</row>
    <row r="132" spans="2:16">
      <c r="B132" s="110"/>
      <c r="C132" s="110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</row>
    <row r="133" spans="2:16">
      <c r="B133" s="110"/>
      <c r="C133" s="110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</row>
    <row r="134" spans="2:16">
      <c r="B134" s="110"/>
      <c r="C134" s="110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</row>
    <row r="135" spans="2:16">
      <c r="B135" s="110"/>
      <c r="C135" s="110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</row>
    <row r="136" spans="2:16">
      <c r="B136" s="110"/>
      <c r="C136" s="110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</row>
    <row r="137" spans="2:16">
      <c r="B137" s="110"/>
      <c r="C137" s="110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</row>
    <row r="138" spans="2:16">
      <c r="B138" s="110"/>
      <c r="C138" s="110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</row>
    <row r="139" spans="2:16">
      <c r="B139" s="110"/>
      <c r="C139" s="110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</row>
    <row r="140" spans="2:16">
      <c r="B140" s="110"/>
      <c r="C140" s="110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</row>
    <row r="141" spans="2:16">
      <c r="B141" s="110"/>
      <c r="C141" s="110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</row>
    <row r="142" spans="2:16">
      <c r="B142" s="110"/>
      <c r="C142" s="110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</row>
    <row r="143" spans="2:16">
      <c r="B143" s="110"/>
      <c r="C143" s="110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</row>
    <row r="144" spans="2:16">
      <c r="B144" s="110"/>
      <c r="C144" s="110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</row>
    <row r="145" spans="2:16">
      <c r="B145" s="110"/>
      <c r="C145" s="110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</row>
    <row r="146" spans="2:16">
      <c r="B146" s="110"/>
      <c r="C146" s="110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</row>
    <row r="147" spans="2:16">
      <c r="B147" s="110"/>
      <c r="C147" s="110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</row>
    <row r="148" spans="2:16">
      <c r="B148" s="110"/>
      <c r="C148" s="110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</row>
    <row r="149" spans="2:16">
      <c r="B149" s="110"/>
      <c r="C149" s="110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</row>
    <row r="150" spans="2:16">
      <c r="B150" s="110"/>
      <c r="C150" s="110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</row>
    <row r="151" spans="2:16">
      <c r="B151" s="110"/>
      <c r="C151" s="110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</row>
    <row r="152" spans="2:16">
      <c r="B152" s="110"/>
      <c r="C152" s="110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</row>
    <row r="153" spans="2:16">
      <c r="B153" s="110"/>
      <c r="C153" s="110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</row>
    <row r="154" spans="2:16">
      <c r="B154" s="110"/>
      <c r="C154" s="110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</row>
    <row r="155" spans="2:16">
      <c r="B155" s="110"/>
      <c r="C155" s="110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</row>
    <row r="156" spans="2:16">
      <c r="B156" s="110"/>
      <c r="C156" s="110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</row>
    <row r="157" spans="2:16">
      <c r="B157" s="110"/>
      <c r="C157" s="110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</row>
    <row r="158" spans="2:16">
      <c r="B158" s="110"/>
      <c r="C158" s="110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</row>
    <row r="159" spans="2:16">
      <c r="B159" s="110"/>
      <c r="C159" s="110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</row>
    <row r="160" spans="2:16">
      <c r="B160" s="110"/>
      <c r="C160" s="110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</row>
    <row r="161" spans="2:16">
      <c r="B161" s="110"/>
      <c r="C161" s="110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</row>
    <row r="162" spans="2:16">
      <c r="B162" s="110"/>
      <c r="C162" s="110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</row>
    <row r="163" spans="2:16">
      <c r="B163" s="110"/>
      <c r="C163" s="110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</row>
    <row r="164" spans="2:16">
      <c r="B164" s="110"/>
      <c r="C164" s="110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</row>
    <row r="165" spans="2:16">
      <c r="B165" s="110"/>
      <c r="C165" s="110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</row>
    <row r="166" spans="2:16">
      <c r="B166" s="110"/>
      <c r="C166" s="110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</row>
    <row r="167" spans="2:16">
      <c r="B167" s="110"/>
      <c r="C167" s="110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</row>
    <row r="168" spans="2:16">
      <c r="B168" s="110"/>
      <c r="C168" s="110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</row>
    <row r="169" spans="2:16">
      <c r="B169" s="110"/>
      <c r="C169" s="110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</row>
    <row r="170" spans="2:16">
      <c r="B170" s="110"/>
      <c r="C170" s="110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</row>
    <row r="171" spans="2:16">
      <c r="B171" s="110"/>
      <c r="C171" s="110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</row>
    <row r="172" spans="2:16">
      <c r="B172" s="110"/>
      <c r="C172" s="110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</row>
    <row r="173" spans="2:16">
      <c r="B173" s="110"/>
      <c r="C173" s="110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</row>
    <row r="174" spans="2:16">
      <c r="B174" s="110"/>
      <c r="C174" s="110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</row>
    <row r="175" spans="2:16">
      <c r="B175" s="110"/>
      <c r="C175" s="110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</row>
    <row r="176" spans="2:16">
      <c r="B176" s="110"/>
      <c r="C176" s="110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</row>
    <row r="177" spans="2:16">
      <c r="B177" s="110"/>
      <c r="C177" s="110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</row>
    <row r="178" spans="2:16">
      <c r="B178" s="110"/>
      <c r="C178" s="110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</row>
    <row r="179" spans="2:16">
      <c r="B179" s="110"/>
      <c r="C179" s="110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</row>
    <row r="180" spans="2:16">
      <c r="B180" s="110"/>
      <c r="C180" s="110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</row>
    <row r="181" spans="2:16">
      <c r="B181" s="110"/>
      <c r="C181" s="110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</row>
    <row r="182" spans="2:16">
      <c r="B182" s="110"/>
      <c r="C182" s="110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</row>
    <row r="183" spans="2:16">
      <c r="B183" s="110"/>
      <c r="C183" s="110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</row>
    <row r="184" spans="2:16">
      <c r="B184" s="110"/>
      <c r="C184" s="110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</row>
    <row r="185" spans="2:16">
      <c r="B185" s="110"/>
      <c r="C185" s="110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</row>
    <row r="186" spans="2:16">
      <c r="B186" s="110"/>
      <c r="C186" s="110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</row>
    <row r="187" spans="2:16">
      <c r="B187" s="110"/>
      <c r="C187" s="110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</row>
    <row r="188" spans="2:16">
      <c r="B188" s="110"/>
      <c r="C188" s="110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</row>
    <row r="189" spans="2:16">
      <c r="B189" s="110"/>
      <c r="C189" s="110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</row>
    <row r="190" spans="2:16">
      <c r="B190" s="110"/>
      <c r="C190" s="110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</row>
    <row r="191" spans="2:16">
      <c r="B191" s="110"/>
      <c r="C191" s="110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</row>
    <row r="192" spans="2:16">
      <c r="B192" s="110"/>
      <c r="C192" s="110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</row>
    <row r="193" spans="2:16">
      <c r="B193" s="110"/>
      <c r="C193" s="110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</row>
    <row r="194" spans="2:16">
      <c r="B194" s="110"/>
      <c r="C194" s="110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</row>
    <row r="195" spans="2:16">
      <c r="B195" s="110"/>
      <c r="C195" s="110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</row>
    <row r="196" spans="2:16">
      <c r="B196" s="110"/>
      <c r="C196" s="110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</row>
    <row r="197" spans="2:16">
      <c r="B197" s="110"/>
      <c r="C197" s="110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</row>
    <row r="198" spans="2:16">
      <c r="B198" s="110"/>
      <c r="C198" s="110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</row>
    <row r="199" spans="2:16">
      <c r="B199" s="110"/>
      <c r="C199" s="110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</row>
    <row r="200" spans="2:16">
      <c r="B200" s="110"/>
      <c r="C200" s="110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</row>
    <row r="201" spans="2:16">
      <c r="B201" s="110"/>
      <c r="C201" s="110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</row>
    <row r="202" spans="2:16">
      <c r="B202" s="110"/>
      <c r="C202" s="110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</row>
    <row r="203" spans="2:16">
      <c r="B203" s="110"/>
      <c r="C203" s="110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</row>
    <row r="204" spans="2:16">
      <c r="B204" s="110"/>
      <c r="C204" s="110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</row>
    <row r="205" spans="2:16">
      <c r="B205" s="110"/>
      <c r="C205" s="110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</row>
    <row r="206" spans="2:16">
      <c r="B206" s="110"/>
      <c r="C206" s="110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</row>
    <row r="207" spans="2:16">
      <c r="B207" s="110"/>
      <c r="C207" s="110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</row>
    <row r="208" spans="2:16">
      <c r="B208" s="110"/>
      <c r="C208" s="110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</row>
    <row r="209" spans="2:16">
      <c r="B209" s="110"/>
      <c r="C209" s="110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</row>
    <row r="210" spans="2:16">
      <c r="B210" s="110"/>
      <c r="C210" s="110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</row>
    <row r="211" spans="2:16">
      <c r="B211" s="110"/>
      <c r="C211" s="110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</row>
    <row r="212" spans="2:16">
      <c r="B212" s="110"/>
      <c r="C212" s="110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</row>
    <row r="213" spans="2:16">
      <c r="B213" s="110"/>
      <c r="C213" s="110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</row>
    <row r="214" spans="2:16">
      <c r="B214" s="110"/>
      <c r="C214" s="110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</row>
    <row r="215" spans="2:16">
      <c r="B215" s="110"/>
      <c r="C215" s="110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</row>
    <row r="216" spans="2:16">
      <c r="B216" s="110"/>
      <c r="C216" s="110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</row>
    <row r="217" spans="2:16">
      <c r="B217" s="110"/>
      <c r="C217" s="110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</row>
    <row r="218" spans="2:16">
      <c r="B218" s="110"/>
      <c r="C218" s="110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</row>
    <row r="219" spans="2:16">
      <c r="B219" s="110"/>
      <c r="C219" s="110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</row>
    <row r="220" spans="2:16">
      <c r="B220" s="110"/>
      <c r="C220" s="110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</row>
    <row r="221" spans="2:16">
      <c r="B221" s="110"/>
      <c r="C221" s="110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</row>
    <row r="222" spans="2:16">
      <c r="B222" s="110"/>
      <c r="C222" s="110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</row>
    <row r="223" spans="2:16">
      <c r="B223" s="110"/>
      <c r="C223" s="110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</row>
    <row r="224" spans="2:16">
      <c r="B224" s="110"/>
      <c r="C224" s="110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</row>
    <row r="225" spans="2:16">
      <c r="B225" s="110"/>
      <c r="C225" s="110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</row>
    <row r="226" spans="2:16">
      <c r="B226" s="110"/>
      <c r="C226" s="110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</row>
    <row r="227" spans="2:16">
      <c r="B227" s="110"/>
      <c r="C227" s="110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</row>
    <row r="228" spans="2:16">
      <c r="B228" s="110"/>
      <c r="C228" s="110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</row>
    <row r="229" spans="2:16">
      <c r="B229" s="110"/>
      <c r="C229" s="110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</row>
    <row r="230" spans="2:16">
      <c r="B230" s="110"/>
      <c r="C230" s="110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</row>
    <row r="231" spans="2:16">
      <c r="B231" s="110"/>
      <c r="C231" s="110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</row>
    <row r="232" spans="2:16">
      <c r="B232" s="110"/>
      <c r="C232" s="110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</row>
    <row r="233" spans="2:16">
      <c r="B233" s="110"/>
      <c r="C233" s="110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</row>
    <row r="234" spans="2:16">
      <c r="B234" s="110"/>
      <c r="C234" s="110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</row>
    <row r="235" spans="2:16">
      <c r="B235" s="110"/>
      <c r="C235" s="110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</row>
    <row r="236" spans="2:16">
      <c r="B236" s="110"/>
      <c r="C236" s="110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</row>
    <row r="237" spans="2:16">
      <c r="B237" s="110"/>
      <c r="C237" s="110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</row>
    <row r="238" spans="2:16">
      <c r="B238" s="110"/>
      <c r="C238" s="110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</row>
    <row r="239" spans="2:16">
      <c r="B239" s="110"/>
      <c r="C239" s="110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</row>
    <row r="240" spans="2:16">
      <c r="B240" s="110"/>
      <c r="C240" s="110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</row>
    <row r="241" spans="2:16">
      <c r="B241" s="110"/>
      <c r="C241" s="110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</row>
    <row r="242" spans="2:16">
      <c r="B242" s="110"/>
      <c r="C242" s="110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</row>
    <row r="243" spans="2:16">
      <c r="B243" s="110"/>
      <c r="C243" s="110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</row>
    <row r="244" spans="2:16">
      <c r="B244" s="110"/>
      <c r="C244" s="110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</row>
    <row r="245" spans="2:16">
      <c r="B245" s="110"/>
      <c r="C245" s="110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</row>
    <row r="246" spans="2:16">
      <c r="B246" s="110"/>
      <c r="C246" s="110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</row>
    <row r="247" spans="2:16">
      <c r="B247" s="110"/>
      <c r="C247" s="110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</row>
    <row r="248" spans="2:16">
      <c r="B248" s="110"/>
      <c r="C248" s="110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</row>
    <row r="249" spans="2:16">
      <c r="B249" s="110"/>
      <c r="C249" s="110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</row>
    <row r="250" spans="2:16">
      <c r="B250" s="110"/>
      <c r="C250" s="110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</row>
    <row r="251" spans="2:16">
      <c r="B251" s="110"/>
      <c r="C251" s="110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</row>
    <row r="252" spans="2:16">
      <c r="B252" s="110"/>
      <c r="C252" s="110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</row>
    <row r="253" spans="2:16">
      <c r="B253" s="110"/>
      <c r="C253" s="110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</row>
    <row r="254" spans="2:16">
      <c r="B254" s="110"/>
      <c r="C254" s="110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</row>
    <row r="255" spans="2:16">
      <c r="B255" s="110"/>
      <c r="C255" s="110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</row>
    <row r="256" spans="2:16">
      <c r="B256" s="110"/>
      <c r="C256" s="110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</row>
    <row r="257" spans="2:16">
      <c r="B257" s="110"/>
      <c r="C257" s="110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</row>
    <row r="258" spans="2:16">
      <c r="B258" s="110"/>
      <c r="C258" s="110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</row>
    <row r="259" spans="2:16">
      <c r="B259" s="110"/>
      <c r="C259" s="110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</row>
    <row r="260" spans="2:16">
      <c r="B260" s="110"/>
      <c r="C260" s="110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</row>
    <row r="261" spans="2:16">
      <c r="B261" s="110"/>
      <c r="C261" s="110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</row>
    <row r="262" spans="2:16">
      <c r="B262" s="110"/>
      <c r="C262" s="110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</row>
    <row r="263" spans="2:16">
      <c r="B263" s="110"/>
      <c r="C263" s="110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</row>
    <row r="264" spans="2:16">
      <c r="B264" s="110"/>
      <c r="C264" s="110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</row>
    <row r="265" spans="2:16">
      <c r="B265" s="110"/>
      <c r="C265" s="110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</row>
    <row r="266" spans="2:16">
      <c r="B266" s="110"/>
      <c r="C266" s="110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</row>
    <row r="267" spans="2:16">
      <c r="B267" s="110"/>
      <c r="C267" s="110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</row>
    <row r="268" spans="2:16">
      <c r="B268" s="110"/>
      <c r="C268" s="110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</row>
    <row r="269" spans="2:16">
      <c r="B269" s="110"/>
      <c r="C269" s="110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</row>
    <row r="270" spans="2:16">
      <c r="B270" s="110"/>
      <c r="C270" s="110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</row>
    <row r="271" spans="2:16">
      <c r="B271" s="110"/>
      <c r="C271" s="110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</row>
    <row r="272" spans="2:16">
      <c r="B272" s="110"/>
      <c r="C272" s="110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</row>
    <row r="273" spans="2:16">
      <c r="B273" s="110"/>
      <c r="C273" s="110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</row>
    <row r="274" spans="2:16">
      <c r="B274" s="110"/>
      <c r="C274" s="110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</row>
    <row r="275" spans="2:16">
      <c r="B275" s="110"/>
      <c r="C275" s="110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</row>
    <row r="276" spans="2:16">
      <c r="B276" s="110"/>
      <c r="C276" s="110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</row>
    <row r="277" spans="2:16">
      <c r="B277" s="110"/>
      <c r="C277" s="110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</row>
    <row r="278" spans="2:16">
      <c r="B278" s="110"/>
      <c r="C278" s="110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</row>
    <row r="279" spans="2:16">
      <c r="B279" s="110"/>
      <c r="C279" s="110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</row>
    <row r="280" spans="2:16">
      <c r="B280" s="110"/>
      <c r="C280" s="110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</row>
    <row r="281" spans="2:16">
      <c r="B281" s="110"/>
      <c r="C281" s="110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</row>
    <row r="282" spans="2:16">
      <c r="B282" s="110"/>
      <c r="C282" s="110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</row>
    <row r="283" spans="2:16">
      <c r="B283" s="110"/>
      <c r="C283" s="110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</row>
    <row r="284" spans="2:16">
      <c r="B284" s="110"/>
      <c r="C284" s="110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</row>
    <row r="285" spans="2:16">
      <c r="B285" s="110"/>
      <c r="C285" s="110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</row>
    <row r="286" spans="2:16">
      <c r="B286" s="110"/>
      <c r="C286" s="110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</row>
    <row r="287" spans="2:16">
      <c r="B287" s="110"/>
      <c r="C287" s="110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</row>
    <row r="288" spans="2:16">
      <c r="B288" s="110"/>
      <c r="C288" s="110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</row>
    <row r="289" spans="2:16">
      <c r="B289" s="110"/>
      <c r="C289" s="110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</row>
    <row r="290" spans="2:16">
      <c r="B290" s="110"/>
      <c r="C290" s="110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</row>
    <row r="291" spans="2:16">
      <c r="B291" s="110"/>
      <c r="C291" s="110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</row>
    <row r="292" spans="2:16">
      <c r="B292" s="110"/>
      <c r="C292" s="110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</row>
    <row r="293" spans="2:16">
      <c r="B293" s="110"/>
      <c r="C293" s="110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</row>
    <row r="294" spans="2:16">
      <c r="B294" s="110"/>
      <c r="C294" s="110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</row>
    <row r="295" spans="2:16">
      <c r="B295" s="110"/>
      <c r="C295" s="110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</row>
    <row r="296" spans="2:16">
      <c r="B296" s="110"/>
      <c r="C296" s="110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</row>
    <row r="297" spans="2:16">
      <c r="B297" s="110"/>
      <c r="C297" s="110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</row>
    <row r="298" spans="2:16">
      <c r="B298" s="110"/>
      <c r="C298" s="110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</row>
    <row r="299" spans="2:16">
      <c r="B299" s="110"/>
      <c r="C299" s="110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</row>
    <row r="300" spans="2:16">
      <c r="B300" s="110"/>
      <c r="C300" s="110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</row>
    <row r="301" spans="2:16">
      <c r="B301" s="110"/>
      <c r="C301" s="110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</row>
    <row r="302" spans="2:16">
      <c r="B302" s="110"/>
      <c r="C302" s="110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</row>
    <row r="303" spans="2:16">
      <c r="B303" s="110"/>
      <c r="C303" s="110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</row>
    <row r="304" spans="2:16">
      <c r="B304" s="110"/>
      <c r="C304" s="110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</row>
    <row r="305" spans="2:16">
      <c r="B305" s="110"/>
      <c r="C305" s="110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</row>
    <row r="306" spans="2:16">
      <c r="B306" s="110"/>
      <c r="C306" s="110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</row>
    <row r="307" spans="2:16">
      <c r="B307" s="110"/>
      <c r="C307" s="110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</row>
    <row r="308" spans="2:16">
      <c r="B308" s="110"/>
      <c r="C308" s="110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</row>
    <row r="309" spans="2:16">
      <c r="B309" s="110"/>
      <c r="C309" s="110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</row>
    <row r="310" spans="2:16">
      <c r="B310" s="110"/>
      <c r="C310" s="110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</row>
    <row r="311" spans="2:16">
      <c r="B311" s="110"/>
      <c r="C311" s="110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</row>
    <row r="312" spans="2:16">
      <c r="B312" s="110"/>
      <c r="C312" s="110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</row>
    <row r="313" spans="2:16">
      <c r="B313" s="110"/>
      <c r="C313" s="110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</row>
    <row r="314" spans="2:16">
      <c r="B314" s="110"/>
      <c r="C314" s="110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</row>
    <row r="315" spans="2:16">
      <c r="B315" s="110"/>
      <c r="C315" s="110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</row>
    <row r="316" spans="2:16">
      <c r="B316" s="110"/>
      <c r="C316" s="110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</row>
    <row r="317" spans="2:16">
      <c r="B317" s="110"/>
      <c r="C317" s="110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</row>
    <row r="318" spans="2:16">
      <c r="B318" s="110"/>
      <c r="C318" s="110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</row>
    <row r="319" spans="2:16">
      <c r="B319" s="110"/>
      <c r="C319" s="110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</row>
    <row r="320" spans="2:16">
      <c r="B320" s="110"/>
      <c r="C320" s="110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</row>
    <row r="321" spans="2:16">
      <c r="B321" s="110"/>
      <c r="C321" s="110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</row>
    <row r="322" spans="2:16">
      <c r="B322" s="110"/>
      <c r="C322" s="110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</row>
    <row r="323" spans="2:16">
      <c r="B323" s="110"/>
      <c r="C323" s="110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</row>
    <row r="324" spans="2:16">
      <c r="B324" s="110"/>
      <c r="C324" s="110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</row>
    <row r="325" spans="2:16">
      <c r="B325" s="110"/>
      <c r="C325" s="110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</row>
    <row r="326" spans="2:16">
      <c r="B326" s="110"/>
      <c r="C326" s="110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</row>
    <row r="327" spans="2:16">
      <c r="B327" s="110"/>
      <c r="C327" s="110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</row>
    <row r="328" spans="2:16">
      <c r="B328" s="110"/>
      <c r="C328" s="110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</row>
    <row r="329" spans="2:16">
      <c r="B329" s="110"/>
      <c r="C329" s="110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</row>
    <row r="330" spans="2:16">
      <c r="B330" s="110"/>
      <c r="C330" s="110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</row>
    <row r="331" spans="2:16">
      <c r="B331" s="110"/>
      <c r="C331" s="110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</row>
    <row r="332" spans="2:16">
      <c r="B332" s="110"/>
      <c r="C332" s="110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</row>
    <row r="333" spans="2:16">
      <c r="B333" s="110"/>
      <c r="C333" s="110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</row>
    <row r="334" spans="2:16">
      <c r="B334" s="110"/>
      <c r="C334" s="110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</row>
    <row r="335" spans="2:16">
      <c r="B335" s="110"/>
      <c r="C335" s="110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</row>
    <row r="336" spans="2:16">
      <c r="B336" s="110"/>
      <c r="C336" s="110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</row>
    <row r="337" spans="2:16">
      <c r="B337" s="110"/>
      <c r="C337" s="110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</row>
    <row r="338" spans="2:16">
      <c r="B338" s="110"/>
      <c r="C338" s="110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</row>
    <row r="339" spans="2:16">
      <c r="B339" s="110"/>
      <c r="C339" s="110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</row>
    <row r="340" spans="2:16">
      <c r="B340" s="110"/>
      <c r="C340" s="110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</row>
    <row r="341" spans="2:16">
      <c r="B341" s="110"/>
      <c r="C341" s="110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</row>
    <row r="342" spans="2:16">
      <c r="B342" s="110"/>
      <c r="C342" s="110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</row>
    <row r="343" spans="2:16">
      <c r="B343" s="110"/>
      <c r="C343" s="110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</row>
    <row r="344" spans="2:16">
      <c r="B344" s="110"/>
      <c r="C344" s="110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</row>
    <row r="345" spans="2:16">
      <c r="B345" s="110"/>
      <c r="C345" s="110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</row>
    <row r="346" spans="2:16">
      <c r="B346" s="110"/>
      <c r="C346" s="110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</row>
    <row r="347" spans="2:16">
      <c r="B347" s="110"/>
      <c r="C347" s="110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</row>
    <row r="348" spans="2:16">
      <c r="B348" s="110"/>
      <c r="C348" s="110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</row>
    <row r="349" spans="2:16">
      <c r="B349" s="110"/>
      <c r="C349" s="110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</row>
    <row r="350" spans="2:16">
      <c r="B350" s="110"/>
      <c r="C350" s="110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</row>
    <row r="351" spans="2:16">
      <c r="B351" s="110"/>
      <c r="C351" s="110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</row>
    <row r="352" spans="2:16">
      <c r="B352" s="110"/>
      <c r="C352" s="110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</row>
    <row r="353" spans="2:16">
      <c r="B353" s="110"/>
      <c r="C353" s="110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</row>
    <row r="354" spans="2:16">
      <c r="B354" s="110"/>
      <c r="C354" s="110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</row>
    <row r="355" spans="2:16">
      <c r="B355" s="110"/>
      <c r="C355" s="110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</row>
    <row r="356" spans="2:16">
      <c r="B356" s="110"/>
      <c r="C356" s="110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</row>
    <row r="357" spans="2:16">
      <c r="B357" s="110"/>
      <c r="C357" s="110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</row>
    <row r="358" spans="2:16">
      <c r="B358" s="110"/>
      <c r="C358" s="110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</row>
    <row r="359" spans="2:16">
      <c r="B359" s="110"/>
      <c r="C359" s="110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</row>
    <row r="360" spans="2:16">
      <c r="B360" s="110"/>
      <c r="C360" s="110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</row>
    <row r="361" spans="2:16">
      <c r="B361" s="110"/>
      <c r="C361" s="110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</row>
    <row r="362" spans="2:16">
      <c r="B362" s="110"/>
      <c r="C362" s="110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</row>
    <row r="363" spans="2:16">
      <c r="B363" s="110"/>
      <c r="C363" s="110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</row>
    <row r="364" spans="2:16">
      <c r="B364" s="110"/>
      <c r="C364" s="110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</row>
    <row r="365" spans="2:16">
      <c r="B365" s="110"/>
      <c r="C365" s="110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</row>
    <row r="366" spans="2:16">
      <c r="B366" s="110"/>
      <c r="C366" s="110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</row>
    <row r="367" spans="2:16">
      <c r="B367" s="110"/>
      <c r="C367" s="110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</row>
    <row r="368" spans="2:16">
      <c r="B368" s="110"/>
      <c r="C368" s="110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</row>
    <row r="369" spans="2:16">
      <c r="B369" s="110"/>
      <c r="C369" s="110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</row>
    <row r="370" spans="2:16">
      <c r="B370" s="110"/>
      <c r="C370" s="110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</row>
    <row r="371" spans="2:16">
      <c r="B371" s="110"/>
      <c r="C371" s="110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</row>
    <row r="372" spans="2:16">
      <c r="B372" s="110"/>
      <c r="C372" s="110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</row>
    <row r="373" spans="2:16">
      <c r="B373" s="110"/>
      <c r="C373" s="110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</row>
    <row r="374" spans="2:16">
      <c r="B374" s="110"/>
      <c r="C374" s="110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</row>
    <row r="375" spans="2:16">
      <c r="B375" s="110"/>
      <c r="C375" s="110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</row>
    <row r="376" spans="2:16">
      <c r="B376" s="110"/>
      <c r="C376" s="110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</row>
    <row r="377" spans="2:16">
      <c r="B377" s="110"/>
      <c r="C377" s="110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</row>
    <row r="378" spans="2:16">
      <c r="B378" s="110"/>
      <c r="C378" s="110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</row>
    <row r="379" spans="2:16">
      <c r="B379" s="110"/>
      <c r="C379" s="110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</row>
    <row r="380" spans="2:16">
      <c r="B380" s="110"/>
      <c r="C380" s="110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</row>
    <row r="381" spans="2:16">
      <c r="B381" s="110"/>
      <c r="C381" s="110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</row>
    <row r="382" spans="2:16">
      <c r="B382" s="110"/>
      <c r="C382" s="110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</row>
    <row r="383" spans="2:16">
      <c r="B383" s="110"/>
      <c r="C383" s="110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</row>
    <row r="384" spans="2:16">
      <c r="B384" s="110"/>
      <c r="C384" s="110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</row>
    <row r="385" spans="2:16">
      <c r="B385" s="110"/>
      <c r="C385" s="110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</row>
    <row r="386" spans="2:16">
      <c r="B386" s="110"/>
      <c r="C386" s="110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</row>
    <row r="387" spans="2:16">
      <c r="B387" s="110"/>
      <c r="C387" s="110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</row>
    <row r="388" spans="2:16">
      <c r="B388" s="110"/>
      <c r="C388" s="110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</row>
    <row r="389" spans="2:16">
      <c r="B389" s="110"/>
      <c r="C389" s="110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</row>
    <row r="390" spans="2:16">
      <c r="B390" s="110"/>
      <c r="C390" s="110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</row>
    <row r="391" spans="2:16">
      <c r="B391" s="110"/>
      <c r="C391" s="110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</row>
    <row r="392" spans="2:16">
      <c r="B392" s="110"/>
      <c r="C392" s="110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</row>
    <row r="393" spans="2:16">
      <c r="B393" s="110"/>
      <c r="C393" s="110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</row>
    <row r="394" spans="2:16">
      <c r="B394" s="110"/>
      <c r="C394" s="110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</row>
    <row r="395" spans="2:16">
      <c r="B395" s="110"/>
      <c r="C395" s="110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</row>
    <row r="396" spans="2:16">
      <c r="B396" s="110"/>
      <c r="C396" s="110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</row>
    <row r="397" spans="2:16">
      <c r="B397" s="127"/>
      <c r="C397" s="110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</row>
    <row r="398" spans="2:16">
      <c r="B398" s="127"/>
      <c r="C398" s="110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</row>
    <row r="399" spans="2:16">
      <c r="B399" s="128"/>
      <c r="C399" s="110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</row>
    <row r="400" spans="2:16">
      <c r="B400" s="110"/>
      <c r="C400" s="110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</row>
    <row r="401" spans="2:16">
      <c r="B401" s="110"/>
      <c r="C401" s="110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</row>
    <row r="402" spans="2:16">
      <c r="B402" s="110"/>
      <c r="C402" s="110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</row>
    <row r="403" spans="2:16">
      <c r="B403" s="110"/>
      <c r="C403" s="110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</row>
    <row r="404" spans="2:16">
      <c r="B404" s="110"/>
      <c r="C404" s="110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</row>
    <row r="405" spans="2:16">
      <c r="B405" s="110"/>
      <c r="C405" s="110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</row>
    <row r="406" spans="2:16">
      <c r="B406" s="110"/>
      <c r="C406" s="110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</row>
    <row r="407" spans="2:16">
      <c r="B407" s="110"/>
      <c r="C407" s="110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</row>
    <row r="408" spans="2:16">
      <c r="B408" s="110"/>
      <c r="C408" s="110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</row>
    <row r="409" spans="2:16">
      <c r="B409" s="110"/>
      <c r="C409" s="110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</row>
    <row r="410" spans="2:16">
      <c r="B410" s="110"/>
      <c r="C410" s="110"/>
      <c r="D410" s="110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</row>
    <row r="411" spans="2:16">
      <c r="B411" s="110"/>
      <c r="C411" s="110"/>
      <c r="D411" s="110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</row>
    <row r="412" spans="2:16">
      <c r="B412" s="110"/>
      <c r="C412" s="110"/>
      <c r="D412" s="110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</row>
    <row r="413" spans="2:16">
      <c r="B413" s="110"/>
      <c r="C413" s="110"/>
      <c r="D413" s="110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</row>
    <row r="414" spans="2:16">
      <c r="B414" s="110"/>
      <c r="C414" s="110"/>
      <c r="D414" s="110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</row>
    <row r="415" spans="2:16">
      <c r="B415" s="110"/>
      <c r="C415" s="110"/>
      <c r="D415" s="110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</row>
    <row r="416" spans="2:16">
      <c r="B416" s="110"/>
      <c r="C416" s="110"/>
      <c r="D416" s="110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</row>
    <row r="417" spans="2:16">
      <c r="B417" s="110"/>
      <c r="C417" s="110"/>
      <c r="D417" s="110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</row>
    <row r="418" spans="2:16">
      <c r="B418" s="110"/>
      <c r="C418" s="110"/>
      <c r="D418" s="110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</row>
    <row r="419" spans="2:16">
      <c r="B419" s="110"/>
      <c r="C419" s="110"/>
      <c r="D419" s="110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</row>
    <row r="420" spans="2:16">
      <c r="B420" s="110"/>
      <c r="C420" s="110"/>
      <c r="D420" s="110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</row>
    <row r="421" spans="2:16">
      <c r="B421" s="110"/>
      <c r="C421" s="110"/>
      <c r="D421" s="110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</row>
    <row r="422" spans="2:16">
      <c r="B422" s="110"/>
      <c r="C422" s="110"/>
      <c r="D422" s="110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</row>
    <row r="423" spans="2:16">
      <c r="B423" s="110"/>
      <c r="C423" s="110"/>
      <c r="D423" s="110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</row>
    <row r="424" spans="2:16">
      <c r="B424" s="110"/>
      <c r="C424" s="110"/>
      <c r="D424" s="110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</row>
    <row r="425" spans="2:16">
      <c r="B425" s="110"/>
      <c r="C425" s="110"/>
      <c r="D425" s="110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</row>
    <row r="426" spans="2:16">
      <c r="B426" s="110"/>
      <c r="C426" s="110"/>
      <c r="D426" s="110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</row>
    <row r="427" spans="2:16">
      <c r="B427" s="110"/>
      <c r="C427" s="110"/>
      <c r="D427" s="110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</row>
    <row r="428" spans="2:16">
      <c r="B428" s="110"/>
      <c r="C428" s="110"/>
      <c r="D428" s="110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</row>
    <row r="429" spans="2:16">
      <c r="B429" s="110"/>
      <c r="C429" s="110"/>
      <c r="D429" s="110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</row>
    <row r="430" spans="2:16">
      <c r="B430" s="110"/>
      <c r="C430" s="110"/>
      <c r="D430" s="110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</row>
    <row r="431" spans="2:16">
      <c r="B431" s="110"/>
      <c r="C431" s="110"/>
      <c r="D431" s="110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</row>
    <row r="432" spans="2:16">
      <c r="B432" s="110"/>
      <c r="C432" s="110"/>
      <c r="D432" s="110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</row>
    <row r="433" spans="2:16">
      <c r="B433" s="110"/>
      <c r="C433" s="110"/>
      <c r="D433" s="110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</row>
    <row r="434" spans="2:16">
      <c r="B434" s="110"/>
      <c r="C434" s="110"/>
      <c r="D434" s="110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</row>
    <row r="435" spans="2:16">
      <c r="B435" s="110"/>
      <c r="C435" s="110"/>
      <c r="D435" s="110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</row>
    <row r="436" spans="2:16">
      <c r="B436" s="110"/>
      <c r="C436" s="110"/>
      <c r="D436" s="110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</row>
    <row r="437" spans="2:16">
      <c r="B437" s="110"/>
      <c r="C437" s="110"/>
      <c r="D437" s="110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</row>
    <row r="438" spans="2:16">
      <c r="B438" s="110"/>
      <c r="C438" s="110"/>
      <c r="D438" s="110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</row>
    <row r="439" spans="2:16">
      <c r="B439" s="110"/>
      <c r="C439" s="110"/>
      <c r="D439" s="110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</row>
    <row r="440" spans="2:16">
      <c r="B440" s="110"/>
      <c r="C440" s="110"/>
      <c r="D440" s="110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</row>
    <row r="441" spans="2:16">
      <c r="B441" s="110"/>
      <c r="C441" s="110"/>
      <c r="D441" s="110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</row>
    <row r="442" spans="2:16">
      <c r="B442" s="110"/>
      <c r="C442" s="110"/>
      <c r="D442" s="110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</row>
    <row r="443" spans="2:16">
      <c r="B443" s="110"/>
      <c r="C443" s="110"/>
      <c r="D443" s="110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</row>
    <row r="444" spans="2:16">
      <c r="B444" s="110"/>
      <c r="C444" s="110"/>
      <c r="D444" s="110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</row>
    <row r="445" spans="2:16">
      <c r="B445" s="110"/>
      <c r="C445" s="110"/>
      <c r="D445" s="110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</row>
    <row r="446" spans="2:16">
      <c r="B446" s="110"/>
      <c r="C446" s="110"/>
      <c r="D446" s="110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</row>
    <row r="447" spans="2:16">
      <c r="B447" s="110"/>
      <c r="C447" s="110"/>
      <c r="D447" s="110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</row>
    <row r="448" spans="2:16">
      <c r="B448" s="110"/>
      <c r="C448" s="110"/>
      <c r="D448" s="110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</row>
    <row r="449" spans="2:16">
      <c r="B449" s="110"/>
      <c r="C449" s="110"/>
      <c r="D449" s="110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</row>
    <row r="450" spans="2:16">
      <c r="B450" s="110"/>
      <c r="C450" s="110"/>
      <c r="D450" s="110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</row>
    <row r="451" spans="2:16">
      <c r="B451" s="110"/>
      <c r="C451" s="110"/>
      <c r="D451" s="110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</row>
    <row r="452" spans="2:16">
      <c r="B452" s="110"/>
      <c r="C452" s="110"/>
      <c r="D452" s="110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</row>
    <row r="453" spans="2:16">
      <c r="B453" s="110"/>
      <c r="C453" s="110"/>
      <c r="D453" s="110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</row>
    <row r="454" spans="2:16">
      <c r="B454" s="110"/>
      <c r="C454" s="110"/>
      <c r="D454" s="110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</row>
    <row r="455" spans="2:16">
      <c r="B455" s="110"/>
      <c r="C455" s="110"/>
      <c r="D455" s="110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</row>
    <row r="456" spans="2:16">
      <c r="B456" s="110"/>
      <c r="C456" s="110"/>
      <c r="D456" s="110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</row>
    <row r="457" spans="2:16">
      <c r="B457" s="110"/>
      <c r="C457" s="110"/>
      <c r="D457" s="110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</row>
    <row r="458" spans="2:16">
      <c r="B458" s="110"/>
      <c r="C458" s="110"/>
      <c r="D458" s="110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</row>
    <row r="459" spans="2:16">
      <c r="B459" s="110"/>
      <c r="C459" s="110"/>
      <c r="D459" s="110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</row>
    <row r="460" spans="2:16">
      <c r="B460" s="110"/>
      <c r="C460" s="110"/>
      <c r="D460" s="110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</row>
    <row r="461" spans="2:16">
      <c r="B461" s="110"/>
      <c r="C461" s="110"/>
      <c r="D461" s="110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</row>
    <row r="462" spans="2:16">
      <c r="B462" s="110"/>
      <c r="C462" s="110"/>
      <c r="D462" s="110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</row>
    <row r="463" spans="2:16">
      <c r="B463" s="110"/>
      <c r="C463" s="110"/>
      <c r="D463" s="110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 xr:uid="{00000000-0002-0000-1D00-000000000000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>
    <tabColor indexed="44"/>
    <pageSetUpPr fitToPage="1"/>
  </sheetPr>
  <dimension ref="B1:T713"/>
  <sheetViews>
    <sheetView rightToLeft="1" workbookViewId="0"/>
  </sheetViews>
  <sheetFormatPr defaultColWidth="9.140625" defaultRowHeight="18"/>
  <cols>
    <col min="1" max="1" width="6.28515625" style="1" customWidth="1"/>
    <col min="2" max="2" width="24.7109375" style="2" bestFit="1" customWidth="1"/>
    <col min="3" max="3" width="41.7109375" style="2" bestFit="1" customWidth="1"/>
    <col min="4" max="4" width="6.140625" style="2" bestFit="1" customWidth="1"/>
    <col min="5" max="5" width="8.28515625" style="2" customWidth="1"/>
    <col min="6" max="6" width="6.5703125" style="2" bestFit="1" customWidth="1"/>
    <col min="7" max="7" width="6.140625" style="2" bestFit="1" customWidth="1"/>
    <col min="8" max="8" width="5.42578125" style="1" bestFit="1" customWidth="1"/>
    <col min="9" max="9" width="12.85546875" style="1" customWidth="1"/>
    <col min="10" max="10" width="7.140625" style="1" bestFit="1" customWidth="1"/>
    <col min="11" max="12" width="6" style="1" bestFit="1" customWidth="1"/>
    <col min="13" max="13" width="6.7109375" style="1" bestFit="1" customWidth="1"/>
    <col min="14" max="14" width="7.5703125" style="1" bestFit="1" customWidth="1"/>
    <col min="15" max="15" width="12.42578125" style="1" bestFit="1" customWidth="1"/>
    <col min="16" max="16" width="7.42578125" style="1" bestFit="1" customWidth="1"/>
    <col min="17" max="17" width="10.140625" style="1" bestFit="1" customWidth="1"/>
    <col min="18" max="18" width="11.28515625" style="1" bestFit="1" customWidth="1"/>
    <col min="19" max="19" width="9.140625" style="1" bestFit="1" customWidth="1"/>
    <col min="20" max="20" width="9.28515625" style="1" bestFit="1" customWidth="1"/>
    <col min="21" max="16384" width="9.140625" style="1"/>
  </cols>
  <sheetData>
    <row r="1" spans="2:20">
      <c r="B1" s="46" t="s">
        <v>152</v>
      </c>
      <c r="C1" s="46" t="s" vm="1">
        <v>241</v>
      </c>
    </row>
    <row r="2" spans="2:20">
      <c r="B2" s="46" t="s">
        <v>151</v>
      </c>
      <c r="C2" s="46" t="s">
        <v>242</v>
      </c>
    </row>
    <row r="3" spans="2:20">
      <c r="B3" s="46" t="s">
        <v>153</v>
      </c>
      <c r="C3" s="46" t="s">
        <v>243</v>
      </c>
    </row>
    <row r="4" spans="2:20">
      <c r="B4" s="46" t="s">
        <v>154</v>
      </c>
      <c r="C4" s="46" t="s">
        <v>244</v>
      </c>
    </row>
    <row r="6" spans="2:20" ht="26.25" customHeight="1">
      <c r="B6" s="174" t="s">
        <v>180</v>
      </c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9"/>
    </row>
    <row r="7" spans="2:20" ht="26.25" customHeight="1">
      <c r="B7" s="174" t="s">
        <v>96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9"/>
    </row>
    <row r="8" spans="2:20" s="3" customFormat="1" ht="63">
      <c r="B8" s="36" t="s">
        <v>121</v>
      </c>
      <c r="C8" s="12" t="s">
        <v>49</v>
      </c>
      <c r="D8" s="12" t="s">
        <v>125</v>
      </c>
      <c r="E8" s="12" t="s">
        <v>197</v>
      </c>
      <c r="F8" s="12" t="s">
        <v>123</v>
      </c>
      <c r="G8" s="12" t="s">
        <v>71</v>
      </c>
      <c r="H8" s="12" t="s">
        <v>14</v>
      </c>
      <c r="I8" s="12" t="s">
        <v>72</v>
      </c>
      <c r="J8" s="12" t="s">
        <v>110</v>
      </c>
      <c r="K8" s="12" t="s">
        <v>17</v>
      </c>
      <c r="L8" s="12" t="s">
        <v>109</v>
      </c>
      <c r="M8" s="12" t="s">
        <v>16</v>
      </c>
      <c r="N8" s="12" t="s">
        <v>18</v>
      </c>
      <c r="O8" s="12" t="s">
        <v>216</v>
      </c>
      <c r="P8" s="12" t="s">
        <v>215</v>
      </c>
      <c r="Q8" s="12" t="s">
        <v>66</v>
      </c>
      <c r="R8" s="12" t="s">
        <v>63</v>
      </c>
      <c r="S8" s="12" t="s">
        <v>155</v>
      </c>
      <c r="T8" s="37" t="s">
        <v>157</v>
      </c>
    </row>
    <row r="9" spans="2:20" s="3" customFormat="1" ht="20.25" customHeight="1">
      <c r="B9" s="38"/>
      <c r="C9" s="15"/>
      <c r="D9" s="15"/>
      <c r="E9" s="15"/>
      <c r="F9" s="15"/>
      <c r="G9" s="15"/>
      <c r="H9" s="15"/>
      <c r="I9" s="15"/>
      <c r="J9" s="15" t="s">
        <v>21</v>
      </c>
      <c r="K9" s="15" t="s">
        <v>20</v>
      </c>
      <c r="L9" s="15"/>
      <c r="M9" s="15" t="s">
        <v>19</v>
      </c>
      <c r="N9" s="15" t="s">
        <v>19</v>
      </c>
      <c r="O9" s="15" t="s">
        <v>223</v>
      </c>
      <c r="P9" s="15"/>
      <c r="Q9" s="15" t="s">
        <v>219</v>
      </c>
      <c r="R9" s="15" t="s">
        <v>19</v>
      </c>
      <c r="S9" s="15" t="s">
        <v>19</v>
      </c>
      <c r="T9" s="61" t="s">
        <v>19</v>
      </c>
    </row>
    <row r="10" spans="2:20" s="4" customFormat="1" ht="18" customHeight="1">
      <c r="B10" s="39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8" t="s">
        <v>120</v>
      </c>
      <c r="S10" s="43" t="s">
        <v>158</v>
      </c>
      <c r="T10" s="60" t="s">
        <v>198</v>
      </c>
    </row>
    <row r="11" spans="2:20" s="4" customFormat="1" ht="18" customHeight="1">
      <c r="B11" s="96" t="s">
        <v>50</v>
      </c>
      <c r="C11" s="96"/>
      <c r="D11" s="97"/>
      <c r="E11" s="97"/>
      <c r="F11" s="96"/>
      <c r="G11" s="97"/>
      <c r="H11" s="96"/>
      <c r="I11" s="96"/>
      <c r="J11" s="115"/>
      <c r="K11" s="99"/>
      <c r="L11" s="97"/>
      <c r="M11" s="98"/>
      <c r="N11" s="98"/>
      <c r="O11" s="122"/>
      <c r="P11" s="123"/>
      <c r="Q11" s="99">
        <v>0</v>
      </c>
      <c r="R11" s="100"/>
      <c r="S11" s="100">
        <v>0</v>
      </c>
      <c r="T11" s="100">
        <v>0</v>
      </c>
    </row>
    <row r="12" spans="2:20"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</row>
    <row r="13" spans="2:20"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</row>
    <row r="14" spans="2:20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</row>
    <row r="15" spans="2:20"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</row>
    <row r="16" spans="2:20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2:20">
      <c r="B17" s="124" t="s">
        <v>231</v>
      </c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</row>
    <row r="18" spans="2:20">
      <c r="B18" s="124" t="s">
        <v>118</v>
      </c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</row>
    <row r="19" spans="2:20">
      <c r="B19" s="124" t="s">
        <v>214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</row>
    <row r="20" spans="2:20">
      <c r="B20" s="124" t="s">
        <v>222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</row>
    <row r="21" spans="2:20"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2:20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</row>
    <row r="23" spans="2:20"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2:20"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</row>
    <row r="25" spans="2:20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2:20"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2:20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2:20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</row>
    <row r="29" spans="2:20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</row>
    <row r="30" spans="2:20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</row>
    <row r="31" spans="2:20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</row>
    <row r="32" spans="2:20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2:20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</row>
    <row r="34" spans="2:20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</row>
    <row r="35" spans="2:20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</row>
    <row r="36" spans="2:20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2:20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</row>
    <row r="38" spans="2:20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</row>
    <row r="39" spans="2:20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</row>
    <row r="40" spans="2:20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</row>
    <row r="41" spans="2:20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2:20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</row>
    <row r="43" spans="2:20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</row>
    <row r="44" spans="2:20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</row>
    <row r="45" spans="2:20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</row>
    <row r="46" spans="2:20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</row>
    <row r="47" spans="2:20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</row>
    <row r="48" spans="2:20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</row>
    <row r="49" spans="2:20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</row>
    <row r="50" spans="2:20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</row>
    <row r="51" spans="2:20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</row>
    <row r="52" spans="2:20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2:20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2:20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2:20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</row>
    <row r="56" spans="2:20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</row>
    <row r="57" spans="2:20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</row>
    <row r="58" spans="2:20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</row>
    <row r="59" spans="2:20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</row>
    <row r="60" spans="2:20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</row>
    <row r="61" spans="2:20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</row>
    <row r="62" spans="2:20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</row>
    <row r="63" spans="2:20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</row>
    <row r="64" spans="2:20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</row>
    <row r="65" spans="2:20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</row>
    <row r="66" spans="2:20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</row>
    <row r="67" spans="2:20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</row>
    <row r="68" spans="2:20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</row>
    <row r="69" spans="2:20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</row>
    <row r="70" spans="2:20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</row>
    <row r="71" spans="2:20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</row>
    <row r="72" spans="2:20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</row>
    <row r="73" spans="2:20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</row>
    <row r="74" spans="2:20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</row>
    <row r="75" spans="2:20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</row>
    <row r="76" spans="2:20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</row>
    <row r="77" spans="2:20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</row>
    <row r="78" spans="2:20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</row>
    <row r="79" spans="2:20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2:20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2:20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</row>
    <row r="82" spans="2:20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</row>
    <row r="83" spans="2:20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</row>
    <row r="84" spans="2:20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</row>
    <row r="85" spans="2:20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</row>
    <row r="86" spans="2:20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</row>
    <row r="87" spans="2:20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</row>
    <row r="88" spans="2:20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</row>
    <row r="89" spans="2:20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</row>
    <row r="90" spans="2:20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</row>
    <row r="91" spans="2:20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</row>
    <row r="92" spans="2:20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</row>
    <row r="93" spans="2:20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</row>
    <row r="94" spans="2:20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</row>
    <row r="95" spans="2:20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</row>
    <row r="96" spans="2:20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</row>
    <row r="97" spans="2:20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</row>
    <row r="98" spans="2:20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</row>
    <row r="99" spans="2:20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</row>
    <row r="100" spans="2:20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</row>
    <row r="101" spans="2:20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</row>
    <row r="102" spans="2:20"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</row>
    <row r="103" spans="2:20"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</row>
    <row r="104" spans="2:20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</row>
    <row r="105" spans="2:20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</row>
    <row r="106" spans="2:20"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</row>
    <row r="107" spans="2:20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</row>
    <row r="108" spans="2:20"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</row>
    <row r="109" spans="2:20"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</row>
    <row r="110" spans="2:20"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</row>
    <row r="111" spans="2:20"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</row>
    <row r="112" spans="2:20"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</row>
    <row r="113" spans="2:20"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</row>
    <row r="114" spans="2:20">
      <c r="C114" s="1"/>
      <c r="D114" s="1"/>
      <c r="E114" s="1"/>
      <c r="F114" s="1"/>
      <c r="G114" s="1"/>
    </row>
    <row r="115" spans="2:20">
      <c r="C115" s="1"/>
      <c r="D115" s="1"/>
      <c r="E115" s="1"/>
      <c r="F115" s="1"/>
      <c r="G115" s="1"/>
    </row>
    <row r="116" spans="2:20">
      <c r="C116" s="1"/>
      <c r="D116" s="1"/>
      <c r="E116" s="1"/>
      <c r="F116" s="1"/>
      <c r="G116" s="1"/>
    </row>
    <row r="117" spans="2:20">
      <c r="C117" s="1"/>
      <c r="D117" s="1"/>
      <c r="E117" s="1"/>
      <c r="F117" s="1"/>
      <c r="G117" s="1"/>
    </row>
    <row r="118" spans="2:20">
      <c r="C118" s="1"/>
      <c r="D118" s="1"/>
      <c r="E118" s="1"/>
      <c r="F118" s="1"/>
      <c r="G118" s="1"/>
    </row>
    <row r="119" spans="2:20">
      <c r="C119" s="1"/>
      <c r="D119" s="1"/>
      <c r="E119" s="1"/>
      <c r="F119" s="1"/>
      <c r="G119" s="1"/>
    </row>
    <row r="120" spans="2:20">
      <c r="C120" s="1"/>
      <c r="D120" s="1"/>
      <c r="E120" s="1"/>
      <c r="F120" s="1"/>
      <c r="G120" s="1"/>
    </row>
    <row r="121" spans="2:20">
      <c r="C121" s="1"/>
      <c r="D121" s="1"/>
      <c r="E121" s="1"/>
      <c r="F121" s="1"/>
      <c r="G121" s="1"/>
    </row>
    <row r="122" spans="2:20">
      <c r="C122" s="1"/>
      <c r="D122" s="1"/>
      <c r="E122" s="1"/>
      <c r="F122" s="1"/>
      <c r="G122" s="1"/>
    </row>
    <row r="123" spans="2:20">
      <c r="C123" s="1"/>
      <c r="D123" s="1"/>
      <c r="E123" s="1"/>
      <c r="F123" s="1"/>
      <c r="G123" s="1"/>
    </row>
    <row r="124" spans="2:20">
      <c r="C124" s="1"/>
      <c r="D124" s="1"/>
      <c r="E124" s="1"/>
      <c r="F124" s="1"/>
      <c r="G124" s="1"/>
    </row>
    <row r="125" spans="2:20">
      <c r="C125" s="1"/>
      <c r="D125" s="1"/>
      <c r="E125" s="1"/>
      <c r="F125" s="1"/>
      <c r="G125" s="1"/>
    </row>
    <row r="126" spans="2:20">
      <c r="C126" s="1"/>
      <c r="D126" s="1"/>
      <c r="E126" s="1"/>
      <c r="F126" s="1"/>
      <c r="G126" s="1"/>
    </row>
    <row r="127" spans="2:20">
      <c r="C127" s="1"/>
      <c r="D127" s="1"/>
      <c r="E127" s="1"/>
      <c r="F127" s="1"/>
      <c r="G127" s="1"/>
    </row>
    <row r="128" spans="2:20">
      <c r="C128" s="1"/>
      <c r="D128" s="1"/>
      <c r="E128" s="1"/>
      <c r="F128" s="1"/>
      <c r="G128" s="1"/>
    </row>
    <row r="129" spans="3:7">
      <c r="C129" s="1"/>
      <c r="D129" s="1"/>
      <c r="E129" s="1"/>
      <c r="F129" s="1"/>
      <c r="G129" s="1"/>
    </row>
    <row r="130" spans="3:7">
      <c r="C130" s="1"/>
      <c r="D130" s="1"/>
      <c r="E130" s="1"/>
      <c r="F130" s="1"/>
      <c r="G130" s="1"/>
    </row>
    <row r="131" spans="3:7">
      <c r="C131" s="1"/>
      <c r="D131" s="1"/>
      <c r="E131" s="1"/>
      <c r="F131" s="1"/>
      <c r="G131" s="1"/>
    </row>
    <row r="132" spans="3:7">
      <c r="C132" s="1"/>
      <c r="D132" s="1"/>
      <c r="E132" s="1"/>
      <c r="F132" s="1"/>
      <c r="G132" s="1"/>
    </row>
    <row r="133" spans="3:7">
      <c r="C133" s="1"/>
      <c r="D133" s="1"/>
      <c r="E133" s="1"/>
      <c r="F133" s="1"/>
      <c r="G133" s="1"/>
    </row>
    <row r="134" spans="3:7">
      <c r="C134" s="1"/>
      <c r="D134" s="1"/>
      <c r="E134" s="1"/>
      <c r="F134" s="1"/>
      <c r="G134" s="1"/>
    </row>
    <row r="135" spans="3:7">
      <c r="C135" s="1"/>
      <c r="D135" s="1"/>
      <c r="E135" s="1"/>
      <c r="F135" s="1"/>
      <c r="G135" s="1"/>
    </row>
    <row r="136" spans="3:7">
      <c r="C136" s="1"/>
      <c r="D136" s="1"/>
      <c r="E136" s="1"/>
      <c r="F136" s="1"/>
      <c r="G136" s="1"/>
    </row>
    <row r="137" spans="3:7">
      <c r="C137" s="1"/>
      <c r="D137" s="1"/>
      <c r="E137" s="1"/>
      <c r="F137" s="1"/>
      <c r="G137" s="1"/>
    </row>
    <row r="138" spans="3:7">
      <c r="C138" s="1"/>
      <c r="D138" s="1"/>
      <c r="E138" s="1"/>
      <c r="F138" s="1"/>
      <c r="G138" s="1"/>
    </row>
    <row r="139" spans="3:7">
      <c r="C139" s="1"/>
      <c r="D139" s="1"/>
      <c r="E139" s="1"/>
      <c r="F139" s="1"/>
      <c r="G139" s="1"/>
    </row>
    <row r="140" spans="3:7">
      <c r="C140" s="1"/>
      <c r="D140" s="1"/>
      <c r="E140" s="1"/>
      <c r="F140" s="1"/>
      <c r="G140" s="1"/>
    </row>
    <row r="141" spans="3:7">
      <c r="C141" s="1"/>
      <c r="D141" s="1"/>
      <c r="E141" s="1"/>
      <c r="F141" s="1"/>
      <c r="G141" s="1"/>
    </row>
    <row r="142" spans="3:7">
      <c r="C142" s="1"/>
      <c r="D142" s="1"/>
      <c r="E142" s="1"/>
      <c r="F142" s="1"/>
      <c r="G142" s="1"/>
    </row>
    <row r="143" spans="3:7">
      <c r="C143" s="1"/>
      <c r="D143" s="1"/>
      <c r="E143" s="1"/>
      <c r="F143" s="1"/>
      <c r="G143" s="1"/>
    </row>
    <row r="144" spans="3:7">
      <c r="C144" s="1"/>
      <c r="D144" s="1"/>
      <c r="E144" s="1"/>
      <c r="F144" s="1"/>
      <c r="G144" s="1"/>
    </row>
    <row r="145" spans="3:7">
      <c r="C145" s="1"/>
      <c r="D145" s="1"/>
      <c r="E145" s="1"/>
      <c r="F145" s="1"/>
      <c r="G145" s="1"/>
    </row>
    <row r="146" spans="3:7">
      <c r="C146" s="1"/>
      <c r="D146" s="1"/>
      <c r="E146" s="1"/>
      <c r="F146" s="1"/>
      <c r="G146" s="1"/>
    </row>
    <row r="147" spans="3:7">
      <c r="C147" s="1"/>
      <c r="D147" s="1"/>
      <c r="E147" s="1"/>
      <c r="F147" s="1"/>
      <c r="G147" s="1"/>
    </row>
    <row r="148" spans="3:7">
      <c r="C148" s="1"/>
      <c r="D148" s="1"/>
      <c r="E148" s="1"/>
      <c r="F148" s="1"/>
      <c r="G148" s="1"/>
    </row>
    <row r="149" spans="3:7">
      <c r="C149" s="1"/>
      <c r="D149" s="1"/>
      <c r="E149" s="1"/>
      <c r="F149" s="1"/>
      <c r="G149" s="1"/>
    </row>
    <row r="150" spans="3:7">
      <c r="C150" s="1"/>
      <c r="D150" s="1"/>
      <c r="E150" s="1"/>
      <c r="F150" s="1"/>
      <c r="G150" s="1"/>
    </row>
    <row r="151" spans="3:7">
      <c r="C151" s="1"/>
      <c r="D151" s="1"/>
      <c r="E151" s="1"/>
      <c r="F151" s="1"/>
      <c r="G151" s="1"/>
    </row>
    <row r="152" spans="3:7">
      <c r="C152" s="1"/>
      <c r="D152" s="1"/>
      <c r="E152" s="1"/>
      <c r="F152" s="1"/>
      <c r="G152" s="1"/>
    </row>
    <row r="153" spans="3:7">
      <c r="C153" s="1"/>
      <c r="D153" s="1"/>
      <c r="E153" s="1"/>
      <c r="F153" s="1"/>
      <c r="G153" s="1"/>
    </row>
    <row r="154" spans="3:7">
      <c r="C154" s="1"/>
      <c r="D154" s="1"/>
      <c r="E154" s="1"/>
      <c r="F154" s="1"/>
      <c r="G154" s="1"/>
    </row>
    <row r="155" spans="3:7">
      <c r="C155" s="1"/>
      <c r="D155" s="1"/>
      <c r="E155" s="1"/>
      <c r="F155" s="1"/>
      <c r="G155" s="1"/>
    </row>
    <row r="156" spans="3:7">
      <c r="C156" s="1"/>
      <c r="D156" s="1"/>
      <c r="E156" s="1"/>
      <c r="F156" s="1"/>
      <c r="G156" s="1"/>
    </row>
    <row r="157" spans="3:7">
      <c r="C157" s="1"/>
      <c r="D157" s="1"/>
      <c r="E157" s="1"/>
      <c r="F157" s="1"/>
      <c r="G157" s="1"/>
    </row>
    <row r="158" spans="3:7">
      <c r="C158" s="1"/>
      <c r="D158" s="1"/>
      <c r="E158" s="1"/>
      <c r="F158" s="1"/>
      <c r="G158" s="1"/>
    </row>
    <row r="159" spans="3:7">
      <c r="C159" s="1"/>
      <c r="D159" s="1"/>
      <c r="E159" s="1"/>
      <c r="F159" s="1"/>
      <c r="G159" s="1"/>
    </row>
    <row r="160" spans="3:7">
      <c r="C160" s="1"/>
      <c r="D160" s="1"/>
      <c r="E160" s="1"/>
      <c r="F160" s="1"/>
      <c r="G160" s="1"/>
    </row>
    <row r="161" spans="3:7">
      <c r="C161" s="1"/>
      <c r="D161" s="1"/>
      <c r="E161" s="1"/>
      <c r="F161" s="1"/>
      <c r="G161" s="1"/>
    </row>
    <row r="162" spans="3:7">
      <c r="C162" s="1"/>
      <c r="D162" s="1"/>
      <c r="E162" s="1"/>
      <c r="F162" s="1"/>
      <c r="G162" s="1"/>
    </row>
    <row r="163" spans="3:7">
      <c r="C163" s="1"/>
      <c r="D163" s="1"/>
      <c r="E163" s="1"/>
      <c r="F163" s="1"/>
      <c r="G163" s="1"/>
    </row>
    <row r="164" spans="3:7">
      <c r="C164" s="1"/>
      <c r="D164" s="1"/>
      <c r="E164" s="1"/>
      <c r="F164" s="1"/>
      <c r="G164" s="1"/>
    </row>
    <row r="165" spans="3:7">
      <c r="C165" s="1"/>
      <c r="D165" s="1"/>
      <c r="E165" s="1"/>
      <c r="F165" s="1"/>
      <c r="G165" s="1"/>
    </row>
    <row r="166" spans="3:7">
      <c r="C166" s="1"/>
      <c r="D166" s="1"/>
      <c r="E166" s="1"/>
      <c r="F166" s="1"/>
      <c r="G166" s="1"/>
    </row>
    <row r="167" spans="3:7">
      <c r="C167" s="1"/>
      <c r="D167" s="1"/>
      <c r="E167" s="1"/>
      <c r="F167" s="1"/>
      <c r="G167" s="1"/>
    </row>
    <row r="168" spans="3:7">
      <c r="C168" s="1"/>
      <c r="D168" s="1"/>
      <c r="E168" s="1"/>
      <c r="F168" s="1"/>
      <c r="G168" s="1"/>
    </row>
    <row r="169" spans="3:7">
      <c r="C169" s="1"/>
      <c r="D169" s="1"/>
      <c r="E169" s="1"/>
      <c r="F169" s="1"/>
      <c r="G169" s="1"/>
    </row>
    <row r="170" spans="3:7">
      <c r="C170" s="1"/>
      <c r="D170" s="1"/>
      <c r="E170" s="1"/>
      <c r="F170" s="1"/>
      <c r="G170" s="1"/>
    </row>
    <row r="171" spans="3:7">
      <c r="C171" s="1"/>
      <c r="D171" s="1"/>
      <c r="E171" s="1"/>
      <c r="F171" s="1"/>
      <c r="G171" s="1"/>
    </row>
    <row r="172" spans="3:7">
      <c r="C172" s="1"/>
      <c r="D172" s="1"/>
      <c r="E172" s="1"/>
      <c r="F172" s="1"/>
      <c r="G172" s="1"/>
    </row>
    <row r="173" spans="3:7">
      <c r="C173" s="1"/>
      <c r="D173" s="1"/>
      <c r="E173" s="1"/>
      <c r="F173" s="1"/>
      <c r="G173" s="1"/>
    </row>
    <row r="174" spans="3:7">
      <c r="C174" s="1"/>
      <c r="D174" s="1"/>
      <c r="E174" s="1"/>
      <c r="F174" s="1"/>
      <c r="G174" s="1"/>
    </row>
    <row r="175" spans="3:7">
      <c r="C175" s="1"/>
      <c r="D175" s="1"/>
      <c r="E175" s="1"/>
      <c r="F175" s="1"/>
      <c r="G175" s="1"/>
    </row>
    <row r="176" spans="3:7">
      <c r="C176" s="1"/>
      <c r="D176" s="1"/>
      <c r="E176" s="1"/>
      <c r="F176" s="1"/>
      <c r="G176" s="1"/>
    </row>
    <row r="177" spans="3:7">
      <c r="C177" s="1"/>
      <c r="D177" s="1"/>
      <c r="E177" s="1"/>
      <c r="F177" s="1"/>
      <c r="G177" s="1"/>
    </row>
    <row r="178" spans="3:7">
      <c r="C178" s="1"/>
      <c r="D178" s="1"/>
      <c r="E178" s="1"/>
      <c r="F178" s="1"/>
      <c r="G178" s="1"/>
    </row>
    <row r="179" spans="3:7">
      <c r="C179" s="1"/>
      <c r="D179" s="1"/>
      <c r="E179" s="1"/>
      <c r="F179" s="1"/>
      <c r="G179" s="1"/>
    </row>
    <row r="180" spans="3:7">
      <c r="C180" s="1"/>
      <c r="D180" s="1"/>
      <c r="E180" s="1"/>
      <c r="F180" s="1"/>
      <c r="G180" s="1"/>
    </row>
    <row r="181" spans="3:7">
      <c r="C181" s="1"/>
      <c r="D181" s="1"/>
      <c r="E181" s="1"/>
      <c r="F181" s="1"/>
      <c r="G181" s="1"/>
    </row>
    <row r="182" spans="3:7">
      <c r="C182" s="1"/>
      <c r="D182" s="1"/>
      <c r="E182" s="1"/>
      <c r="F182" s="1"/>
      <c r="G182" s="1"/>
    </row>
    <row r="183" spans="3:7">
      <c r="C183" s="1"/>
      <c r="D183" s="1"/>
      <c r="E183" s="1"/>
      <c r="F183" s="1"/>
      <c r="G183" s="1"/>
    </row>
    <row r="184" spans="3:7">
      <c r="C184" s="1"/>
      <c r="D184" s="1"/>
      <c r="E184" s="1"/>
      <c r="F184" s="1"/>
      <c r="G184" s="1"/>
    </row>
    <row r="185" spans="3:7">
      <c r="C185" s="1"/>
      <c r="D185" s="1"/>
      <c r="E185" s="1"/>
      <c r="F185" s="1"/>
      <c r="G185" s="1"/>
    </row>
    <row r="186" spans="3:7">
      <c r="C186" s="1"/>
      <c r="D186" s="1"/>
      <c r="E186" s="1"/>
      <c r="F186" s="1"/>
      <c r="G186" s="1"/>
    </row>
    <row r="187" spans="3:7">
      <c r="C187" s="1"/>
      <c r="D187" s="1"/>
      <c r="E187" s="1"/>
      <c r="F187" s="1"/>
      <c r="G187" s="1"/>
    </row>
    <row r="188" spans="3:7">
      <c r="C188" s="1"/>
      <c r="D188" s="1"/>
      <c r="E188" s="1"/>
      <c r="F188" s="1"/>
      <c r="G188" s="1"/>
    </row>
    <row r="189" spans="3:7">
      <c r="C189" s="1"/>
      <c r="D189" s="1"/>
      <c r="E189" s="1"/>
      <c r="F189" s="1"/>
      <c r="G189" s="1"/>
    </row>
    <row r="190" spans="3:7">
      <c r="C190" s="1"/>
      <c r="D190" s="1"/>
      <c r="E190" s="1"/>
      <c r="F190" s="1"/>
      <c r="G190" s="1"/>
    </row>
    <row r="191" spans="3:7">
      <c r="C191" s="1"/>
      <c r="D191" s="1"/>
      <c r="E191" s="1"/>
      <c r="F191" s="1"/>
      <c r="G191" s="1"/>
    </row>
    <row r="192" spans="3:7">
      <c r="C192" s="1"/>
      <c r="D192" s="1"/>
      <c r="E192" s="1"/>
      <c r="F192" s="1"/>
      <c r="G192" s="1"/>
    </row>
    <row r="193" spans="3:7">
      <c r="C193" s="1"/>
      <c r="D193" s="1"/>
      <c r="E193" s="1"/>
      <c r="F193" s="1"/>
      <c r="G193" s="1"/>
    </row>
    <row r="194" spans="3:7">
      <c r="C194" s="1"/>
      <c r="D194" s="1"/>
      <c r="E194" s="1"/>
      <c r="F194" s="1"/>
      <c r="G194" s="1"/>
    </row>
    <row r="195" spans="3:7">
      <c r="C195" s="1"/>
      <c r="D195" s="1"/>
      <c r="E195" s="1"/>
      <c r="F195" s="1"/>
      <c r="G195" s="1"/>
    </row>
    <row r="196" spans="3:7">
      <c r="C196" s="1"/>
      <c r="D196" s="1"/>
      <c r="E196" s="1"/>
      <c r="F196" s="1"/>
      <c r="G196" s="1"/>
    </row>
    <row r="197" spans="3:7">
      <c r="C197" s="1"/>
      <c r="D197" s="1"/>
      <c r="E197" s="1"/>
      <c r="F197" s="1"/>
      <c r="G197" s="1"/>
    </row>
    <row r="198" spans="3:7">
      <c r="C198" s="1"/>
      <c r="D198" s="1"/>
      <c r="E198" s="1"/>
      <c r="F198" s="1"/>
      <c r="G198" s="1"/>
    </row>
    <row r="199" spans="3:7">
      <c r="C199" s="1"/>
      <c r="D199" s="1"/>
      <c r="E199" s="1"/>
      <c r="F199" s="1"/>
      <c r="G199" s="1"/>
    </row>
    <row r="200" spans="3:7">
      <c r="C200" s="1"/>
      <c r="D200" s="1"/>
      <c r="E200" s="1"/>
      <c r="F200" s="1"/>
      <c r="G200" s="1"/>
    </row>
    <row r="201" spans="3:7">
      <c r="C201" s="1"/>
      <c r="D201" s="1"/>
      <c r="E201" s="1"/>
      <c r="F201" s="1"/>
      <c r="G201" s="1"/>
    </row>
    <row r="202" spans="3:7">
      <c r="C202" s="1"/>
      <c r="D202" s="1"/>
      <c r="E202" s="1"/>
      <c r="F202" s="1"/>
      <c r="G202" s="1"/>
    </row>
    <row r="203" spans="3:7">
      <c r="C203" s="1"/>
      <c r="D203" s="1"/>
      <c r="E203" s="1"/>
      <c r="F203" s="1"/>
      <c r="G203" s="1"/>
    </row>
    <row r="204" spans="3:7">
      <c r="C204" s="1"/>
      <c r="D204" s="1"/>
      <c r="E204" s="1"/>
      <c r="F204" s="1"/>
      <c r="G204" s="1"/>
    </row>
    <row r="205" spans="3:7">
      <c r="C205" s="1"/>
      <c r="D205" s="1"/>
      <c r="E205" s="1"/>
      <c r="F205" s="1"/>
      <c r="G205" s="1"/>
    </row>
    <row r="206" spans="3:7">
      <c r="C206" s="1"/>
      <c r="D206" s="1"/>
      <c r="E206" s="1"/>
      <c r="F206" s="1"/>
      <c r="G206" s="1"/>
    </row>
    <row r="207" spans="3:7">
      <c r="C207" s="1"/>
      <c r="D207" s="1"/>
      <c r="E207" s="1"/>
      <c r="F207" s="1"/>
      <c r="G207" s="1"/>
    </row>
    <row r="208" spans="3:7">
      <c r="C208" s="1"/>
      <c r="D208" s="1"/>
      <c r="E208" s="1"/>
      <c r="F208" s="1"/>
      <c r="G208" s="1"/>
    </row>
    <row r="209" spans="3:7">
      <c r="C209" s="1"/>
      <c r="D209" s="1"/>
      <c r="E209" s="1"/>
      <c r="F209" s="1"/>
      <c r="G209" s="1"/>
    </row>
    <row r="210" spans="3:7">
      <c r="C210" s="1"/>
      <c r="D210" s="1"/>
      <c r="E210" s="1"/>
      <c r="F210" s="1"/>
      <c r="G210" s="1"/>
    </row>
    <row r="211" spans="3:7">
      <c r="C211" s="1"/>
      <c r="D211" s="1"/>
      <c r="E211" s="1"/>
      <c r="F211" s="1"/>
      <c r="G211" s="1"/>
    </row>
    <row r="212" spans="3:7">
      <c r="C212" s="1"/>
      <c r="D212" s="1"/>
      <c r="E212" s="1"/>
      <c r="F212" s="1"/>
      <c r="G212" s="1"/>
    </row>
    <row r="213" spans="3:7">
      <c r="C213" s="1"/>
      <c r="D213" s="1"/>
      <c r="E213" s="1"/>
      <c r="F213" s="1"/>
      <c r="G213" s="1"/>
    </row>
    <row r="214" spans="3:7">
      <c r="C214" s="1"/>
      <c r="D214" s="1"/>
      <c r="E214" s="1"/>
      <c r="F214" s="1"/>
      <c r="G214" s="1"/>
    </row>
    <row r="215" spans="3:7">
      <c r="C215" s="1"/>
      <c r="D215" s="1"/>
      <c r="E215" s="1"/>
      <c r="F215" s="1"/>
      <c r="G215" s="1"/>
    </row>
    <row r="216" spans="3:7">
      <c r="C216" s="1"/>
      <c r="D216" s="1"/>
      <c r="E216" s="1"/>
      <c r="F216" s="1"/>
      <c r="G216" s="1"/>
    </row>
    <row r="217" spans="3:7">
      <c r="C217" s="1"/>
      <c r="D217" s="1"/>
      <c r="E217" s="1"/>
      <c r="F217" s="1"/>
      <c r="G217" s="1"/>
    </row>
    <row r="218" spans="3:7">
      <c r="C218" s="1"/>
      <c r="D218" s="1"/>
      <c r="E218" s="1"/>
      <c r="F218" s="1"/>
      <c r="G218" s="1"/>
    </row>
    <row r="219" spans="3:7">
      <c r="C219" s="1"/>
      <c r="D219" s="1"/>
      <c r="E219" s="1"/>
      <c r="F219" s="1"/>
      <c r="G219" s="1"/>
    </row>
    <row r="220" spans="3:7">
      <c r="C220" s="1"/>
      <c r="D220" s="1"/>
      <c r="E220" s="1"/>
      <c r="F220" s="1"/>
      <c r="G220" s="1"/>
    </row>
    <row r="221" spans="3:7">
      <c r="C221" s="1"/>
      <c r="D221" s="1"/>
      <c r="E221" s="1"/>
      <c r="F221" s="1"/>
      <c r="G221" s="1"/>
    </row>
    <row r="222" spans="3:7">
      <c r="C222" s="1"/>
      <c r="D222" s="1"/>
      <c r="E222" s="1"/>
      <c r="F222" s="1"/>
      <c r="G222" s="1"/>
    </row>
    <row r="223" spans="3:7">
      <c r="C223" s="1"/>
      <c r="D223" s="1"/>
      <c r="E223" s="1"/>
      <c r="F223" s="1"/>
      <c r="G223" s="1"/>
    </row>
    <row r="224" spans="3:7">
      <c r="C224" s="1"/>
      <c r="D224" s="1"/>
      <c r="E224" s="1"/>
      <c r="F224" s="1"/>
      <c r="G224" s="1"/>
    </row>
    <row r="225" spans="3:7">
      <c r="C225" s="1"/>
      <c r="D225" s="1"/>
      <c r="E225" s="1"/>
      <c r="F225" s="1"/>
      <c r="G225" s="1"/>
    </row>
    <row r="226" spans="3:7">
      <c r="C226" s="1"/>
      <c r="D226" s="1"/>
      <c r="E226" s="1"/>
      <c r="F226" s="1"/>
      <c r="G226" s="1"/>
    </row>
    <row r="227" spans="3:7">
      <c r="C227" s="1"/>
      <c r="D227" s="1"/>
      <c r="E227" s="1"/>
      <c r="F227" s="1"/>
      <c r="G227" s="1"/>
    </row>
    <row r="228" spans="3:7">
      <c r="C228" s="1"/>
      <c r="D228" s="1"/>
      <c r="E228" s="1"/>
      <c r="F228" s="1"/>
      <c r="G228" s="1"/>
    </row>
    <row r="229" spans="3:7">
      <c r="C229" s="1"/>
      <c r="D229" s="1"/>
      <c r="E229" s="1"/>
      <c r="F229" s="1"/>
      <c r="G229" s="1"/>
    </row>
    <row r="230" spans="3:7">
      <c r="C230" s="1"/>
      <c r="D230" s="1"/>
      <c r="E230" s="1"/>
      <c r="F230" s="1"/>
      <c r="G230" s="1"/>
    </row>
    <row r="231" spans="3:7">
      <c r="C231" s="1"/>
      <c r="D231" s="1"/>
      <c r="E231" s="1"/>
      <c r="F231" s="1"/>
      <c r="G231" s="1"/>
    </row>
    <row r="232" spans="3:7">
      <c r="C232" s="1"/>
      <c r="D232" s="1"/>
      <c r="E232" s="1"/>
      <c r="F232" s="1"/>
      <c r="G232" s="1"/>
    </row>
    <row r="233" spans="3:7">
      <c r="C233" s="1"/>
      <c r="D233" s="1"/>
      <c r="E233" s="1"/>
      <c r="F233" s="1"/>
      <c r="G233" s="1"/>
    </row>
    <row r="234" spans="3:7">
      <c r="C234" s="1"/>
      <c r="D234" s="1"/>
      <c r="E234" s="1"/>
      <c r="F234" s="1"/>
      <c r="G234" s="1"/>
    </row>
    <row r="235" spans="3:7">
      <c r="C235" s="1"/>
      <c r="D235" s="1"/>
      <c r="E235" s="1"/>
      <c r="F235" s="1"/>
      <c r="G235" s="1"/>
    </row>
    <row r="236" spans="3:7">
      <c r="C236" s="1"/>
      <c r="D236" s="1"/>
      <c r="E236" s="1"/>
      <c r="F236" s="1"/>
      <c r="G236" s="1"/>
    </row>
    <row r="237" spans="3:7">
      <c r="C237" s="1"/>
      <c r="D237" s="1"/>
      <c r="E237" s="1"/>
      <c r="F237" s="1"/>
      <c r="G237" s="1"/>
    </row>
    <row r="238" spans="3:7">
      <c r="C238" s="1"/>
      <c r="D238" s="1"/>
      <c r="E238" s="1"/>
      <c r="F238" s="1"/>
      <c r="G238" s="1"/>
    </row>
    <row r="239" spans="3:7">
      <c r="C239" s="1"/>
      <c r="D239" s="1"/>
      <c r="E239" s="1"/>
      <c r="F239" s="1"/>
      <c r="G239" s="1"/>
    </row>
    <row r="240" spans="3:7">
      <c r="C240" s="1"/>
      <c r="D240" s="1"/>
      <c r="E240" s="1"/>
      <c r="F240" s="1"/>
      <c r="G240" s="1"/>
    </row>
    <row r="241" spans="3:7">
      <c r="C241" s="1"/>
      <c r="D241" s="1"/>
      <c r="E241" s="1"/>
      <c r="F241" s="1"/>
      <c r="G241" s="1"/>
    </row>
    <row r="242" spans="3:7">
      <c r="C242" s="1"/>
      <c r="D242" s="1"/>
      <c r="E242" s="1"/>
      <c r="F242" s="1"/>
      <c r="G242" s="1"/>
    </row>
    <row r="243" spans="3:7">
      <c r="C243" s="1"/>
      <c r="D243" s="1"/>
      <c r="E243" s="1"/>
      <c r="F243" s="1"/>
      <c r="G243" s="1"/>
    </row>
    <row r="244" spans="3:7">
      <c r="C244" s="1"/>
      <c r="D244" s="1"/>
      <c r="E244" s="1"/>
      <c r="F244" s="1"/>
      <c r="G244" s="1"/>
    </row>
    <row r="245" spans="3:7">
      <c r="C245" s="1"/>
      <c r="D245" s="1"/>
      <c r="E245" s="1"/>
      <c r="F245" s="1"/>
      <c r="G245" s="1"/>
    </row>
    <row r="246" spans="3:7">
      <c r="C246" s="1"/>
      <c r="D246" s="1"/>
      <c r="E246" s="1"/>
      <c r="F246" s="1"/>
      <c r="G246" s="1"/>
    </row>
    <row r="247" spans="3:7">
      <c r="C247" s="1"/>
      <c r="D247" s="1"/>
      <c r="E247" s="1"/>
      <c r="F247" s="1"/>
      <c r="G247" s="1"/>
    </row>
    <row r="248" spans="3:7">
      <c r="C248" s="1"/>
      <c r="D248" s="1"/>
      <c r="E248" s="1"/>
      <c r="F248" s="1"/>
      <c r="G248" s="1"/>
    </row>
    <row r="249" spans="3:7">
      <c r="C249" s="1"/>
      <c r="D249" s="1"/>
      <c r="E249" s="1"/>
      <c r="F249" s="1"/>
      <c r="G249" s="1"/>
    </row>
    <row r="250" spans="3:7">
      <c r="C250" s="1"/>
      <c r="D250" s="1"/>
      <c r="E250" s="1"/>
      <c r="F250" s="1"/>
      <c r="G250" s="1"/>
    </row>
    <row r="251" spans="3:7">
      <c r="C251" s="1"/>
      <c r="D251" s="1"/>
      <c r="E251" s="1"/>
      <c r="F251" s="1"/>
      <c r="G251" s="1"/>
    </row>
    <row r="252" spans="3:7">
      <c r="C252" s="1"/>
      <c r="D252" s="1"/>
      <c r="E252" s="1"/>
      <c r="F252" s="1"/>
      <c r="G252" s="1"/>
    </row>
    <row r="253" spans="3:7">
      <c r="C253" s="1"/>
      <c r="D253" s="1"/>
      <c r="E253" s="1"/>
      <c r="F253" s="1"/>
      <c r="G253" s="1"/>
    </row>
    <row r="254" spans="3:7">
      <c r="C254" s="1"/>
      <c r="D254" s="1"/>
      <c r="E254" s="1"/>
      <c r="F254" s="1"/>
      <c r="G254" s="1"/>
    </row>
    <row r="255" spans="3:7">
      <c r="C255" s="1"/>
      <c r="D255" s="1"/>
      <c r="E255" s="1"/>
      <c r="F255" s="1"/>
      <c r="G255" s="1"/>
    </row>
    <row r="256" spans="3:7">
      <c r="C256" s="1"/>
      <c r="D256" s="1"/>
      <c r="E256" s="1"/>
      <c r="F256" s="1"/>
      <c r="G256" s="1"/>
    </row>
    <row r="257" spans="3:7">
      <c r="C257" s="1"/>
      <c r="D257" s="1"/>
      <c r="E257" s="1"/>
      <c r="F257" s="1"/>
      <c r="G257" s="1"/>
    </row>
    <row r="258" spans="3:7">
      <c r="C258" s="1"/>
      <c r="D258" s="1"/>
      <c r="E258" s="1"/>
      <c r="F258" s="1"/>
      <c r="G258" s="1"/>
    </row>
    <row r="259" spans="3:7">
      <c r="C259" s="1"/>
      <c r="D259" s="1"/>
      <c r="E259" s="1"/>
      <c r="F259" s="1"/>
      <c r="G259" s="1"/>
    </row>
    <row r="260" spans="3:7">
      <c r="C260" s="1"/>
      <c r="D260" s="1"/>
      <c r="E260" s="1"/>
      <c r="F260" s="1"/>
      <c r="G260" s="1"/>
    </row>
    <row r="261" spans="3:7">
      <c r="C261" s="1"/>
      <c r="D261" s="1"/>
      <c r="E261" s="1"/>
      <c r="F261" s="1"/>
      <c r="G261" s="1"/>
    </row>
    <row r="262" spans="3:7">
      <c r="C262" s="1"/>
      <c r="D262" s="1"/>
      <c r="E262" s="1"/>
      <c r="F262" s="1"/>
      <c r="G262" s="1"/>
    </row>
    <row r="263" spans="3:7">
      <c r="C263" s="1"/>
      <c r="D263" s="1"/>
      <c r="E263" s="1"/>
      <c r="F263" s="1"/>
      <c r="G263" s="1"/>
    </row>
    <row r="264" spans="3:7">
      <c r="C264" s="1"/>
      <c r="D264" s="1"/>
      <c r="E264" s="1"/>
      <c r="F264" s="1"/>
      <c r="G264" s="1"/>
    </row>
    <row r="265" spans="3:7">
      <c r="C265" s="1"/>
      <c r="D265" s="1"/>
      <c r="E265" s="1"/>
      <c r="F265" s="1"/>
      <c r="G265" s="1"/>
    </row>
    <row r="266" spans="3:7">
      <c r="C266" s="1"/>
      <c r="D266" s="1"/>
      <c r="E266" s="1"/>
      <c r="F266" s="1"/>
      <c r="G266" s="1"/>
    </row>
    <row r="267" spans="3:7">
      <c r="C267" s="1"/>
      <c r="D267" s="1"/>
      <c r="E267" s="1"/>
      <c r="F267" s="1"/>
      <c r="G267" s="1"/>
    </row>
    <row r="268" spans="3:7">
      <c r="C268" s="1"/>
      <c r="D268" s="1"/>
      <c r="E268" s="1"/>
      <c r="F268" s="1"/>
      <c r="G268" s="1"/>
    </row>
    <row r="269" spans="3:7">
      <c r="C269" s="1"/>
      <c r="D269" s="1"/>
      <c r="E269" s="1"/>
      <c r="F269" s="1"/>
      <c r="G269" s="1"/>
    </row>
    <row r="270" spans="3:7">
      <c r="C270" s="1"/>
      <c r="D270" s="1"/>
      <c r="E270" s="1"/>
      <c r="F270" s="1"/>
      <c r="G270" s="1"/>
    </row>
    <row r="271" spans="3:7">
      <c r="C271" s="1"/>
      <c r="D271" s="1"/>
      <c r="E271" s="1"/>
      <c r="F271" s="1"/>
      <c r="G271" s="1"/>
    </row>
    <row r="272" spans="3:7">
      <c r="C272" s="1"/>
      <c r="D272" s="1"/>
      <c r="E272" s="1"/>
      <c r="F272" s="1"/>
      <c r="G272" s="1"/>
    </row>
    <row r="273" spans="3:7">
      <c r="C273" s="1"/>
      <c r="D273" s="1"/>
      <c r="E273" s="1"/>
      <c r="F273" s="1"/>
      <c r="G273" s="1"/>
    </row>
    <row r="274" spans="3:7">
      <c r="C274" s="1"/>
      <c r="D274" s="1"/>
      <c r="E274" s="1"/>
      <c r="F274" s="1"/>
      <c r="G274" s="1"/>
    </row>
    <row r="275" spans="3:7">
      <c r="C275" s="1"/>
      <c r="D275" s="1"/>
      <c r="E275" s="1"/>
      <c r="F275" s="1"/>
      <c r="G275" s="1"/>
    </row>
    <row r="276" spans="3:7">
      <c r="C276" s="1"/>
      <c r="D276" s="1"/>
      <c r="E276" s="1"/>
      <c r="F276" s="1"/>
      <c r="G276" s="1"/>
    </row>
    <row r="277" spans="3:7">
      <c r="C277" s="1"/>
      <c r="D277" s="1"/>
      <c r="E277" s="1"/>
      <c r="F277" s="1"/>
      <c r="G277" s="1"/>
    </row>
    <row r="278" spans="3:7">
      <c r="C278" s="1"/>
      <c r="D278" s="1"/>
      <c r="E278" s="1"/>
      <c r="F278" s="1"/>
      <c r="G278" s="1"/>
    </row>
    <row r="279" spans="3:7">
      <c r="C279" s="1"/>
      <c r="D279" s="1"/>
      <c r="E279" s="1"/>
      <c r="F279" s="1"/>
      <c r="G279" s="1"/>
    </row>
    <row r="280" spans="3:7">
      <c r="C280" s="1"/>
      <c r="D280" s="1"/>
      <c r="E280" s="1"/>
      <c r="F280" s="1"/>
      <c r="G280" s="1"/>
    </row>
    <row r="281" spans="3:7">
      <c r="C281" s="1"/>
      <c r="D281" s="1"/>
      <c r="E281" s="1"/>
      <c r="F281" s="1"/>
      <c r="G281" s="1"/>
    </row>
    <row r="282" spans="3:7">
      <c r="C282" s="1"/>
      <c r="D282" s="1"/>
      <c r="E282" s="1"/>
      <c r="F282" s="1"/>
      <c r="G282" s="1"/>
    </row>
    <row r="283" spans="3:7">
      <c r="C283" s="1"/>
      <c r="D283" s="1"/>
      <c r="E283" s="1"/>
      <c r="F283" s="1"/>
      <c r="G283" s="1"/>
    </row>
    <row r="284" spans="3:7">
      <c r="C284" s="1"/>
      <c r="D284" s="1"/>
      <c r="E284" s="1"/>
      <c r="F284" s="1"/>
      <c r="G284" s="1"/>
    </row>
    <row r="285" spans="3:7">
      <c r="C285" s="1"/>
      <c r="D285" s="1"/>
      <c r="E285" s="1"/>
      <c r="F285" s="1"/>
      <c r="G285" s="1"/>
    </row>
    <row r="286" spans="3:7">
      <c r="C286" s="1"/>
      <c r="D286" s="1"/>
      <c r="E286" s="1"/>
      <c r="F286" s="1"/>
      <c r="G286" s="1"/>
    </row>
    <row r="287" spans="3:7">
      <c r="C287" s="1"/>
      <c r="D287" s="1"/>
      <c r="E287" s="1"/>
      <c r="F287" s="1"/>
      <c r="G287" s="1"/>
    </row>
    <row r="288" spans="3:7">
      <c r="C288" s="1"/>
      <c r="D288" s="1"/>
      <c r="E288" s="1"/>
      <c r="F288" s="1"/>
      <c r="G288" s="1"/>
    </row>
    <row r="289" spans="3:7">
      <c r="C289" s="1"/>
      <c r="D289" s="1"/>
      <c r="E289" s="1"/>
      <c r="F289" s="1"/>
      <c r="G289" s="1"/>
    </row>
    <row r="290" spans="3:7">
      <c r="C290" s="1"/>
      <c r="D290" s="1"/>
      <c r="E290" s="1"/>
      <c r="F290" s="1"/>
      <c r="G290" s="1"/>
    </row>
    <row r="291" spans="3:7">
      <c r="C291" s="1"/>
      <c r="D291" s="1"/>
      <c r="E291" s="1"/>
      <c r="F291" s="1"/>
      <c r="G291" s="1"/>
    </row>
    <row r="292" spans="3:7">
      <c r="C292" s="1"/>
      <c r="D292" s="1"/>
      <c r="E292" s="1"/>
      <c r="F292" s="1"/>
      <c r="G292" s="1"/>
    </row>
    <row r="293" spans="3:7">
      <c r="C293" s="1"/>
      <c r="D293" s="1"/>
      <c r="E293" s="1"/>
      <c r="F293" s="1"/>
      <c r="G293" s="1"/>
    </row>
    <row r="294" spans="3:7">
      <c r="C294" s="1"/>
      <c r="D294" s="1"/>
      <c r="E294" s="1"/>
      <c r="F294" s="1"/>
      <c r="G294" s="1"/>
    </row>
    <row r="295" spans="3:7">
      <c r="C295" s="1"/>
      <c r="D295" s="1"/>
      <c r="E295" s="1"/>
      <c r="F295" s="1"/>
      <c r="G295" s="1"/>
    </row>
    <row r="296" spans="3:7">
      <c r="C296" s="1"/>
      <c r="D296" s="1"/>
      <c r="E296" s="1"/>
      <c r="F296" s="1"/>
      <c r="G296" s="1"/>
    </row>
    <row r="297" spans="3:7">
      <c r="C297" s="1"/>
      <c r="D297" s="1"/>
      <c r="E297" s="1"/>
      <c r="F297" s="1"/>
      <c r="G297" s="1"/>
    </row>
    <row r="298" spans="3:7">
      <c r="C298" s="1"/>
      <c r="D298" s="1"/>
      <c r="E298" s="1"/>
      <c r="F298" s="1"/>
      <c r="G298" s="1"/>
    </row>
    <row r="299" spans="3:7">
      <c r="C299" s="1"/>
      <c r="D299" s="1"/>
      <c r="E299" s="1"/>
      <c r="F299" s="1"/>
      <c r="G299" s="1"/>
    </row>
    <row r="300" spans="3:7">
      <c r="C300" s="1"/>
      <c r="D300" s="1"/>
      <c r="E300" s="1"/>
      <c r="F300" s="1"/>
      <c r="G300" s="1"/>
    </row>
    <row r="301" spans="3:7">
      <c r="C301" s="1"/>
      <c r="D301" s="1"/>
      <c r="E301" s="1"/>
      <c r="F301" s="1"/>
      <c r="G301" s="1"/>
    </row>
    <row r="302" spans="3:7">
      <c r="C302" s="1"/>
      <c r="D302" s="1"/>
      <c r="E302" s="1"/>
      <c r="F302" s="1"/>
      <c r="G302" s="1"/>
    </row>
    <row r="303" spans="3:7">
      <c r="C303" s="1"/>
      <c r="D303" s="1"/>
      <c r="E303" s="1"/>
      <c r="F303" s="1"/>
      <c r="G303" s="1"/>
    </row>
    <row r="304" spans="3:7">
      <c r="C304" s="1"/>
      <c r="D304" s="1"/>
      <c r="E304" s="1"/>
      <c r="F304" s="1"/>
      <c r="G304" s="1"/>
    </row>
    <row r="305" spans="3:7">
      <c r="C305" s="1"/>
      <c r="D305" s="1"/>
      <c r="E305" s="1"/>
      <c r="F305" s="1"/>
      <c r="G305" s="1"/>
    </row>
    <row r="306" spans="3:7">
      <c r="C306" s="1"/>
      <c r="D306" s="1"/>
      <c r="E306" s="1"/>
      <c r="F306" s="1"/>
      <c r="G306" s="1"/>
    </row>
    <row r="307" spans="3:7">
      <c r="C307" s="1"/>
      <c r="D307" s="1"/>
      <c r="E307" s="1"/>
      <c r="F307" s="1"/>
      <c r="G307" s="1"/>
    </row>
    <row r="308" spans="3:7">
      <c r="C308" s="1"/>
      <c r="D308" s="1"/>
      <c r="E308" s="1"/>
      <c r="F308" s="1"/>
      <c r="G308" s="1"/>
    </row>
    <row r="309" spans="3:7">
      <c r="C309" s="1"/>
      <c r="D309" s="1"/>
      <c r="E309" s="1"/>
      <c r="F309" s="1"/>
      <c r="G309" s="1"/>
    </row>
    <row r="310" spans="3:7">
      <c r="C310" s="1"/>
      <c r="D310" s="1"/>
      <c r="E310" s="1"/>
      <c r="F310" s="1"/>
      <c r="G310" s="1"/>
    </row>
    <row r="311" spans="3:7">
      <c r="C311" s="1"/>
      <c r="D311" s="1"/>
      <c r="E311" s="1"/>
      <c r="F311" s="1"/>
      <c r="G311" s="1"/>
    </row>
    <row r="312" spans="3:7">
      <c r="C312" s="1"/>
      <c r="D312" s="1"/>
      <c r="E312" s="1"/>
      <c r="F312" s="1"/>
      <c r="G312" s="1"/>
    </row>
    <row r="313" spans="3:7">
      <c r="C313" s="1"/>
      <c r="D313" s="1"/>
      <c r="E313" s="1"/>
      <c r="F313" s="1"/>
      <c r="G313" s="1"/>
    </row>
    <row r="314" spans="3:7">
      <c r="C314" s="1"/>
      <c r="D314" s="1"/>
      <c r="E314" s="1"/>
      <c r="F314" s="1"/>
      <c r="G314" s="1"/>
    </row>
    <row r="315" spans="3:7">
      <c r="C315" s="1"/>
      <c r="D315" s="1"/>
      <c r="E315" s="1"/>
      <c r="F315" s="1"/>
      <c r="G315" s="1"/>
    </row>
    <row r="316" spans="3:7">
      <c r="C316" s="1"/>
      <c r="D316" s="1"/>
      <c r="E316" s="1"/>
      <c r="F316" s="1"/>
      <c r="G316" s="1"/>
    </row>
    <row r="317" spans="3:7">
      <c r="C317" s="1"/>
      <c r="D317" s="1"/>
      <c r="E317" s="1"/>
      <c r="F317" s="1"/>
      <c r="G317" s="1"/>
    </row>
    <row r="318" spans="3:7">
      <c r="C318" s="1"/>
      <c r="D318" s="1"/>
      <c r="E318" s="1"/>
      <c r="F318" s="1"/>
      <c r="G318" s="1"/>
    </row>
    <row r="319" spans="3:7">
      <c r="C319" s="1"/>
      <c r="D319" s="1"/>
      <c r="E319" s="1"/>
      <c r="F319" s="1"/>
      <c r="G319" s="1"/>
    </row>
    <row r="320" spans="3:7">
      <c r="C320" s="1"/>
      <c r="D320" s="1"/>
      <c r="E320" s="1"/>
      <c r="F320" s="1"/>
      <c r="G320" s="1"/>
    </row>
    <row r="321" spans="3:7">
      <c r="C321" s="1"/>
      <c r="D321" s="1"/>
      <c r="E321" s="1"/>
      <c r="F321" s="1"/>
      <c r="G321" s="1"/>
    </row>
    <row r="322" spans="3:7">
      <c r="C322" s="1"/>
      <c r="D322" s="1"/>
      <c r="E322" s="1"/>
      <c r="F322" s="1"/>
      <c r="G322" s="1"/>
    </row>
    <row r="323" spans="3:7">
      <c r="C323" s="1"/>
      <c r="D323" s="1"/>
      <c r="E323" s="1"/>
      <c r="F323" s="1"/>
      <c r="G323" s="1"/>
    </row>
    <row r="324" spans="3:7">
      <c r="C324" s="1"/>
      <c r="D324" s="1"/>
      <c r="E324" s="1"/>
      <c r="F324" s="1"/>
      <c r="G324" s="1"/>
    </row>
    <row r="325" spans="3:7">
      <c r="C325" s="1"/>
      <c r="D325" s="1"/>
      <c r="E325" s="1"/>
      <c r="F325" s="1"/>
      <c r="G325" s="1"/>
    </row>
    <row r="326" spans="3:7">
      <c r="C326" s="1"/>
      <c r="D326" s="1"/>
      <c r="E326" s="1"/>
      <c r="F326" s="1"/>
      <c r="G326" s="1"/>
    </row>
    <row r="327" spans="3:7">
      <c r="C327" s="1"/>
      <c r="D327" s="1"/>
      <c r="E327" s="1"/>
      <c r="F327" s="1"/>
      <c r="G327" s="1"/>
    </row>
    <row r="328" spans="3:7">
      <c r="C328" s="1"/>
      <c r="D328" s="1"/>
      <c r="E328" s="1"/>
      <c r="F328" s="1"/>
      <c r="G328" s="1"/>
    </row>
    <row r="329" spans="3:7">
      <c r="C329" s="1"/>
      <c r="D329" s="1"/>
      <c r="E329" s="1"/>
      <c r="F329" s="1"/>
      <c r="G329" s="1"/>
    </row>
    <row r="330" spans="3:7">
      <c r="C330" s="1"/>
      <c r="D330" s="1"/>
      <c r="E330" s="1"/>
      <c r="F330" s="1"/>
      <c r="G330" s="1"/>
    </row>
    <row r="331" spans="3:7">
      <c r="C331" s="1"/>
      <c r="D331" s="1"/>
      <c r="E331" s="1"/>
      <c r="F331" s="1"/>
      <c r="G331" s="1"/>
    </row>
    <row r="332" spans="3:7">
      <c r="C332" s="1"/>
      <c r="D332" s="1"/>
      <c r="E332" s="1"/>
      <c r="F332" s="1"/>
      <c r="G332" s="1"/>
    </row>
    <row r="333" spans="3:7">
      <c r="C333" s="1"/>
      <c r="D333" s="1"/>
      <c r="E333" s="1"/>
      <c r="F333" s="1"/>
      <c r="G333" s="1"/>
    </row>
    <row r="334" spans="3:7">
      <c r="C334" s="1"/>
      <c r="D334" s="1"/>
      <c r="E334" s="1"/>
      <c r="F334" s="1"/>
      <c r="G334" s="1"/>
    </row>
    <row r="335" spans="3:7">
      <c r="C335" s="1"/>
      <c r="D335" s="1"/>
      <c r="E335" s="1"/>
      <c r="F335" s="1"/>
      <c r="G335" s="1"/>
    </row>
    <row r="336" spans="3:7">
      <c r="C336" s="1"/>
      <c r="D336" s="1"/>
      <c r="E336" s="1"/>
      <c r="F336" s="1"/>
      <c r="G336" s="1"/>
    </row>
    <row r="337" spans="3:7">
      <c r="C337" s="1"/>
      <c r="D337" s="1"/>
      <c r="E337" s="1"/>
      <c r="F337" s="1"/>
      <c r="G337" s="1"/>
    </row>
    <row r="338" spans="3:7">
      <c r="C338" s="1"/>
      <c r="D338" s="1"/>
      <c r="E338" s="1"/>
      <c r="F338" s="1"/>
      <c r="G338" s="1"/>
    </row>
    <row r="339" spans="3:7">
      <c r="C339" s="1"/>
      <c r="D339" s="1"/>
      <c r="E339" s="1"/>
      <c r="F339" s="1"/>
      <c r="G339" s="1"/>
    </row>
    <row r="340" spans="3:7">
      <c r="C340" s="1"/>
      <c r="D340" s="1"/>
      <c r="E340" s="1"/>
      <c r="F340" s="1"/>
      <c r="G340" s="1"/>
    </row>
    <row r="341" spans="3:7">
      <c r="C341" s="1"/>
      <c r="D341" s="1"/>
      <c r="E341" s="1"/>
      <c r="F341" s="1"/>
      <c r="G341" s="1"/>
    </row>
    <row r="342" spans="3:7">
      <c r="C342" s="1"/>
      <c r="D342" s="1"/>
      <c r="E342" s="1"/>
      <c r="F342" s="1"/>
      <c r="G342" s="1"/>
    </row>
    <row r="343" spans="3:7">
      <c r="C343" s="1"/>
      <c r="D343" s="1"/>
      <c r="E343" s="1"/>
      <c r="F343" s="1"/>
      <c r="G343" s="1"/>
    </row>
    <row r="344" spans="3:7">
      <c r="C344" s="1"/>
      <c r="D344" s="1"/>
      <c r="E344" s="1"/>
      <c r="F344" s="1"/>
      <c r="G344" s="1"/>
    </row>
    <row r="345" spans="3:7">
      <c r="C345" s="1"/>
      <c r="D345" s="1"/>
      <c r="E345" s="1"/>
      <c r="F345" s="1"/>
      <c r="G345" s="1"/>
    </row>
    <row r="346" spans="3:7">
      <c r="C346" s="1"/>
      <c r="D346" s="1"/>
      <c r="E346" s="1"/>
      <c r="F346" s="1"/>
      <c r="G346" s="1"/>
    </row>
    <row r="347" spans="3:7">
      <c r="C347" s="1"/>
      <c r="D347" s="1"/>
      <c r="E347" s="1"/>
      <c r="F347" s="1"/>
      <c r="G347" s="1"/>
    </row>
    <row r="348" spans="3:7">
      <c r="C348" s="1"/>
      <c r="D348" s="1"/>
      <c r="E348" s="1"/>
      <c r="F348" s="1"/>
      <c r="G348" s="1"/>
    </row>
    <row r="349" spans="3:7">
      <c r="C349" s="1"/>
      <c r="D349" s="1"/>
      <c r="E349" s="1"/>
      <c r="F349" s="1"/>
      <c r="G349" s="1"/>
    </row>
    <row r="350" spans="3:7">
      <c r="C350" s="1"/>
      <c r="D350" s="1"/>
      <c r="E350" s="1"/>
      <c r="F350" s="1"/>
      <c r="G350" s="1"/>
    </row>
    <row r="351" spans="3:7">
      <c r="C351" s="1"/>
      <c r="D351" s="1"/>
      <c r="E351" s="1"/>
      <c r="F351" s="1"/>
      <c r="G351" s="1"/>
    </row>
    <row r="352" spans="3:7">
      <c r="C352" s="1"/>
      <c r="D352" s="1"/>
      <c r="E352" s="1"/>
      <c r="F352" s="1"/>
      <c r="G352" s="1"/>
    </row>
    <row r="353" spans="3:7">
      <c r="C353" s="1"/>
      <c r="D353" s="1"/>
      <c r="E353" s="1"/>
      <c r="F353" s="1"/>
      <c r="G353" s="1"/>
    </row>
    <row r="354" spans="3:7">
      <c r="C354" s="1"/>
      <c r="D354" s="1"/>
      <c r="E354" s="1"/>
      <c r="F354" s="1"/>
      <c r="G354" s="1"/>
    </row>
    <row r="355" spans="3:7">
      <c r="C355" s="1"/>
      <c r="D355" s="1"/>
      <c r="E355" s="1"/>
      <c r="F355" s="1"/>
      <c r="G355" s="1"/>
    </row>
    <row r="356" spans="3:7">
      <c r="C356" s="1"/>
      <c r="D356" s="1"/>
      <c r="E356" s="1"/>
      <c r="F356" s="1"/>
      <c r="G356" s="1"/>
    </row>
    <row r="357" spans="3:7">
      <c r="C357" s="1"/>
      <c r="D357" s="1"/>
      <c r="E357" s="1"/>
      <c r="F357" s="1"/>
      <c r="G357" s="1"/>
    </row>
    <row r="358" spans="3:7">
      <c r="C358" s="1"/>
      <c r="D358" s="1"/>
      <c r="E358" s="1"/>
      <c r="F358" s="1"/>
      <c r="G358" s="1"/>
    </row>
    <row r="359" spans="3:7">
      <c r="C359" s="1"/>
      <c r="D359" s="1"/>
      <c r="E359" s="1"/>
      <c r="F359" s="1"/>
      <c r="G359" s="1"/>
    </row>
    <row r="360" spans="3:7">
      <c r="C360" s="1"/>
      <c r="D360" s="1"/>
      <c r="E360" s="1"/>
      <c r="F360" s="1"/>
      <c r="G360" s="1"/>
    </row>
    <row r="361" spans="3:7">
      <c r="C361" s="1"/>
      <c r="D361" s="1"/>
      <c r="E361" s="1"/>
      <c r="F361" s="1"/>
      <c r="G361" s="1"/>
    </row>
    <row r="362" spans="3:7">
      <c r="C362" s="1"/>
      <c r="D362" s="1"/>
      <c r="E362" s="1"/>
      <c r="F362" s="1"/>
      <c r="G362" s="1"/>
    </row>
    <row r="363" spans="3:7">
      <c r="C363" s="1"/>
      <c r="D363" s="1"/>
      <c r="E363" s="1"/>
      <c r="F363" s="1"/>
      <c r="G363" s="1"/>
    </row>
    <row r="364" spans="3:7">
      <c r="C364" s="1"/>
      <c r="D364" s="1"/>
      <c r="E364" s="1"/>
      <c r="F364" s="1"/>
      <c r="G364" s="1"/>
    </row>
    <row r="365" spans="3:7">
      <c r="C365" s="1"/>
      <c r="D365" s="1"/>
      <c r="E365" s="1"/>
      <c r="F365" s="1"/>
      <c r="G365" s="1"/>
    </row>
    <row r="366" spans="3:7">
      <c r="C366" s="1"/>
      <c r="D366" s="1"/>
      <c r="E366" s="1"/>
      <c r="F366" s="1"/>
      <c r="G366" s="1"/>
    </row>
    <row r="367" spans="3:7">
      <c r="C367" s="1"/>
      <c r="D367" s="1"/>
      <c r="E367" s="1"/>
      <c r="F367" s="1"/>
      <c r="G367" s="1"/>
    </row>
    <row r="368" spans="3:7">
      <c r="C368" s="1"/>
      <c r="D368" s="1"/>
      <c r="E368" s="1"/>
      <c r="F368" s="1"/>
      <c r="G368" s="1"/>
    </row>
    <row r="369" spans="3:7">
      <c r="C369" s="1"/>
      <c r="D369" s="1"/>
      <c r="E369" s="1"/>
      <c r="F369" s="1"/>
      <c r="G369" s="1"/>
    </row>
    <row r="370" spans="3:7">
      <c r="C370" s="1"/>
      <c r="D370" s="1"/>
      <c r="E370" s="1"/>
      <c r="F370" s="1"/>
      <c r="G370" s="1"/>
    </row>
    <row r="371" spans="3:7">
      <c r="C371" s="1"/>
      <c r="D371" s="1"/>
      <c r="E371" s="1"/>
      <c r="F371" s="1"/>
      <c r="G371" s="1"/>
    </row>
    <row r="372" spans="3:7">
      <c r="C372" s="1"/>
      <c r="D372" s="1"/>
      <c r="E372" s="1"/>
      <c r="F372" s="1"/>
      <c r="G372" s="1"/>
    </row>
    <row r="373" spans="3:7">
      <c r="C373" s="1"/>
      <c r="D373" s="1"/>
      <c r="E373" s="1"/>
      <c r="F373" s="1"/>
      <c r="G373" s="1"/>
    </row>
    <row r="374" spans="3:7">
      <c r="C374" s="1"/>
      <c r="D374" s="1"/>
      <c r="E374" s="1"/>
      <c r="F374" s="1"/>
      <c r="G374" s="1"/>
    </row>
    <row r="375" spans="3:7">
      <c r="C375" s="1"/>
      <c r="D375" s="1"/>
      <c r="E375" s="1"/>
      <c r="F375" s="1"/>
      <c r="G375" s="1"/>
    </row>
    <row r="376" spans="3:7">
      <c r="C376" s="1"/>
      <c r="D376" s="1"/>
      <c r="E376" s="1"/>
      <c r="F376" s="1"/>
      <c r="G376" s="1"/>
    </row>
    <row r="377" spans="3:7">
      <c r="C377" s="1"/>
      <c r="D377" s="1"/>
      <c r="E377" s="1"/>
      <c r="F377" s="1"/>
      <c r="G377" s="1"/>
    </row>
    <row r="378" spans="3:7">
      <c r="C378" s="1"/>
      <c r="D378" s="1"/>
      <c r="E378" s="1"/>
      <c r="F378" s="1"/>
      <c r="G378" s="1"/>
    </row>
    <row r="379" spans="3:7">
      <c r="C379" s="1"/>
      <c r="D379" s="1"/>
      <c r="E379" s="1"/>
      <c r="F379" s="1"/>
      <c r="G379" s="1"/>
    </row>
    <row r="380" spans="3:7">
      <c r="C380" s="1"/>
      <c r="D380" s="1"/>
      <c r="E380" s="1"/>
      <c r="F380" s="1"/>
      <c r="G380" s="1"/>
    </row>
    <row r="381" spans="3:7">
      <c r="C381" s="1"/>
      <c r="D381" s="1"/>
      <c r="E381" s="1"/>
      <c r="F381" s="1"/>
      <c r="G381" s="1"/>
    </row>
    <row r="382" spans="3:7">
      <c r="C382" s="1"/>
      <c r="D382" s="1"/>
      <c r="E382" s="1"/>
      <c r="F382" s="1"/>
      <c r="G382" s="1"/>
    </row>
    <row r="383" spans="3:7">
      <c r="C383" s="1"/>
      <c r="D383" s="1"/>
      <c r="E383" s="1"/>
      <c r="F383" s="1"/>
      <c r="G383" s="1"/>
    </row>
    <row r="384" spans="3:7">
      <c r="C384" s="1"/>
      <c r="D384" s="1"/>
      <c r="E384" s="1"/>
      <c r="F384" s="1"/>
      <c r="G384" s="1"/>
    </row>
    <row r="385" spans="3:7">
      <c r="C385" s="1"/>
      <c r="D385" s="1"/>
      <c r="E385" s="1"/>
      <c r="F385" s="1"/>
      <c r="G385" s="1"/>
    </row>
    <row r="386" spans="3:7">
      <c r="C386" s="1"/>
      <c r="D386" s="1"/>
      <c r="E386" s="1"/>
      <c r="F386" s="1"/>
      <c r="G386" s="1"/>
    </row>
    <row r="387" spans="3:7">
      <c r="C387" s="1"/>
      <c r="D387" s="1"/>
      <c r="E387" s="1"/>
      <c r="F387" s="1"/>
      <c r="G387" s="1"/>
    </row>
    <row r="388" spans="3:7">
      <c r="C388" s="1"/>
      <c r="D388" s="1"/>
      <c r="E388" s="1"/>
      <c r="F388" s="1"/>
      <c r="G388" s="1"/>
    </row>
    <row r="389" spans="3:7">
      <c r="C389" s="1"/>
      <c r="D389" s="1"/>
      <c r="E389" s="1"/>
      <c r="F389" s="1"/>
      <c r="G389" s="1"/>
    </row>
    <row r="390" spans="3:7">
      <c r="C390" s="1"/>
      <c r="D390" s="1"/>
      <c r="E390" s="1"/>
      <c r="F390" s="1"/>
      <c r="G390" s="1"/>
    </row>
    <row r="391" spans="3:7">
      <c r="C391" s="1"/>
      <c r="D391" s="1"/>
      <c r="E391" s="1"/>
      <c r="F391" s="1"/>
      <c r="G391" s="1"/>
    </row>
    <row r="392" spans="3:7">
      <c r="C392" s="1"/>
      <c r="D392" s="1"/>
      <c r="E392" s="1"/>
      <c r="F392" s="1"/>
      <c r="G392" s="1"/>
    </row>
    <row r="393" spans="3:7">
      <c r="C393" s="1"/>
      <c r="D393" s="1"/>
      <c r="E393" s="1"/>
      <c r="F393" s="1"/>
      <c r="G393" s="1"/>
    </row>
    <row r="394" spans="3:7">
      <c r="C394" s="1"/>
      <c r="D394" s="1"/>
      <c r="E394" s="1"/>
      <c r="F394" s="1"/>
      <c r="G394" s="1"/>
    </row>
    <row r="395" spans="3:7">
      <c r="C395" s="1"/>
      <c r="D395" s="1"/>
      <c r="E395" s="1"/>
      <c r="F395" s="1"/>
      <c r="G395" s="1"/>
    </row>
    <row r="396" spans="3:7">
      <c r="C396" s="1"/>
      <c r="D396" s="1"/>
      <c r="E396" s="1"/>
      <c r="F396" s="1"/>
      <c r="G396" s="1"/>
    </row>
    <row r="397" spans="3:7">
      <c r="C397" s="1"/>
      <c r="D397" s="1"/>
      <c r="E397" s="1"/>
      <c r="F397" s="1"/>
      <c r="G397" s="1"/>
    </row>
    <row r="398" spans="3:7">
      <c r="C398" s="1"/>
      <c r="D398" s="1"/>
      <c r="E398" s="1"/>
      <c r="F398" s="1"/>
      <c r="G398" s="1"/>
    </row>
    <row r="399" spans="3:7">
      <c r="C399" s="1"/>
      <c r="D399" s="1"/>
      <c r="E399" s="1"/>
      <c r="F399" s="1"/>
      <c r="G399" s="1"/>
    </row>
    <row r="400" spans="3:7">
      <c r="C400" s="1"/>
      <c r="D400" s="1"/>
      <c r="E400" s="1"/>
      <c r="F400" s="1"/>
      <c r="G400" s="1"/>
    </row>
    <row r="401" spans="3:7">
      <c r="C401" s="1"/>
      <c r="D401" s="1"/>
      <c r="E401" s="1"/>
      <c r="F401" s="1"/>
      <c r="G401" s="1"/>
    </row>
    <row r="402" spans="3:7">
      <c r="C402" s="1"/>
      <c r="D402" s="1"/>
      <c r="E402" s="1"/>
      <c r="F402" s="1"/>
      <c r="G402" s="1"/>
    </row>
    <row r="403" spans="3:7">
      <c r="C403" s="1"/>
      <c r="D403" s="1"/>
      <c r="E403" s="1"/>
      <c r="F403" s="1"/>
      <c r="G403" s="1"/>
    </row>
    <row r="404" spans="3:7">
      <c r="C404" s="1"/>
      <c r="D404" s="1"/>
      <c r="E404" s="1"/>
      <c r="F404" s="1"/>
      <c r="G404" s="1"/>
    </row>
    <row r="405" spans="3:7">
      <c r="C405" s="1"/>
      <c r="D405" s="1"/>
      <c r="E405" s="1"/>
      <c r="F405" s="1"/>
      <c r="G405" s="1"/>
    </row>
    <row r="406" spans="3:7">
      <c r="C406" s="1"/>
      <c r="D406" s="1"/>
      <c r="E406" s="1"/>
      <c r="F406" s="1"/>
      <c r="G406" s="1"/>
    </row>
    <row r="407" spans="3:7">
      <c r="C407" s="1"/>
      <c r="D407" s="1"/>
      <c r="E407" s="1"/>
      <c r="F407" s="1"/>
      <c r="G407" s="1"/>
    </row>
    <row r="408" spans="3:7">
      <c r="C408" s="1"/>
      <c r="D408" s="1"/>
      <c r="E408" s="1"/>
      <c r="F408" s="1"/>
      <c r="G408" s="1"/>
    </row>
    <row r="409" spans="3:7">
      <c r="C409" s="1"/>
      <c r="D409" s="1"/>
      <c r="E409" s="1"/>
      <c r="F409" s="1"/>
      <c r="G409" s="1"/>
    </row>
    <row r="410" spans="3:7">
      <c r="C410" s="1"/>
      <c r="D410" s="1"/>
      <c r="E410" s="1"/>
      <c r="F410" s="1"/>
      <c r="G410" s="1"/>
    </row>
    <row r="411" spans="3:7">
      <c r="C411" s="1"/>
      <c r="D411" s="1"/>
      <c r="E411" s="1"/>
      <c r="F411" s="1"/>
      <c r="G411" s="1"/>
    </row>
    <row r="412" spans="3:7">
      <c r="C412" s="1"/>
      <c r="D412" s="1"/>
      <c r="E412" s="1"/>
      <c r="F412" s="1"/>
      <c r="G412" s="1"/>
    </row>
    <row r="413" spans="3:7">
      <c r="C413" s="1"/>
      <c r="D413" s="1"/>
      <c r="E413" s="1"/>
      <c r="F413" s="1"/>
      <c r="G413" s="1"/>
    </row>
    <row r="414" spans="3:7">
      <c r="C414" s="1"/>
      <c r="D414" s="1"/>
      <c r="E414" s="1"/>
      <c r="F414" s="1"/>
      <c r="G414" s="1"/>
    </row>
    <row r="415" spans="3:7">
      <c r="C415" s="1"/>
      <c r="D415" s="1"/>
      <c r="E415" s="1"/>
      <c r="F415" s="1"/>
      <c r="G415" s="1"/>
    </row>
    <row r="416" spans="3:7">
      <c r="C416" s="1"/>
      <c r="D416" s="1"/>
      <c r="E416" s="1"/>
      <c r="F416" s="1"/>
      <c r="G416" s="1"/>
    </row>
    <row r="417" spans="3:7">
      <c r="C417" s="1"/>
      <c r="D417" s="1"/>
      <c r="E417" s="1"/>
      <c r="F417" s="1"/>
      <c r="G417" s="1"/>
    </row>
    <row r="418" spans="3:7">
      <c r="C418" s="1"/>
      <c r="D418" s="1"/>
      <c r="E418" s="1"/>
      <c r="F418" s="1"/>
      <c r="G418" s="1"/>
    </row>
    <row r="419" spans="3:7">
      <c r="C419" s="1"/>
      <c r="D419" s="1"/>
      <c r="E419" s="1"/>
      <c r="F419" s="1"/>
      <c r="G419" s="1"/>
    </row>
    <row r="420" spans="3:7">
      <c r="C420" s="1"/>
      <c r="D420" s="1"/>
      <c r="E420" s="1"/>
      <c r="F420" s="1"/>
      <c r="G420" s="1"/>
    </row>
    <row r="421" spans="3:7">
      <c r="C421" s="1"/>
      <c r="D421" s="1"/>
      <c r="E421" s="1"/>
      <c r="F421" s="1"/>
      <c r="G421" s="1"/>
    </row>
    <row r="422" spans="3:7">
      <c r="C422" s="1"/>
      <c r="D422" s="1"/>
      <c r="E422" s="1"/>
      <c r="F422" s="1"/>
      <c r="G422" s="1"/>
    </row>
    <row r="423" spans="3:7">
      <c r="C423" s="1"/>
      <c r="D423" s="1"/>
      <c r="E423" s="1"/>
      <c r="F423" s="1"/>
      <c r="G423" s="1"/>
    </row>
    <row r="424" spans="3:7">
      <c r="C424" s="1"/>
      <c r="D424" s="1"/>
      <c r="E424" s="1"/>
      <c r="F424" s="1"/>
      <c r="G424" s="1"/>
    </row>
    <row r="425" spans="3:7">
      <c r="C425" s="1"/>
      <c r="D425" s="1"/>
      <c r="E425" s="1"/>
      <c r="F425" s="1"/>
      <c r="G425" s="1"/>
    </row>
    <row r="426" spans="3:7">
      <c r="C426" s="1"/>
      <c r="D426" s="1"/>
      <c r="E426" s="1"/>
      <c r="F426" s="1"/>
      <c r="G426" s="1"/>
    </row>
    <row r="427" spans="3:7">
      <c r="C427" s="1"/>
      <c r="D427" s="1"/>
      <c r="E427" s="1"/>
      <c r="F427" s="1"/>
      <c r="G427" s="1"/>
    </row>
    <row r="428" spans="3:7">
      <c r="C428" s="1"/>
      <c r="D428" s="1"/>
      <c r="E428" s="1"/>
      <c r="F428" s="1"/>
      <c r="G428" s="1"/>
    </row>
    <row r="429" spans="3:7">
      <c r="C429" s="1"/>
      <c r="D429" s="1"/>
      <c r="E429" s="1"/>
      <c r="F429" s="1"/>
      <c r="G429" s="1"/>
    </row>
    <row r="430" spans="3:7">
      <c r="C430" s="1"/>
      <c r="D430" s="1"/>
      <c r="E430" s="1"/>
      <c r="F430" s="1"/>
      <c r="G430" s="1"/>
    </row>
    <row r="431" spans="3:7">
      <c r="C431" s="1"/>
      <c r="D431" s="1"/>
      <c r="E431" s="1"/>
      <c r="F431" s="1"/>
      <c r="G431" s="1"/>
    </row>
    <row r="432" spans="3:7">
      <c r="C432" s="1"/>
      <c r="D432" s="1"/>
      <c r="E432" s="1"/>
      <c r="F432" s="1"/>
      <c r="G432" s="1"/>
    </row>
    <row r="433" spans="3:7">
      <c r="C433" s="1"/>
      <c r="D433" s="1"/>
      <c r="E433" s="1"/>
      <c r="F433" s="1"/>
      <c r="G433" s="1"/>
    </row>
    <row r="434" spans="3:7">
      <c r="C434" s="1"/>
      <c r="D434" s="1"/>
      <c r="E434" s="1"/>
      <c r="F434" s="1"/>
      <c r="G434" s="1"/>
    </row>
    <row r="435" spans="3:7">
      <c r="C435" s="1"/>
      <c r="D435" s="1"/>
      <c r="E435" s="1"/>
      <c r="F435" s="1"/>
      <c r="G435" s="1"/>
    </row>
    <row r="436" spans="3:7">
      <c r="C436" s="1"/>
      <c r="D436" s="1"/>
      <c r="E436" s="1"/>
      <c r="F436" s="1"/>
      <c r="G436" s="1"/>
    </row>
    <row r="437" spans="3:7">
      <c r="C437" s="1"/>
      <c r="D437" s="1"/>
      <c r="E437" s="1"/>
      <c r="F437" s="1"/>
      <c r="G437" s="1"/>
    </row>
    <row r="438" spans="3:7">
      <c r="C438" s="1"/>
      <c r="D438" s="1"/>
      <c r="E438" s="1"/>
      <c r="F438" s="1"/>
      <c r="G438" s="1"/>
    </row>
    <row r="439" spans="3:7">
      <c r="C439" s="1"/>
      <c r="D439" s="1"/>
      <c r="E439" s="1"/>
      <c r="F439" s="1"/>
      <c r="G439" s="1"/>
    </row>
    <row r="440" spans="3:7">
      <c r="C440" s="1"/>
      <c r="D440" s="1"/>
      <c r="E440" s="1"/>
      <c r="F440" s="1"/>
      <c r="G440" s="1"/>
    </row>
    <row r="441" spans="3:7">
      <c r="C441" s="1"/>
      <c r="D441" s="1"/>
      <c r="E441" s="1"/>
      <c r="F441" s="1"/>
      <c r="G441" s="1"/>
    </row>
    <row r="442" spans="3:7">
      <c r="C442" s="1"/>
      <c r="D442" s="1"/>
      <c r="E442" s="1"/>
      <c r="F442" s="1"/>
      <c r="G442" s="1"/>
    </row>
    <row r="443" spans="3:7">
      <c r="C443" s="1"/>
      <c r="D443" s="1"/>
      <c r="E443" s="1"/>
      <c r="F443" s="1"/>
      <c r="G443" s="1"/>
    </row>
    <row r="444" spans="3:7">
      <c r="C444" s="1"/>
      <c r="D444" s="1"/>
      <c r="E444" s="1"/>
      <c r="F444" s="1"/>
      <c r="G444" s="1"/>
    </row>
    <row r="445" spans="3:7">
      <c r="C445" s="1"/>
      <c r="D445" s="1"/>
      <c r="E445" s="1"/>
      <c r="F445" s="1"/>
      <c r="G445" s="1"/>
    </row>
    <row r="446" spans="3:7">
      <c r="C446" s="1"/>
      <c r="D446" s="1"/>
      <c r="E446" s="1"/>
      <c r="F446" s="1"/>
      <c r="G446" s="1"/>
    </row>
    <row r="447" spans="3:7">
      <c r="C447" s="1"/>
      <c r="D447" s="1"/>
      <c r="E447" s="1"/>
      <c r="F447" s="1"/>
      <c r="G447" s="1"/>
    </row>
    <row r="448" spans="3:7">
      <c r="C448" s="1"/>
      <c r="D448" s="1"/>
      <c r="E448" s="1"/>
      <c r="F448" s="1"/>
      <c r="G448" s="1"/>
    </row>
    <row r="449" spans="3:7">
      <c r="C449" s="1"/>
      <c r="D449" s="1"/>
      <c r="E449" s="1"/>
      <c r="F449" s="1"/>
      <c r="G449" s="1"/>
    </row>
    <row r="450" spans="3:7">
      <c r="C450" s="1"/>
      <c r="D450" s="1"/>
      <c r="E450" s="1"/>
      <c r="F450" s="1"/>
      <c r="G450" s="1"/>
    </row>
    <row r="451" spans="3:7">
      <c r="C451" s="1"/>
      <c r="D451" s="1"/>
      <c r="E451" s="1"/>
      <c r="F451" s="1"/>
      <c r="G451" s="1"/>
    </row>
    <row r="452" spans="3:7">
      <c r="C452" s="1"/>
      <c r="D452" s="1"/>
      <c r="E452" s="1"/>
      <c r="F452" s="1"/>
      <c r="G452" s="1"/>
    </row>
    <row r="453" spans="3:7">
      <c r="C453" s="1"/>
      <c r="D453" s="1"/>
      <c r="E453" s="1"/>
      <c r="F453" s="1"/>
      <c r="G453" s="1"/>
    </row>
    <row r="454" spans="3:7">
      <c r="C454" s="1"/>
      <c r="D454" s="1"/>
      <c r="E454" s="1"/>
      <c r="F454" s="1"/>
      <c r="G454" s="1"/>
    </row>
    <row r="455" spans="3:7">
      <c r="C455" s="1"/>
      <c r="D455" s="1"/>
      <c r="E455" s="1"/>
      <c r="F455" s="1"/>
      <c r="G455" s="1"/>
    </row>
    <row r="456" spans="3:7">
      <c r="C456" s="1"/>
      <c r="D456" s="1"/>
      <c r="E456" s="1"/>
      <c r="F456" s="1"/>
      <c r="G456" s="1"/>
    </row>
    <row r="457" spans="3:7">
      <c r="C457" s="1"/>
      <c r="D457" s="1"/>
      <c r="E457" s="1"/>
      <c r="F457" s="1"/>
      <c r="G457" s="1"/>
    </row>
    <row r="458" spans="3:7">
      <c r="C458" s="1"/>
      <c r="D458" s="1"/>
      <c r="E458" s="1"/>
      <c r="F458" s="1"/>
      <c r="G458" s="1"/>
    </row>
    <row r="459" spans="3:7">
      <c r="C459" s="1"/>
      <c r="D459" s="1"/>
      <c r="E459" s="1"/>
      <c r="F459" s="1"/>
      <c r="G459" s="1"/>
    </row>
    <row r="460" spans="3:7">
      <c r="C460" s="1"/>
      <c r="D460" s="1"/>
      <c r="E460" s="1"/>
      <c r="F460" s="1"/>
      <c r="G460" s="1"/>
    </row>
    <row r="461" spans="3:7">
      <c r="C461" s="1"/>
      <c r="D461" s="1"/>
      <c r="E461" s="1"/>
      <c r="F461" s="1"/>
      <c r="G461" s="1"/>
    </row>
    <row r="462" spans="3:7">
      <c r="C462" s="1"/>
      <c r="D462" s="1"/>
      <c r="E462" s="1"/>
      <c r="F462" s="1"/>
      <c r="G462" s="1"/>
    </row>
    <row r="463" spans="3:7">
      <c r="C463" s="1"/>
      <c r="D463" s="1"/>
      <c r="E463" s="1"/>
      <c r="F463" s="1"/>
      <c r="G463" s="1"/>
    </row>
    <row r="464" spans="3:7">
      <c r="C464" s="1"/>
      <c r="D464" s="1"/>
      <c r="E464" s="1"/>
      <c r="F464" s="1"/>
      <c r="G464" s="1"/>
    </row>
    <row r="465" spans="3:7">
      <c r="C465" s="1"/>
      <c r="D465" s="1"/>
      <c r="E465" s="1"/>
      <c r="F465" s="1"/>
      <c r="G465" s="1"/>
    </row>
    <row r="466" spans="3:7">
      <c r="C466" s="1"/>
      <c r="D466" s="1"/>
      <c r="E466" s="1"/>
      <c r="F466" s="1"/>
      <c r="G466" s="1"/>
    </row>
    <row r="467" spans="3:7">
      <c r="C467" s="1"/>
      <c r="D467" s="1"/>
      <c r="E467" s="1"/>
      <c r="F467" s="1"/>
      <c r="G467" s="1"/>
    </row>
    <row r="468" spans="3:7">
      <c r="C468" s="1"/>
      <c r="D468" s="1"/>
      <c r="E468" s="1"/>
      <c r="F468" s="1"/>
      <c r="G468" s="1"/>
    </row>
    <row r="469" spans="3:7">
      <c r="C469" s="1"/>
      <c r="D469" s="1"/>
      <c r="E469" s="1"/>
      <c r="F469" s="1"/>
      <c r="G469" s="1"/>
    </row>
    <row r="470" spans="3:7">
      <c r="C470" s="1"/>
      <c r="D470" s="1"/>
      <c r="E470" s="1"/>
      <c r="F470" s="1"/>
      <c r="G470" s="1"/>
    </row>
    <row r="471" spans="3:7">
      <c r="C471" s="1"/>
      <c r="D471" s="1"/>
      <c r="E471" s="1"/>
      <c r="F471" s="1"/>
      <c r="G471" s="1"/>
    </row>
    <row r="472" spans="3:7">
      <c r="C472" s="1"/>
      <c r="D472" s="1"/>
      <c r="E472" s="1"/>
      <c r="F472" s="1"/>
      <c r="G472" s="1"/>
    </row>
    <row r="473" spans="3:7">
      <c r="C473" s="1"/>
      <c r="D473" s="1"/>
      <c r="E473" s="1"/>
      <c r="F473" s="1"/>
      <c r="G473" s="1"/>
    </row>
    <row r="474" spans="3:7">
      <c r="C474" s="1"/>
      <c r="D474" s="1"/>
      <c r="E474" s="1"/>
      <c r="F474" s="1"/>
      <c r="G474" s="1"/>
    </row>
    <row r="475" spans="3:7">
      <c r="C475" s="1"/>
      <c r="D475" s="1"/>
      <c r="E475" s="1"/>
      <c r="F475" s="1"/>
      <c r="G475" s="1"/>
    </row>
    <row r="476" spans="3:7">
      <c r="C476" s="1"/>
      <c r="D476" s="1"/>
      <c r="E476" s="1"/>
      <c r="F476" s="1"/>
      <c r="G476" s="1"/>
    </row>
    <row r="477" spans="3:7">
      <c r="C477" s="1"/>
      <c r="D477" s="1"/>
      <c r="E477" s="1"/>
      <c r="F477" s="1"/>
      <c r="G477" s="1"/>
    </row>
    <row r="478" spans="3:7">
      <c r="C478" s="1"/>
      <c r="D478" s="1"/>
      <c r="E478" s="1"/>
      <c r="F478" s="1"/>
      <c r="G478" s="1"/>
    </row>
    <row r="479" spans="3:7">
      <c r="C479" s="1"/>
      <c r="D479" s="1"/>
      <c r="E479" s="1"/>
      <c r="F479" s="1"/>
      <c r="G479" s="1"/>
    </row>
    <row r="480" spans="3:7">
      <c r="C480" s="1"/>
      <c r="D480" s="1"/>
      <c r="E480" s="1"/>
      <c r="F480" s="1"/>
      <c r="G480" s="1"/>
    </row>
    <row r="481" spans="3:7">
      <c r="C481" s="1"/>
      <c r="D481" s="1"/>
      <c r="E481" s="1"/>
      <c r="F481" s="1"/>
      <c r="G481" s="1"/>
    </row>
    <row r="482" spans="3:7">
      <c r="C482" s="1"/>
      <c r="D482" s="1"/>
      <c r="E482" s="1"/>
      <c r="F482" s="1"/>
      <c r="G482" s="1"/>
    </row>
    <row r="483" spans="3:7">
      <c r="C483" s="1"/>
      <c r="D483" s="1"/>
      <c r="E483" s="1"/>
      <c r="F483" s="1"/>
      <c r="G483" s="1"/>
    </row>
    <row r="484" spans="3:7">
      <c r="C484" s="1"/>
      <c r="D484" s="1"/>
      <c r="E484" s="1"/>
      <c r="F484" s="1"/>
      <c r="G484" s="1"/>
    </row>
    <row r="485" spans="3:7">
      <c r="C485" s="1"/>
      <c r="D485" s="1"/>
      <c r="E485" s="1"/>
      <c r="F485" s="1"/>
      <c r="G485" s="1"/>
    </row>
    <row r="486" spans="3:7">
      <c r="C486" s="1"/>
      <c r="D486" s="1"/>
      <c r="E486" s="1"/>
      <c r="F486" s="1"/>
      <c r="G486" s="1"/>
    </row>
    <row r="487" spans="3:7">
      <c r="C487" s="1"/>
      <c r="D487" s="1"/>
      <c r="E487" s="1"/>
      <c r="F487" s="1"/>
      <c r="G487" s="1"/>
    </row>
    <row r="488" spans="3:7">
      <c r="C488" s="1"/>
      <c r="D488" s="1"/>
      <c r="E488" s="1"/>
      <c r="F488" s="1"/>
      <c r="G488" s="1"/>
    </row>
    <row r="489" spans="3:7">
      <c r="C489" s="1"/>
      <c r="D489" s="1"/>
      <c r="E489" s="1"/>
      <c r="F489" s="1"/>
      <c r="G489" s="1"/>
    </row>
    <row r="490" spans="3:7">
      <c r="C490" s="1"/>
      <c r="D490" s="1"/>
      <c r="E490" s="1"/>
      <c r="F490" s="1"/>
      <c r="G490" s="1"/>
    </row>
    <row r="491" spans="3:7">
      <c r="C491" s="1"/>
      <c r="D491" s="1"/>
      <c r="E491" s="1"/>
      <c r="F491" s="1"/>
      <c r="G491" s="1"/>
    </row>
    <row r="492" spans="3:7">
      <c r="C492" s="1"/>
      <c r="D492" s="1"/>
      <c r="E492" s="1"/>
      <c r="F492" s="1"/>
      <c r="G492" s="1"/>
    </row>
    <row r="493" spans="3:7">
      <c r="C493" s="1"/>
      <c r="D493" s="1"/>
      <c r="E493" s="1"/>
      <c r="F493" s="1"/>
      <c r="G493" s="1"/>
    </row>
    <row r="494" spans="3:7">
      <c r="C494" s="1"/>
      <c r="D494" s="1"/>
      <c r="E494" s="1"/>
      <c r="F494" s="1"/>
      <c r="G494" s="1"/>
    </row>
    <row r="495" spans="3:7">
      <c r="C495" s="1"/>
      <c r="D495" s="1"/>
      <c r="E495" s="1"/>
      <c r="F495" s="1"/>
      <c r="G495" s="1"/>
    </row>
    <row r="496" spans="3:7">
      <c r="C496" s="1"/>
      <c r="D496" s="1"/>
      <c r="E496" s="1"/>
      <c r="F496" s="1"/>
      <c r="G496" s="1"/>
    </row>
    <row r="497" spans="3:7">
      <c r="C497" s="1"/>
      <c r="D497" s="1"/>
      <c r="E497" s="1"/>
      <c r="F497" s="1"/>
      <c r="G497" s="1"/>
    </row>
    <row r="498" spans="3:7">
      <c r="C498" s="1"/>
      <c r="D498" s="1"/>
      <c r="E498" s="1"/>
      <c r="F498" s="1"/>
      <c r="G498" s="1"/>
    </row>
    <row r="499" spans="3:7">
      <c r="C499" s="1"/>
      <c r="D499" s="1"/>
      <c r="E499" s="1"/>
      <c r="F499" s="1"/>
      <c r="G499" s="1"/>
    </row>
    <row r="500" spans="3:7">
      <c r="C500" s="1"/>
      <c r="D500" s="1"/>
      <c r="E500" s="1"/>
      <c r="F500" s="1"/>
      <c r="G500" s="1"/>
    </row>
    <row r="501" spans="3:7">
      <c r="C501" s="1"/>
      <c r="D501" s="1"/>
      <c r="E501" s="1"/>
      <c r="F501" s="1"/>
      <c r="G501" s="1"/>
    </row>
    <row r="502" spans="3:7">
      <c r="C502" s="1"/>
      <c r="D502" s="1"/>
      <c r="E502" s="1"/>
      <c r="F502" s="1"/>
      <c r="G502" s="1"/>
    </row>
    <row r="503" spans="3:7">
      <c r="C503" s="1"/>
      <c r="D503" s="1"/>
      <c r="E503" s="1"/>
      <c r="F503" s="1"/>
      <c r="G503" s="1"/>
    </row>
    <row r="504" spans="3:7">
      <c r="C504" s="1"/>
      <c r="D504" s="1"/>
      <c r="E504" s="1"/>
      <c r="F504" s="1"/>
      <c r="G504" s="1"/>
    </row>
    <row r="505" spans="3:7">
      <c r="C505" s="1"/>
      <c r="D505" s="1"/>
      <c r="E505" s="1"/>
      <c r="F505" s="1"/>
      <c r="G505" s="1"/>
    </row>
    <row r="506" spans="3:7">
      <c r="C506" s="1"/>
      <c r="D506" s="1"/>
      <c r="E506" s="1"/>
      <c r="F506" s="1"/>
      <c r="G506" s="1"/>
    </row>
    <row r="507" spans="3:7">
      <c r="C507" s="1"/>
      <c r="D507" s="1"/>
      <c r="E507" s="1"/>
      <c r="F507" s="1"/>
      <c r="G507" s="1"/>
    </row>
    <row r="508" spans="3:7">
      <c r="C508" s="1"/>
      <c r="D508" s="1"/>
      <c r="E508" s="1"/>
      <c r="F508" s="1"/>
      <c r="G508" s="1"/>
    </row>
    <row r="509" spans="3:7">
      <c r="C509" s="1"/>
      <c r="D509" s="1"/>
      <c r="E509" s="1"/>
      <c r="F509" s="1"/>
      <c r="G509" s="1"/>
    </row>
    <row r="510" spans="3:7">
      <c r="C510" s="1"/>
      <c r="D510" s="1"/>
      <c r="E510" s="1"/>
      <c r="F510" s="1"/>
      <c r="G510" s="1"/>
    </row>
    <row r="511" spans="3:7">
      <c r="C511" s="1"/>
      <c r="D511" s="1"/>
      <c r="E511" s="1"/>
      <c r="F511" s="1"/>
      <c r="G511" s="1"/>
    </row>
    <row r="512" spans="3:7">
      <c r="C512" s="1"/>
      <c r="D512" s="1"/>
      <c r="E512" s="1"/>
      <c r="F512" s="1"/>
      <c r="G512" s="1"/>
    </row>
    <row r="513" spans="3:7">
      <c r="C513" s="1"/>
      <c r="D513" s="1"/>
      <c r="E513" s="1"/>
      <c r="F513" s="1"/>
      <c r="G513" s="1"/>
    </row>
    <row r="514" spans="3:7">
      <c r="C514" s="1"/>
      <c r="D514" s="1"/>
      <c r="E514" s="1"/>
      <c r="F514" s="1"/>
      <c r="G514" s="1"/>
    </row>
    <row r="515" spans="3:7">
      <c r="C515" s="1"/>
      <c r="D515" s="1"/>
      <c r="E515" s="1"/>
      <c r="F515" s="1"/>
      <c r="G515" s="1"/>
    </row>
    <row r="516" spans="3:7">
      <c r="C516" s="1"/>
      <c r="D516" s="1"/>
      <c r="E516" s="1"/>
      <c r="F516" s="1"/>
      <c r="G516" s="1"/>
    </row>
    <row r="517" spans="3:7">
      <c r="C517" s="1"/>
      <c r="D517" s="1"/>
      <c r="E517" s="1"/>
      <c r="F517" s="1"/>
      <c r="G517" s="1"/>
    </row>
    <row r="518" spans="3:7">
      <c r="C518" s="1"/>
      <c r="D518" s="1"/>
      <c r="E518" s="1"/>
      <c r="F518" s="1"/>
      <c r="G518" s="1"/>
    </row>
    <row r="519" spans="3:7">
      <c r="C519" s="1"/>
      <c r="D519" s="1"/>
      <c r="E519" s="1"/>
      <c r="F519" s="1"/>
      <c r="G519" s="1"/>
    </row>
    <row r="520" spans="3:7">
      <c r="C520" s="1"/>
      <c r="D520" s="1"/>
      <c r="E520" s="1"/>
      <c r="F520" s="1"/>
      <c r="G520" s="1"/>
    </row>
    <row r="521" spans="3:7">
      <c r="C521" s="1"/>
      <c r="D521" s="1"/>
      <c r="E521" s="1"/>
      <c r="F521" s="1"/>
      <c r="G521" s="1"/>
    </row>
    <row r="522" spans="3:7">
      <c r="C522" s="1"/>
      <c r="D522" s="1"/>
      <c r="E522" s="1"/>
      <c r="F522" s="1"/>
      <c r="G522" s="1"/>
    </row>
    <row r="523" spans="3:7">
      <c r="C523" s="1"/>
      <c r="D523" s="1"/>
      <c r="E523" s="1"/>
      <c r="F523" s="1"/>
      <c r="G523" s="1"/>
    </row>
    <row r="524" spans="3:7">
      <c r="C524" s="1"/>
      <c r="D524" s="1"/>
      <c r="E524" s="1"/>
      <c r="F524" s="1"/>
      <c r="G524" s="1"/>
    </row>
    <row r="525" spans="3:7">
      <c r="C525" s="1"/>
      <c r="D525" s="1"/>
      <c r="E525" s="1"/>
      <c r="F525" s="1"/>
      <c r="G525" s="1"/>
    </row>
    <row r="526" spans="3:7">
      <c r="C526" s="1"/>
      <c r="D526" s="1"/>
      <c r="E526" s="1"/>
      <c r="F526" s="1"/>
      <c r="G526" s="1"/>
    </row>
    <row r="527" spans="3:7">
      <c r="C527" s="1"/>
      <c r="D527" s="1"/>
      <c r="E527" s="1"/>
      <c r="F527" s="1"/>
      <c r="G527" s="1"/>
    </row>
    <row r="528" spans="3:7">
      <c r="C528" s="1"/>
      <c r="D528" s="1"/>
      <c r="E528" s="1"/>
      <c r="F528" s="1"/>
      <c r="G528" s="1"/>
    </row>
    <row r="529" spans="3:7">
      <c r="C529" s="1"/>
      <c r="D529" s="1"/>
      <c r="E529" s="1"/>
      <c r="F529" s="1"/>
      <c r="G529" s="1"/>
    </row>
    <row r="530" spans="3:7">
      <c r="C530" s="1"/>
      <c r="D530" s="1"/>
      <c r="E530" s="1"/>
      <c r="F530" s="1"/>
      <c r="G530" s="1"/>
    </row>
    <row r="531" spans="3:7">
      <c r="C531" s="1"/>
      <c r="D531" s="1"/>
      <c r="E531" s="1"/>
      <c r="F531" s="1"/>
      <c r="G531" s="1"/>
    </row>
    <row r="532" spans="3:7">
      <c r="C532" s="1"/>
      <c r="D532" s="1"/>
      <c r="E532" s="1"/>
      <c r="F532" s="1"/>
      <c r="G532" s="1"/>
    </row>
    <row r="533" spans="3:7">
      <c r="C533" s="1"/>
      <c r="D533" s="1"/>
      <c r="E533" s="1"/>
      <c r="F533" s="1"/>
      <c r="G533" s="1"/>
    </row>
    <row r="534" spans="3:7">
      <c r="C534" s="1"/>
      <c r="D534" s="1"/>
      <c r="E534" s="1"/>
      <c r="F534" s="1"/>
      <c r="G534" s="1"/>
    </row>
    <row r="535" spans="3:7">
      <c r="C535" s="1"/>
      <c r="D535" s="1"/>
      <c r="E535" s="1"/>
      <c r="F535" s="1"/>
      <c r="G535" s="1"/>
    </row>
    <row r="536" spans="3:7">
      <c r="C536" s="1"/>
      <c r="D536" s="1"/>
      <c r="E536" s="1"/>
      <c r="F536" s="1"/>
      <c r="G536" s="1"/>
    </row>
    <row r="537" spans="3:7">
      <c r="C537" s="1"/>
      <c r="D537" s="1"/>
      <c r="E537" s="1"/>
      <c r="F537" s="1"/>
      <c r="G537" s="1"/>
    </row>
    <row r="538" spans="3:7">
      <c r="C538" s="1"/>
      <c r="D538" s="1"/>
      <c r="E538" s="1"/>
      <c r="F538" s="1"/>
      <c r="G538" s="1"/>
    </row>
    <row r="539" spans="3:7">
      <c r="C539" s="1"/>
      <c r="D539" s="1"/>
      <c r="E539" s="1"/>
      <c r="F539" s="1"/>
      <c r="G539" s="1"/>
    </row>
    <row r="540" spans="3:7">
      <c r="C540" s="1"/>
      <c r="D540" s="1"/>
      <c r="E540" s="1"/>
      <c r="F540" s="1"/>
      <c r="G540" s="1"/>
    </row>
    <row r="541" spans="3:7">
      <c r="C541" s="1"/>
      <c r="D541" s="1"/>
      <c r="E541" s="1"/>
      <c r="F541" s="1"/>
      <c r="G541" s="1"/>
    </row>
    <row r="542" spans="3:7">
      <c r="C542" s="1"/>
      <c r="D542" s="1"/>
      <c r="E542" s="1"/>
      <c r="F542" s="1"/>
      <c r="G542" s="1"/>
    </row>
    <row r="543" spans="3:7">
      <c r="C543" s="1"/>
      <c r="D543" s="1"/>
      <c r="E543" s="1"/>
      <c r="F543" s="1"/>
      <c r="G543" s="1"/>
    </row>
    <row r="544" spans="3:7">
      <c r="C544" s="1"/>
      <c r="D544" s="1"/>
      <c r="E544" s="1"/>
      <c r="F544" s="1"/>
      <c r="G544" s="1"/>
    </row>
    <row r="545" spans="3:7">
      <c r="C545" s="1"/>
      <c r="D545" s="1"/>
      <c r="E545" s="1"/>
      <c r="F545" s="1"/>
      <c r="G545" s="1"/>
    </row>
    <row r="546" spans="3:7">
      <c r="C546" s="1"/>
      <c r="D546" s="1"/>
      <c r="E546" s="1"/>
      <c r="F546" s="1"/>
      <c r="G546" s="1"/>
    </row>
    <row r="547" spans="3:7">
      <c r="C547" s="1"/>
      <c r="D547" s="1"/>
      <c r="E547" s="1"/>
      <c r="F547" s="1"/>
      <c r="G547" s="1"/>
    </row>
    <row r="548" spans="3:7">
      <c r="C548" s="1"/>
      <c r="D548" s="1"/>
      <c r="E548" s="1"/>
      <c r="F548" s="1"/>
      <c r="G548" s="1"/>
    </row>
    <row r="549" spans="3:7">
      <c r="C549" s="1"/>
      <c r="D549" s="1"/>
      <c r="E549" s="1"/>
      <c r="F549" s="1"/>
      <c r="G549" s="1"/>
    </row>
    <row r="550" spans="3:7">
      <c r="C550" s="1"/>
      <c r="D550" s="1"/>
      <c r="E550" s="1"/>
      <c r="F550" s="1"/>
      <c r="G550" s="1"/>
    </row>
    <row r="551" spans="3:7">
      <c r="C551" s="1"/>
      <c r="D551" s="1"/>
      <c r="E551" s="1"/>
      <c r="F551" s="1"/>
      <c r="G551" s="1"/>
    </row>
    <row r="552" spans="3:7">
      <c r="C552" s="1"/>
      <c r="D552" s="1"/>
      <c r="E552" s="1"/>
      <c r="F552" s="1"/>
      <c r="G552" s="1"/>
    </row>
    <row r="553" spans="3:7">
      <c r="C553" s="1"/>
      <c r="D553" s="1"/>
      <c r="E553" s="1"/>
      <c r="F553" s="1"/>
      <c r="G553" s="1"/>
    </row>
    <row r="554" spans="3:7">
      <c r="C554" s="1"/>
      <c r="D554" s="1"/>
      <c r="E554" s="1"/>
      <c r="F554" s="1"/>
      <c r="G554" s="1"/>
    </row>
    <row r="555" spans="3:7">
      <c r="C555" s="1"/>
      <c r="D555" s="1"/>
      <c r="E555" s="1"/>
      <c r="F555" s="1"/>
      <c r="G555" s="1"/>
    </row>
    <row r="556" spans="3:7">
      <c r="C556" s="1"/>
      <c r="D556" s="1"/>
      <c r="E556" s="1"/>
      <c r="F556" s="1"/>
      <c r="G556" s="1"/>
    </row>
    <row r="557" spans="3:7">
      <c r="C557" s="1"/>
      <c r="D557" s="1"/>
      <c r="E557" s="1"/>
      <c r="F557" s="1"/>
      <c r="G557" s="1"/>
    </row>
    <row r="558" spans="3:7">
      <c r="C558" s="1"/>
      <c r="D558" s="1"/>
      <c r="E558" s="1"/>
      <c r="F558" s="1"/>
      <c r="G558" s="1"/>
    </row>
    <row r="559" spans="3:7">
      <c r="C559" s="1"/>
      <c r="D559" s="1"/>
      <c r="E559" s="1"/>
      <c r="F559" s="1"/>
      <c r="G559" s="1"/>
    </row>
    <row r="560" spans="3:7">
      <c r="C560" s="1"/>
      <c r="D560" s="1"/>
      <c r="E560" s="1"/>
      <c r="F560" s="1"/>
      <c r="G560" s="1"/>
    </row>
    <row r="561" spans="3:7">
      <c r="C561" s="1"/>
      <c r="D561" s="1"/>
      <c r="E561" s="1"/>
      <c r="F561" s="1"/>
      <c r="G561" s="1"/>
    </row>
    <row r="562" spans="3:7">
      <c r="C562" s="1"/>
      <c r="D562" s="1"/>
      <c r="E562" s="1"/>
      <c r="F562" s="1"/>
      <c r="G562" s="1"/>
    </row>
    <row r="563" spans="3:7">
      <c r="C563" s="1"/>
      <c r="D563" s="1"/>
      <c r="E563" s="1"/>
      <c r="F563" s="1"/>
      <c r="G563" s="1"/>
    </row>
    <row r="564" spans="3:7">
      <c r="C564" s="1"/>
      <c r="D564" s="1"/>
      <c r="E564" s="1"/>
      <c r="F564" s="1"/>
      <c r="G564" s="1"/>
    </row>
    <row r="565" spans="3:7">
      <c r="C565" s="1"/>
      <c r="D565" s="1"/>
      <c r="E565" s="1"/>
      <c r="F565" s="1"/>
      <c r="G565" s="1"/>
    </row>
    <row r="566" spans="3:7">
      <c r="C566" s="1"/>
      <c r="D566" s="1"/>
      <c r="E566" s="1"/>
      <c r="F566" s="1"/>
      <c r="G566" s="1"/>
    </row>
    <row r="567" spans="3:7">
      <c r="C567" s="1"/>
      <c r="D567" s="1"/>
      <c r="E567" s="1"/>
      <c r="F567" s="1"/>
      <c r="G567" s="1"/>
    </row>
    <row r="568" spans="3:7">
      <c r="C568" s="1"/>
      <c r="D568" s="1"/>
      <c r="E568" s="1"/>
      <c r="F568" s="1"/>
      <c r="G568" s="1"/>
    </row>
    <row r="569" spans="3:7">
      <c r="C569" s="1"/>
      <c r="D569" s="1"/>
      <c r="E569" s="1"/>
      <c r="F569" s="1"/>
      <c r="G569" s="1"/>
    </row>
    <row r="570" spans="3:7">
      <c r="C570" s="1"/>
      <c r="D570" s="1"/>
      <c r="E570" s="1"/>
      <c r="F570" s="1"/>
      <c r="G570" s="1"/>
    </row>
    <row r="571" spans="3:7">
      <c r="C571" s="1"/>
      <c r="D571" s="1"/>
      <c r="E571" s="1"/>
      <c r="F571" s="1"/>
      <c r="G571" s="1"/>
    </row>
    <row r="572" spans="3:7">
      <c r="C572" s="1"/>
      <c r="D572" s="1"/>
      <c r="E572" s="1"/>
      <c r="F572" s="1"/>
      <c r="G572" s="1"/>
    </row>
    <row r="573" spans="3:7">
      <c r="C573" s="1"/>
      <c r="D573" s="1"/>
      <c r="E573" s="1"/>
      <c r="F573" s="1"/>
      <c r="G573" s="1"/>
    </row>
    <row r="574" spans="3:7">
      <c r="C574" s="1"/>
      <c r="D574" s="1"/>
      <c r="E574" s="1"/>
      <c r="F574" s="1"/>
      <c r="G574" s="1"/>
    </row>
    <row r="575" spans="3:7">
      <c r="C575" s="1"/>
      <c r="D575" s="1"/>
      <c r="E575" s="1"/>
      <c r="F575" s="1"/>
      <c r="G575" s="1"/>
    </row>
    <row r="576" spans="3:7">
      <c r="C576" s="1"/>
      <c r="D576" s="1"/>
      <c r="E576" s="1"/>
      <c r="F576" s="1"/>
      <c r="G576" s="1"/>
    </row>
    <row r="577" spans="3:7">
      <c r="C577" s="1"/>
      <c r="D577" s="1"/>
      <c r="E577" s="1"/>
      <c r="F577" s="1"/>
      <c r="G577" s="1"/>
    </row>
    <row r="578" spans="3:7">
      <c r="C578" s="1"/>
      <c r="D578" s="1"/>
      <c r="E578" s="1"/>
      <c r="F578" s="1"/>
      <c r="G578" s="1"/>
    </row>
    <row r="579" spans="3:7">
      <c r="C579" s="1"/>
      <c r="D579" s="1"/>
      <c r="E579" s="1"/>
      <c r="F579" s="1"/>
      <c r="G579" s="1"/>
    </row>
    <row r="580" spans="3:7">
      <c r="C580" s="1"/>
      <c r="D580" s="1"/>
      <c r="E580" s="1"/>
      <c r="F580" s="1"/>
      <c r="G580" s="1"/>
    </row>
    <row r="581" spans="3:7">
      <c r="C581" s="1"/>
      <c r="D581" s="1"/>
      <c r="E581" s="1"/>
      <c r="F581" s="1"/>
      <c r="G581" s="1"/>
    </row>
    <row r="582" spans="3:7">
      <c r="C582" s="1"/>
      <c r="D582" s="1"/>
      <c r="E582" s="1"/>
      <c r="F582" s="1"/>
      <c r="G582" s="1"/>
    </row>
    <row r="583" spans="3:7">
      <c r="C583" s="1"/>
      <c r="D583" s="1"/>
      <c r="E583" s="1"/>
      <c r="F583" s="1"/>
      <c r="G583" s="1"/>
    </row>
    <row r="584" spans="3:7">
      <c r="C584" s="1"/>
      <c r="D584" s="1"/>
      <c r="E584" s="1"/>
      <c r="F584" s="1"/>
      <c r="G584" s="1"/>
    </row>
    <row r="585" spans="3:7">
      <c r="C585" s="1"/>
      <c r="D585" s="1"/>
      <c r="E585" s="1"/>
      <c r="F585" s="1"/>
      <c r="G585" s="1"/>
    </row>
    <row r="586" spans="3:7">
      <c r="C586" s="1"/>
      <c r="D586" s="1"/>
      <c r="E586" s="1"/>
      <c r="F586" s="1"/>
      <c r="G586" s="1"/>
    </row>
    <row r="587" spans="3:7">
      <c r="C587" s="1"/>
      <c r="D587" s="1"/>
      <c r="E587" s="1"/>
      <c r="F587" s="1"/>
      <c r="G587" s="1"/>
    </row>
    <row r="588" spans="3:7">
      <c r="C588" s="1"/>
      <c r="D588" s="1"/>
      <c r="E588" s="1"/>
      <c r="F588" s="1"/>
      <c r="G588" s="1"/>
    </row>
    <row r="589" spans="3:7">
      <c r="C589" s="1"/>
      <c r="D589" s="1"/>
      <c r="E589" s="1"/>
      <c r="F589" s="1"/>
      <c r="G589" s="1"/>
    </row>
    <row r="590" spans="3:7">
      <c r="C590" s="1"/>
      <c r="D590" s="1"/>
      <c r="E590" s="1"/>
      <c r="F590" s="1"/>
      <c r="G590" s="1"/>
    </row>
    <row r="591" spans="3:7">
      <c r="C591" s="1"/>
      <c r="D591" s="1"/>
      <c r="E591" s="1"/>
      <c r="F591" s="1"/>
      <c r="G591" s="1"/>
    </row>
    <row r="592" spans="3:7">
      <c r="C592" s="1"/>
      <c r="D592" s="1"/>
      <c r="E592" s="1"/>
      <c r="F592" s="1"/>
      <c r="G592" s="1"/>
    </row>
    <row r="593" spans="3:7">
      <c r="C593" s="1"/>
      <c r="D593" s="1"/>
      <c r="E593" s="1"/>
      <c r="F593" s="1"/>
      <c r="G593" s="1"/>
    </row>
    <row r="594" spans="3:7">
      <c r="C594" s="1"/>
      <c r="D594" s="1"/>
      <c r="E594" s="1"/>
      <c r="F594" s="1"/>
      <c r="G594" s="1"/>
    </row>
    <row r="595" spans="3:7">
      <c r="C595" s="1"/>
      <c r="D595" s="1"/>
      <c r="E595" s="1"/>
      <c r="F595" s="1"/>
      <c r="G595" s="1"/>
    </row>
    <row r="596" spans="3:7">
      <c r="C596" s="1"/>
      <c r="D596" s="1"/>
      <c r="E596" s="1"/>
      <c r="F596" s="1"/>
      <c r="G596" s="1"/>
    </row>
    <row r="597" spans="3:7">
      <c r="C597" s="1"/>
      <c r="D597" s="1"/>
      <c r="E597" s="1"/>
      <c r="F597" s="1"/>
      <c r="G597" s="1"/>
    </row>
    <row r="598" spans="3:7">
      <c r="C598" s="1"/>
      <c r="D598" s="1"/>
      <c r="E598" s="1"/>
      <c r="F598" s="1"/>
      <c r="G598" s="1"/>
    </row>
    <row r="599" spans="3:7">
      <c r="C599" s="1"/>
      <c r="D599" s="1"/>
      <c r="E599" s="1"/>
      <c r="F599" s="1"/>
      <c r="G599" s="1"/>
    </row>
    <row r="600" spans="3:7">
      <c r="C600" s="1"/>
      <c r="D600" s="1"/>
      <c r="E600" s="1"/>
      <c r="F600" s="1"/>
      <c r="G600" s="1"/>
    </row>
    <row r="601" spans="3:7">
      <c r="C601" s="1"/>
      <c r="D601" s="1"/>
      <c r="E601" s="1"/>
      <c r="F601" s="1"/>
      <c r="G601" s="1"/>
    </row>
    <row r="602" spans="3:7">
      <c r="C602" s="1"/>
      <c r="D602" s="1"/>
      <c r="E602" s="1"/>
      <c r="F602" s="1"/>
      <c r="G602" s="1"/>
    </row>
    <row r="603" spans="3:7">
      <c r="C603" s="1"/>
      <c r="D603" s="1"/>
      <c r="E603" s="1"/>
      <c r="F603" s="1"/>
      <c r="G603" s="1"/>
    </row>
    <row r="604" spans="3:7">
      <c r="C604" s="1"/>
      <c r="D604" s="1"/>
      <c r="E604" s="1"/>
      <c r="F604" s="1"/>
      <c r="G604" s="1"/>
    </row>
    <row r="605" spans="3:7">
      <c r="C605" s="1"/>
      <c r="D605" s="1"/>
      <c r="E605" s="1"/>
      <c r="F605" s="1"/>
      <c r="G605" s="1"/>
    </row>
    <row r="606" spans="3:7">
      <c r="C606" s="1"/>
      <c r="D606" s="1"/>
      <c r="E606" s="1"/>
      <c r="F606" s="1"/>
      <c r="G606" s="1"/>
    </row>
    <row r="607" spans="3:7">
      <c r="C607" s="1"/>
      <c r="D607" s="1"/>
      <c r="E607" s="1"/>
      <c r="F607" s="1"/>
      <c r="G607" s="1"/>
    </row>
    <row r="608" spans="3:7">
      <c r="C608" s="1"/>
      <c r="D608" s="1"/>
      <c r="E608" s="1"/>
      <c r="F608" s="1"/>
      <c r="G608" s="1"/>
    </row>
    <row r="609" spans="3:7">
      <c r="C609" s="1"/>
      <c r="D609" s="1"/>
      <c r="E609" s="1"/>
      <c r="F609" s="1"/>
      <c r="G609" s="1"/>
    </row>
    <row r="610" spans="3:7">
      <c r="C610" s="1"/>
      <c r="D610" s="1"/>
      <c r="E610" s="1"/>
      <c r="F610" s="1"/>
      <c r="G610" s="1"/>
    </row>
    <row r="611" spans="3:7">
      <c r="C611" s="1"/>
      <c r="D611" s="1"/>
      <c r="E611" s="1"/>
      <c r="F611" s="1"/>
      <c r="G611" s="1"/>
    </row>
    <row r="612" spans="3:7">
      <c r="C612" s="1"/>
      <c r="D612" s="1"/>
      <c r="E612" s="1"/>
      <c r="F612" s="1"/>
      <c r="G612" s="1"/>
    </row>
    <row r="613" spans="3:7">
      <c r="C613" s="1"/>
      <c r="D613" s="1"/>
      <c r="E613" s="1"/>
      <c r="F613" s="1"/>
      <c r="G613" s="1"/>
    </row>
    <row r="614" spans="3:7">
      <c r="C614" s="1"/>
      <c r="D614" s="1"/>
      <c r="E614" s="1"/>
      <c r="F614" s="1"/>
      <c r="G614" s="1"/>
    </row>
    <row r="615" spans="3:7">
      <c r="C615" s="1"/>
      <c r="D615" s="1"/>
      <c r="E615" s="1"/>
      <c r="F615" s="1"/>
      <c r="G615" s="1"/>
    </row>
    <row r="616" spans="3:7">
      <c r="C616" s="1"/>
      <c r="D616" s="1"/>
      <c r="E616" s="1"/>
      <c r="F616" s="1"/>
      <c r="G616" s="1"/>
    </row>
    <row r="617" spans="3:7">
      <c r="C617" s="1"/>
      <c r="D617" s="1"/>
      <c r="E617" s="1"/>
      <c r="F617" s="1"/>
      <c r="G617" s="1"/>
    </row>
    <row r="618" spans="3:7">
      <c r="C618" s="1"/>
      <c r="D618" s="1"/>
      <c r="E618" s="1"/>
      <c r="F618" s="1"/>
      <c r="G618" s="1"/>
    </row>
    <row r="619" spans="3:7">
      <c r="C619" s="1"/>
      <c r="D619" s="1"/>
      <c r="E619" s="1"/>
      <c r="F619" s="1"/>
      <c r="G619" s="1"/>
    </row>
    <row r="620" spans="3:7">
      <c r="C620" s="1"/>
      <c r="D620" s="1"/>
      <c r="E620" s="1"/>
      <c r="F620" s="1"/>
      <c r="G620" s="1"/>
    </row>
    <row r="621" spans="3:7">
      <c r="C621" s="1"/>
      <c r="D621" s="1"/>
      <c r="E621" s="1"/>
      <c r="F621" s="1"/>
      <c r="G621" s="1"/>
    </row>
    <row r="622" spans="3:7">
      <c r="C622" s="1"/>
      <c r="D622" s="1"/>
      <c r="E622" s="1"/>
      <c r="F622" s="1"/>
      <c r="G622" s="1"/>
    </row>
    <row r="623" spans="3:7">
      <c r="C623" s="1"/>
      <c r="D623" s="1"/>
      <c r="E623" s="1"/>
      <c r="F623" s="1"/>
      <c r="G623" s="1"/>
    </row>
    <row r="624" spans="3:7">
      <c r="C624" s="1"/>
      <c r="D624" s="1"/>
      <c r="E624" s="1"/>
      <c r="F624" s="1"/>
      <c r="G624" s="1"/>
    </row>
    <row r="625" spans="3:7">
      <c r="C625" s="1"/>
      <c r="D625" s="1"/>
      <c r="E625" s="1"/>
      <c r="F625" s="1"/>
      <c r="G625" s="1"/>
    </row>
    <row r="626" spans="3:7">
      <c r="C626" s="1"/>
      <c r="D626" s="1"/>
      <c r="E626" s="1"/>
      <c r="F626" s="1"/>
      <c r="G626" s="1"/>
    </row>
    <row r="627" spans="3:7">
      <c r="C627" s="1"/>
      <c r="D627" s="1"/>
      <c r="E627" s="1"/>
      <c r="F627" s="1"/>
      <c r="G627" s="1"/>
    </row>
    <row r="628" spans="3:7">
      <c r="C628" s="1"/>
      <c r="D628" s="1"/>
      <c r="E628" s="1"/>
      <c r="F628" s="1"/>
      <c r="G628" s="1"/>
    </row>
    <row r="629" spans="3:7">
      <c r="C629" s="1"/>
      <c r="D629" s="1"/>
      <c r="E629" s="1"/>
      <c r="F629" s="1"/>
      <c r="G629" s="1"/>
    </row>
    <row r="630" spans="3:7">
      <c r="C630" s="1"/>
      <c r="D630" s="1"/>
      <c r="E630" s="1"/>
      <c r="F630" s="1"/>
      <c r="G630" s="1"/>
    </row>
    <row r="631" spans="3:7">
      <c r="C631" s="1"/>
      <c r="D631" s="1"/>
      <c r="E631" s="1"/>
      <c r="F631" s="1"/>
      <c r="G631" s="1"/>
    </row>
    <row r="632" spans="3:7">
      <c r="C632" s="1"/>
      <c r="D632" s="1"/>
      <c r="E632" s="1"/>
      <c r="F632" s="1"/>
      <c r="G632" s="1"/>
    </row>
    <row r="633" spans="3:7">
      <c r="C633" s="1"/>
      <c r="D633" s="1"/>
      <c r="E633" s="1"/>
      <c r="F633" s="1"/>
      <c r="G633" s="1"/>
    </row>
    <row r="634" spans="3:7">
      <c r="C634" s="1"/>
      <c r="D634" s="1"/>
      <c r="E634" s="1"/>
      <c r="F634" s="1"/>
      <c r="G634" s="1"/>
    </row>
    <row r="635" spans="3:7">
      <c r="C635" s="1"/>
      <c r="D635" s="1"/>
      <c r="E635" s="1"/>
      <c r="F635" s="1"/>
      <c r="G635" s="1"/>
    </row>
    <row r="636" spans="3:7">
      <c r="C636" s="1"/>
      <c r="D636" s="1"/>
      <c r="E636" s="1"/>
      <c r="F636" s="1"/>
      <c r="G636" s="1"/>
    </row>
    <row r="637" spans="3:7">
      <c r="C637" s="1"/>
      <c r="D637" s="1"/>
      <c r="E637" s="1"/>
      <c r="F637" s="1"/>
      <c r="G637" s="1"/>
    </row>
    <row r="638" spans="3:7">
      <c r="C638" s="1"/>
      <c r="D638" s="1"/>
      <c r="E638" s="1"/>
      <c r="F638" s="1"/>
      <c r="G638" s="1"/>
    </row>
    <row r="639" spans="3:7">
      <c r="C639" s="1"/>
      <c r="D639" s="1"/>
      <c r="E639" s="1"/>
      <c r="F639" s="1"/>
      <c r="G639" s="1"/>
    </row>
    <row r="640" spans="3:7">
      <c r="C640" s="1"/>
      <c r="D640" s="1"/>
      <c r="E640" s="1"/>
      <c r="F640" s="1"/>
      <c r="G640" s="1"/>
    </row>
    <row r="641" spans="3:7">
      <c r="C641" s="1"/>
      <c r="D641" s="1"/>
      <c r="E641" s="1"/>
      <c r="F641" s="1"/>
      <c r="G641" s="1"/>
    </row>
    <row r="642" spans="3:7">
      <c r="C642" s="1"/>
      <c r="D642" s="1"/>
      <c r="E642" s="1"/>
      <c r="F642" s="1"/>
      <c r="G642" s="1"/>
    </row>
    <row r="643" spans="3:7">
      <c r="C643" s="1"/>
      <c r="D643" s="1"/>
      <c r="E643" s="1"/>
      <c r="F643" s="1"/>
      <c r="G643" s="1"/>
    </row>
    <row r="644" spans="3:7">
      <c r="C644" s="1"/>
      <c r="D644" s="1"/>
      <c r="E644" s="1"/>
      <c r="F644" s="1"/>
      <c r="G644" s="1"/>
    </row>
    <row r="645" spans="3:7">
      <c r="C645" s="1"/>
      <c r="D645" s="1"/>
      <c r="E645" s="1"/>
      <c r="F645" s="1"/>
      <c r="G645" s="1"/>
    </row>
    <row r="646" spans="3:7">
      <c r="C646" s="1"/>
      <c r="D646" s="1"/>
      <c r="E646" s="1"/>
      <c r="F646" s="1"/>
      <c r="G646" s="1"/>
    </row>
    <row r="647" spans="3:7">
      <c r="C647" s="1"/>
      <c r="D647" s="1"/>
      <c r="E647" s="1"/>
      <c r="F647" s="1"/>
      <c r="G647" s="1"/>
    </row>
    <row r="648" spans="3:7">
      <c r="C648" s="1"/>
      <c r="D648" s="1"/>
      <c r="E648" s="1"/>
      <c r="F648" s="1"/>
      <c r="G648" s="1"/>
    </row>
    <row r="649" spans="3:7">
      <c r="C649" s="1"/>
      <c r="D649" s="1"/>
      <c r="E649" s="1"/>
      <c r="F649" s="1"/>
      <c r="G649" s="1"/>
    </row>
    <row r="650" spans="3:7">
      <c r="C650" s="1"/>
      <c r="D650" s="1"/>
      <c r="E650" s="1"/>
      <c r="F650" s="1"/>
      <c r="G650" s="1"/>
    </row>
    <row r="651" spans="3:7">
      <c r="C651" s="1"/>
      <c r="D651" s="1"/>
      <c r="E651" s="1"/>
      <c r="F651" s="1"/>
      <c r="G651" s="1"/>
    </row>
    <row r="652" spans="3:7">
      <c r="C652" s="1"/>
      <c r="D652" s="1"/>
      <c r="E652" s="1"/>
      <c r="F652" s="1"/>
      <c r="G652" s="1"/>
    </row>
    <row r="653" spans="3:7">
      <c r="C653" s="1"/>
      <c r="D653" s="1"/>
      <c r="E653" s="1"/>
      <c r="F653" s="1"/>
      <c r="G653" s="1"/>
    </row>
    <row r="654" spans="3:7">
      <c r="C654" s="1"/>
      <c r="D654" s="1"/>
      <c r="E654" s="1"/>
      <c r="F654" s="1"/>
      <c r="G654" s="1"/>
    </row>
    <row r="655" spans="3:7">
      <c r="C655" s="1"/>
      <c r="D655" s="1"/>
      <c r="E655" s="1"/>
      <c r="F655" s="1"/>
      <c r="G655" s="1"/>
    </row>
    <row r="656" spans="3:7">
      <c r="C656" s="1"/>
      <c r="D656" s="1"/>
      <c r="E656" s="1"/>
      <c r="F656" s="1"/>
      <c r="G656" s="1"/>
    </row>
    <row r="657" spans="3:7">
      <c r="C657" s="1"/>
      <c r="D657" s="1"/>
      <c r="E657" s="1"/>
      <c r="F657" s="1"/>
      <c r="G657" s="1"/>
    </row>
    <row r="658" spans="3:7">
      <c r="C658" s="1"/>
      <c r="D658" s="1"/>
      <c r="E658" s="1"/>
      <c r="F658" s="1"/>
      <c r="G658" s="1"/>
    </row>
    <row r="659" spans="3:7">
      <c r="C659" s="1"/>
      <c r="D659" s="1"/>
      <c r="E659" s="1"/>
      <c r="F659" s="1"/>
      <c r="G659" s="1"/>
    </row>
    <row r="660" spans="3:7">
      <c r="C660" s="1"/>
      <c r="D660" s="1"/>
      <c r="E660" s="1"/>
      <c r="F660" s="1"/>
      <c r="G660" s="1"/>
    </row>
    <row r="661" spans="3:7">
      <c r="C661" s="1"/>
      <c r="D661" s="1"/>
      <c r="E661" s="1"/>
      <c r="F661" s="1"/>
      <c r="G661" s="1"/>
    </row>
    <row r="662" spans="3:7">
      <c r="C662" s="1"/>
      <c r="D662" s="1"/>
      <c r="E662" s="1"/>
      <c r="F662" s="1"/>
      <c r="G662" s="1"/>
    </row>
    <row r="663" spans="3:7">
      <c r="C663" s="1"/>
      <c r="D663" s="1"/>
      <c r="E663" s="1"/>
      <c r="F663" s="1"/>
      <c r="G663" s="1"/>
    </row>
    <row r="664" spans="3:7">
      <c r="C664" s="1"/>
      <c r="D664" s="1"/>
      <c r="E664" s="1"/>
      <c r="F664" s="1"/>
      <c r="G664" s="1"/>
    </row>
    <row r="665" spans="3:7">
      <c r="C665" s="1"/>
      <c r="D665" s="1"/>
      <c r="E665" s="1"/>
      <c r="F665" s="1"/>
      <c r="G665" s="1"/>
    </row>
    <row r="666" spans="3:7">
      <c r="C666" s="1"/>
      <c r="D666" s="1"/>
      <c r="E666" s="1"/>
      <c r="F666" s="1"/>
      <c r="G666" s="1"/>
    </row>
    <row r="667" spans="3:7">
      <c r="C667" s="1"/>
      <c r="D667" s="1"/>
      <c r="E667" s="1"/>
      <c r="F667" s="1"/>
      <c r="G667" s="1"/>
    </row>
    <row r="668" spans="3:7">
      <c r="C668" s="1"/>
      <c r="D668" s="1"/>
      <c r="E668" s="1"/>
      <c r="F668" s="1"/>
      <c r="G668" s="1"/>
    </row>
    <row r="669" spans="3:7">
      <c r="C669" s="1"/>
      <c r="D669" s="1"/>
      <c r="E669" s="1"/>
      <c r="F669" s="1"/>
      <c r="G669" s="1"/>
    </row>
    <row r="670" spans="3:7">
      <c r="C670" s="1"/>
      <c r="D670" s="1"/>
      <c r="E670" s="1"/>
      <c r="F670" s="1"/>
      <c r="G670" s="1"/>
    </row>
    <row r="671" spans="3:7">
      <c r="C671" s="1"/>
      <c r="D671" s="1"/>
      <c r="E671" s="1"/>
      <c r="F671" s="1"/>
      <c r="G671" s="1"/>
    </row>
    <row r="672" spans="3:7">
      <c r="C672" s="1"/>
      <c r="D672" s="1"/>
      <c r="E672" s="1"/>
      <c r="F672" s="1"/>
      <c r="G672" s="1"/>
    </row>
    <row r="673" spans="3:7">
      <c r="C673" s="1"/>
      <c r="D673" s="1"/>
      <c r="E673" s="1"/>
      <c r="F673" s="1"/>
      <c r="G673" s="1"/>
    </row>
    <row r="674" spans="3:7">
      <c r="C674" s="1"/>
      <c r="D674" s="1"/>
      <c r="E674" s="1"/>
      <c r="F674" s="1"/>
      <c r="G674" s="1"/>
    </row>
    <row r="675" spans="3:7">
      <c r="C675" s="1"/>
      <c r="D675" s="1"/>
      <c r="E675" s="1"/>
      <c r="F675" s="1"/>
      <c r="G675" s="1"/>
    </row>
    <row r="676" spans="3:7">
      <c r="C676" s="1"/>
      <c r="D676" s="1"/>
      <c r="E676" s="1"/>
      <c r="F676" s="1"/>
      <c r="G676" s="1"/>
    </row>
    <row r="677" spans="3:7">
      <c r="C677" s="1"/>
      <c r="D677" s="1"/>
      <c r="E677" s="1"/>
      <c r="F677" s="1"/>
      <c r="G677" s="1"/>
    </row>
    <row r="678" spans="3:7">
      <c r="C678" s="1"/>
      <c r="D678" s="1"/>
      <c r="E678" s="1"/>
      <c r="F678" s="1"/>
      <c r="G678" s="1"/>
    </row>
    <row r="679" spans="3:7">
      <c r="C679" s="1"/>
      <c r="D679" s="1"/>
      <c r="E679" s="1"/>
      <c r="F679" s="1"/>
      <c r="G679" s="1"/>
    </row>
    <row r="680" spans="3:7">
      <c r="C680" s="1"/>
      <c r="D680" s="1"/>
      <c r="E680" s="1"/>
      <c r="F680" s="1"/>
      <c r="G680" s="1"/>
    </row>
    <row r="681" spans="3:7">
      <c r="C681" s="1"/>
      <c r="D681" s="1"/>
      <c r="E681" s="1"/>
      <c r="F681" s="1"/>
      <c r="G681" s="1"/>
    </row>
    <row r="682" spans="3:7">
      <c r="C682" s="1"/>
      <c r="D682" s="1"/>
      <c r="E682" s="1"/>
      <c r="F682" s="1"/>
      <c r="G682" s="1"/>
    </row>
    <row r="683" spans="3:7">
      <c r="C683" s="1"/>
      <c r="D683" s="1"/>
      <c r="E683" s="1"/>
      <c r="F683" s="1"/>
      <c r="G683" s="1"/>
    </row>
    <row r="684" spans="3:7">
      <c r="C684" s="1"/>
      <c r="D684" s="1"/>
      <c r="E684" s="1"/>
      <c r="F684" s="1"/>
      <c r="G684" s="1"/>
    </row>
    <row r="685" spans="3:7">
      <c r="C685" s="1"/>
      <c r="D685" s="1"/>
      <c r="E685" s="1"/>
      <c r="F685" s="1"/>
      <c r="G685" s="1"/>
    </row>
    <row r="686" spans="3:7">
      <c r="C686" s="1"/>
      <c r="D686" s="1"/>
      <c r="E686" s="1"/>
      <c r="F686" s="1"/>
      <c r="G686" s="1"/>
    </row>
    <row r="687" spans="3:7">
      <c r="C687" s="1"/>
      <c r="D687" s="1"/>
      <c r="E687" s="1"/>
      <c r="F687" s="1"/>
      <c r="G687" s="1"/>
    </row>
    <row r="688" spans="3:7">
      <c r="C688" s="1"/>
      <c r="D688" s="1"/>
      <c r="E688" s="1"/>
      <c r="F688" s="1"/>
      <c r="G688" s="1"/>
    </row>
    <row r="689" spans="2:7">
      <c r="C689" s="1"/>
      <c r="D689" s="1"/>
      <c r="E689" s="1"/>
      <c r="F689" s="1"/>
      <c r="G689" s="1"/>
    </row>
    <row r="690" spans="2:7">
      <c r="C690" s="1"/>
      <c r="D690" s="1"/>
      <c r="E690" s="1"/>
      <c r="F690" s="1"/>
      <c r="G690" s="1"/>
    </row>
    <row r="691" spans="2:7">
      <c r="C691" s="1"/>
      <c r="D691" s="1"/>
      <c r="E691" s="1"/>
      <c r="F691" s="1"/>
      <c r="G691" s="1"/>
    </row>
    <row r="692" spans="2:7">
      <c r="C692" s="1"/>
      <c r="D692" s="1"/>
      <c r="E692" s="1"/>
      <c r="F692" s="1"/>
      <c r="G692" s="1"/>
    </row>
    <row r="693" spans="2:7">
      <c r="C693" s="1"/>
      <c r="D693" s="1"/>
      <c r="E693" s="1"/>
      <c r="F693" s="1"/>
      <c r="G693" s="1"/>
    </row>
    <row r="694" spans="2:7">
      <c r="C694" s="1"/>
      <c r="D694" s="1"/>
      <c r="E694" s="1"/>
      <c r="F694" s="1"/>
      <c r="G694" s="1"/>
    </row>
    <row r="695" spans="2:7">
      <c r="C695" s="1"/>
      <c r="D695" s="1"/>
      <c r="E695" s="1"/>
      <c r="F695" s="1"/>
      <c r="G695" s="1"/>
    </row>
    <row r="696" spans="2:7">
      <c r="C696" s="1"/>
      <c r="D696" s="1"/>
      <c r="E696" s="1"/>
      <c r="F696" s="1"/>
      <c r="G696" s="1"/>
    </row>
    <row r="697" spans="2:7">
      <c r="B697" s="41"/>
      <c r="C697" s="1"/>
      <c r="D697" s="1"/>
      <c r="E697" s="1"/>
      <c r="F697" s="1"/>
      <c r="G697" s="1"/>
    </row>
    <row r="698" spans="2:7">
      <c r="B698" s="41"/>
      <c r="C698" s="1"/>
      <c r="D698" s="1"/>
      <c r="E698" s="1"/>
      <c r="F698" s="1"/>
      <c r="G698" s="1"/>
    </row>
    <row r="699" spans="2:7">
      <c r="B699" s="3"/>
      <c r="C699" s="1"/>
      <c r="D699" s="1"/>
      <c r="E699" s="1"/>
      <c r="F699" s="1"/>
      <c r="G699" s="1"/>
    </row>
    <row r="700" spans="2:7">
      <c r="C700" s="1"/>
      <c r="D700" s="1"/>
      <c r="E700" s="1"/>
      <c r="F700" s="1"/>
      <c r="G700" s="1"/>
    </row>
    <row r="701" spans="2:7">
      <c r="C701" s="1"/>
      <c r="D701" s="1"/>
      <c r="E701" s="1"/>
      <c r="F701" s="1"/>
      <c r="G701" s="1"/>
    </row>
    <row r="702" spans="2:7">
      <c r="C702" s="1"/>
      <c r="D702" s="1"/>
      <c r="E702" s="1"/>
      <c r="F702" s="1"/>
      <c r="G702" s="1"/>
    </row>
    <row r="703" spans="2:7">
      <c r="C703" s="1"/>
      <c r="D703" s="1"/>
      <c r="E703" s="1"/>
      <c r="F703" s="1"/>
      <c r="G703" s="1"/>
    </row>
    <row r="704" spans="2:7">
      <c r="C704" s="1"/>
      <c r="D704" s="1"/>
      <c r="E704" s="1"/>
      <c r="F704" s="1"/>
      <c r="G704" s="1"/>
    </row>
    <row r="705" spans="3:7">
      <c r="C705" s="1"/>
      <c r="D705" s="1"/>
      <c r="E705" s="1"/>
      <c r="F705" s="1"/>
      <c r="G705" s="1"/>
    </row>
    <row r="706" spans="3:7">
      <c r="C706" s="1"/>
      <c r="D706" s="1"/>
      <c r="E706" s="1"/>
      <c r="F706" s="1"/>
      <c r="G706" s="1"/>
    </row>
    <row r="707" spans="3:7">
      <c r="C707" s="1"/>
      <c r="D707" s="1"/>
      <c r="E707" s="1"/>
      <c r="F707" s="1"/>
      <c r="G707" s="1"/>
    </row>
    <row r="708" spans="3:7">
      <c r="C708" s="1"/>
      <c r="D708" s="1"/>
      <c r="E708" s="1"/>
      <c r="F708" s="1"/>
      <c r="G708" s="1"/>
    </row>
    <row r="709" spans="3:7">
      <c r="C709" s="1"/>
      <c r="D709" s="1"/>
      <c r="E709" s="1"/>
      <c r="F709" s="1"/>
      <c r="G709" s="1"/>
    </row>
    <row r="710" spans="3:7">
      <c r="C710" s="1"/>
      <c r="D710" s="1"/>
      <c r="E710" s="1"/>
      <c r="F710" s="1"/>
      <c r="G710" s="1"/>
    </row>
    <row r="711" spans="3:7">
      <c r="C711" s="1"/>
      <c r="D711" s="1"/>
      <c r="E711" s="1"/>
      <c r="F711" s="1"/>
      <c r="G711" s="1"/>
    </row>
    <row r="712" spans="3:7">
      <c r="C712" s="1"/>
      <c r="D712" s="1"/>
      <c r="E712" s="1"/>
      <c r="F712" s="1"/>
      <c r="G712" s="1"/>
    </row>
    <row r="713" spans="3:7">
      <c r="E713" s="1"/>
    </row>
  </sheetData>
  <sheetProtection sheet="1" objects="1" scenarios="1"/>
  <mergeCells count="2">
    <mergeCell ref="B7:T7"/>
    <mergeCell ref="B6:T6"/>
  </mergeCells>
  <phoneticPr fontId="4" type="noConversion"/>
  <dataValidations count="3">
    <dataValidation allowBlank="1" showInputMessage="1" showErrorMessage="1" sqref="A1 B31:B33 B19:B20" xr:uid="{00000000-0002-0000-0300-000001000000}"/>
    <dataValidation type="list" allowBlank="1" showInputMessage="1" showErrorMessage="1" sqref="E205:E712" xr:uid="{00000000-0002-0000-0300-000000000000}">
      <formula1>#REF!</formula1>
    </dataValidation>
    <dataValidation type="list" allowBlank="1" showInputMessage="1" showErrorMessage="1" sqref="I34:I487 I16:I32 G34:G705 G16:G32 L16:L487 E34:E204 E16:E32" xr:uid="{00000000-0002-0000-0300-000002000000}">
      <formula1>#REF!</formula1>
    </dataValidation>
  </dataValidations>
  <pageMargins left="0" right="0" top="0.5" bottom="0.5" header="0" footer="0.25"/>
  <pageSetup paperSize="9" scale="75" pageOrder="overThenDown" orientation="landscape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>
    <tabColor indexed="44"/>
    <pageSetUpPr fitToPage="1"/>
  </sheetPr>
  <dimension ref="B1:U829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2.140625" style="2" bestFit="1" customWidth="1"/>
    <col min="3" max="3" width="34.7109375" style="2" customWidth="1"/>
    <col min="4" max="4" width="6.42578125" style="2" bestFit="1" customWidth="1"/>
    <col min="5" max="5" width="8" style="2" bestFit="1" customWidth="1"/>
    <col min="6" max="6" width="16.140625" style="2" customWidth="1"/>
    <col min="7" max="7" width="36.140625" style="1" bestFit="1" customWidth="1"/>
    <col min="8" max="8" width="6.5703125" style="1" bestFit="1" customWidth="1"/>
    <col min="9" max="9" width="11.140625" style="1" bestFit="1" customWidth="1"/>
    <col min="10" max="10" width="7.140625" style="1" bestFit="1" customWidth="1"/>
    <col min="11" max="11" width="9.42578125" style="1" customWidth="1"/>
    <col min="12" max="12" width="12.28515625" style="1" bestFit="1" customWidth="1"/>
    <col min="13" max="13" width="10.7109375" style="1" customWidth="1"/>
    <col min="14" max="14" width="14" style="1" customWidth="1"/>
    <col min="15" max="15" width="16.85546875" style="1" bestFit="1" customWidth="1"/>
    <col min="16" max="16" width="17.5703125" style="1" customWidth="1"/>
    <col min="17" max="17" width="11.140625" style="1" bestFit="1" customWidth="1"/>
    <col min="18" max="18" width="17" style="1" customWidth="1"/>
    <col min="19" max="19" width="11.28515625" style="1" bestFit="1" customWidth="1"/>
    <col min="20" max="20" width="11.85546875" style="1" bestFit="1" customWidth="1"/>
    <col min="21" max="21" width="8.42578125" style="1" bestFit="1" customWidth="1"/>
    <col min="22" max="16384" width="9.140625" style="1"/>
  </cols>
  <sheetData>
    <row r="1" spans="2:21">
      <c r="B1" s="46" t="s">
        <v>152</v>
      </c>
      <c r="C1" s="46" t="s" vm="1">
        <v>241</v>
      </c>
    </row>
    <row r="2" spans="2:21">
      <c r="B2" s="46" t="s">
        <v>151</v>
      </c>
      <c r="C2" s="46" t="s">
        <v>242</v>
      </c>
    </row>
    <row r="3" spans="2:21">
      <c r="B3" s="46" t="s">
        <v>153</v>
      </c>
      <c r="C3" s="46" t="s">
        <v>243</v>
      </c>
    </row>
    <row r="4" spans="2:21">
      <c r="B4" s="46" t="s">
        <v>154</v>
      </c>
      <c r="C4" s="46" t="s">
        <v>244</v>
      </c>
    </row>
    <row r="6" spans="2:21" ht="26.25" customHeight="1">
      <c r="B6" s="168" t="s">
        <v>180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70"/>
    </row>
    <row r="7" spans="2:21" ht="26.25" customHeight="1">
      <c r="B7" s="168" t="s">
        <v>97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70"/>
    </row>
    <row r="8" spans="2:21" s="3" customFormat="1" ht="78.75">
      <c r="B8" s="21" t="s">
        <v>121</v>
      </c>
      <c r="C8" s="29" t="s">
        <v>49</v>
      </c>
      <c r="D8" s="29" t="s">
        <v>125</v>
      </c>
      <c r="E8" s="29" t="s">
        <v>197</v>
      </c>
      <c r="F8" s="29" t="s">
        <v>123</v>
      </c>
      <c r="G8" s="29" t="s">
        <v>71</v>
      </c>
      <c r="H8" s="29" t="s">
        <v>14</v>
      </c>
      <c r="I8" s="29" t="s">
        <v>72</v>
      </c>
      <c r="J8" s="29" t="s">
        <v>110</v>
      </c>
      <c r="K8" s="29" t="s">
        <v>17</v>
      </c>
      <c r="L8" s="29" t="s">
        <v>109</v>
      </c>
      <c r="M8" s="29" t="s">
        <v>16</v>
      </c>
      <c r="N8" s="29" t="s">
        <v>18</v>
      </c>
      <c r="O8" s="12" t="s">
        <v>216</v>
      </c>
      <c r="P8" s="29" t="s">
        <v>215</v>
      </c>
      <c r="Q8" s="29" t="s">
        <v>230</v>
      </c>
      <c r="R8" s="29" t="s">
        <v>66</v>
      </c>
      <c r="S8" s="12" t="s">
        <v>63</v>
      </c>
      <c r="T8" s="29" t="s">
        <v>155</v>
      </c>
      <c r="U8" s="13" t="s">
        <v>157</v>
      </c>
    </row>
    <row r="9" spans="2:21" s="3" customFormat="1">
      <c r="B9" s="14"/>
      <c r="C9" s="15"/>
      <c r="D9" s="15"/>
      <c r="E9" s="15"/>
      <c r="F9" s="15"/>
      <c r="G9" s="15"/>
      <c r="H9" s="31"/>
      <c r="I9" s="31"/>
      <c r="J9" s="31" t="s">
        <v>21</v>
      </c>
      <c r="K9" s="31" t="s">
        <v>20</v>
      </c>
      <c r="L9" s="31"/>
      <c r="M9" s="31" t="s">
        <v>19</v>
      </c>
      <c r="N9" s="31" t="s">
        <v>19</v>
      </c>
      <c r="O9" s="31" t="s">
        <v>223</v>
      </c>
      <c r="P9" s="31"/>
      <c r="Q9" s="15" t="s">
        <v>219</v>
      </c>
      <c r="R9" s="31" t="s">
        <v>219</v>
      </c>
      <c r="S9" s="15" t="s">
        <v>19</v>
      </c>
      <c r="T9" s="31" t="s">
        <v>219</v>
      </c>
      <c r="U9" s="16" t="s">
        <v>19</v>
      </c>
    </row>
    <row r="10" spans="2:2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33" t="s">
        <v>13</v>
      </c>
      <c r="Q10" s="40" t="s">
        <v>119</v>
      </c>
      <c r="R10" s="18" t="s">
        <v>120</v>
      </c>
      <c r="S10" s="18" t="s">
        <v>158</v>
      </c>
      <c r="T10" s="18" t="s">
        <v>198</v>
      </c>
      <c r="U10" s="19" t="s">
        <v>225</v>
      </c>
    </row>
    <row r="11" spans="2:21" s="4" customFormat="1" ht="18" customHeight="1">
      <c r="B11" s="90" t="s">
        <v>35</v>
      </c>
      <c r="C11" s="90"/>
      <c r="D11" s="91"/>
      <c r="E11" s="91"/>
      <c r="F11" s="90"/>
      <c r="G11" s="91"/>
      <c r="H11" s="90"/>
      <c r="I11" s="90"/>
      <c r="J11" s="113"/>
      <c r="K11" s="93">
        <v>4.5978688727364663</v>
      </c>
      <c r="L11" s="91"/>
      <c r="M11" s="92"/>
      <c r="N11" s="92">
        <v>5.3029144238537114E-2</v>
      </c>
      <c r="O11" s="93"/>
      <c r="P11" s="114"/>
      <c r="Q11" s="93">
        <v>18476.615749941997</v>
      </c>
      <c r="R11" s="93">
        <f>R12+R258</f>
        <v>6531148.5617150869</v>
      </c>
      <c r="S11" s="94"/>
      <c r="T11" s="94">
        <f>IFERROR(R11/$R$11,0)</f>
        <v>1</v>
      </c>
      <c r="U11" s="94">
        <f>R11/'סכום נכסי הקרן'!$C$42</f>
        <v>5.6667588691734751E-2</v>
      </c>
    </row>
    <row r="12" spans="2:21">
      <c r="B12" s="95" t="s">
        <v>208</v>
      </c>
      <c r="C12" s="96"/>
      <c r="D12" s="97"/>
      <c r="E12" s="97"/>
      <c r="F12" s="96"/>
      <c r="G12" s="97"/>
      <c r="H12" s="96"/>
      <c r="I12" s="96"/>
      <c r="J12" s="115"/>
      <c r="K12" s="99">
        <v>4.4201004094949177</v>
      </c>
      <c r="L12" s="97"/>
      <c r="M12" s="98"/>
      <c r="N12" s="98">
        <v>4.100173400348292E-2</v>
      </c>
      <c r="O12" s="99"/>
      <c r="P12" s="116"/>
      <c r="Q12" s="99">
        <v>18476.615749941997</v>
      </c>
      <c r="R12" s="99">
        <f>R13+R168+R252</f>
        <v>4410606.1109496979</v>
      </c>
      <c r="S12" s="100"/>
      <c r="T12" s="100">
        <f t="shared" ref="T12:T75" si="0">IFERROR(R12/$R$11,0)</f>
        <v>0.67531860120350218</v>
      </c>
      <c r="U12" s="100">
        <f>R12/'סכום נכסי הקרן'!$C$42</f>
        <v>3.826867672887771E-2</v>
      </c>
    </row>
    <row r="13" spans="2:21">
      <c r="B13" s="101" t="s">
        <v>34</v>
      </c>
      <c r="C13" s="96"/>
      <c r="D13" s="97"/>
      <c r="E13" s="97"/>
      <c r="F13" s="96"/>
      <c r="G13" s="97"/>
      <c r="H13" s="96"/>
      <c r="I13" s="96"/>
      <c r="J13" s="115"/>
      <c r="K13" s="99">
        <v>4.5062811542514227</v>
      </c>
      <c r="L13" s="97"/>
      <c r="M13" s="98"/>
      <c r="N13" s="98">
        <v>3.7324351909551863E-2</v>
      </c>
      <c r="O13" s="99"/>
      <c r="P13" s="116"/>
      <c r="Q13" s="99">
        <v>15441.084823175002</v>
      </c>
      <c r="R13" s="99">
        <f>SUM(R14:R166)</f>
        <v>3707302.00271506</v>
      </c>
      <c r="S13" s="100"/>
      <c r="T13" s="100">
        <f t="shared" si="0"/>
        <v>0.56763400306752754</v>
      </c>
      <c r="U13" s="100">
        <f>R13/'סכום נכסי הקרן'!$C$42</f>
        <v>3.2166450213273558E-2</v>
      </c>
    </row>
    <row r="14" spans="2:21">
      <c r="B14" s="102" t="s">
        <v>327</v>
      </c>
      <c r="C14" s="125">
        <v>6040372</v>
      </c>
      <c r="D14" s="104" t="s">
        <v>126</v>
      </c>
      <c r="E14" s="104" t="s">
        <v>29</v>
      </c>
      <c r="F14" s="103" t="s">
        <v>328</v>
      </c>
      <c r="G14" s="104" t="s">
        <v>329</v>
      </c>
      <c r="H14" s="103" t="s">
        <v>330</v>
      </c>
      <c r="I14" s="103" t="s">
        <v>137</v>
      </c>
      <c r="J14" s="117"/>
      <c r="K14" s="106">
        <v>1.7300002052678032</v>
      </c>
      <c r="L14" s="104" t="s">
        <v>139</v>
      </c>
      <c r="M14" s="105">
        <v>8.3000000000000001E-3</v>
      </c>
      <c r="N14" s="105">
        <v>2.4500150050138711E-2</v>
      </c>
      <c r="O14" s="106">
        <v>0.50136600000000009</v>
      </c>
      <c r="P14" s="118">
        <v>108.5</v>
      </c>
      <c r="Q14" s="106"/>
      <c r="R14" s="106">
        <v>5.4648399999999997E-4</v>
      </c>
      <c r="S14" s="107">
        <v>1.6482023054042612E-10</v>
      </c>
      <c r="T14" s="107">
        <f t="shared" si="0"/>
        <v>8.367349093901068E-11</v>
      </c>
      <c r="U14" s="107">
        <f>R14/'סכום נכסי הקרן'!$C$42</f>
        <v>4.7415749689334517E-12</v>
      </c>
    </row>
    <row r="15" spans="2:21">
      <c r="B15" s="102" t="s">
        <v>331</v>
      </c>
      <c r="C15" s="125">
        <v>2310217</v>
      </c>
      <c r="D15" s="104" t="s">
        <v>126</v>
      </c>
      <c r="E15" s="104" t="s">
        <v>29</v>
      </c>
      <c r="F15" s="103" t="s">
        <v>332</v>
      </c>
      <c r="G15" s="104" t="s">
        <v>329</v>
      </c>
      <c r="H15" s="103" t="s">
        <v>330</v>
      </c>
      <c r="I15" s="103" t="s">
        <v>137</v>
      </c>
      <c r="J15" s="117"/>
      <c r="K15" s="106">
        <v>1</v>
      </c>
      <c r="L15" s="104" t="s">
        <v>139</v>
      </c>
      <c r="M15" s="105">
        <v>8.6E-3</v>
      </c>
      <c r="N15" s="105">
        <v>2.7199963735267438E-2</v>
      </c>
      <c r="O15" s="106">
        <v>0.25068200000000007</v>
      </c>
      <c r="P15" s="118">
        <v>110.38</v>
      </c>
      <c r="Q15" s="106"/>
      <c r="R15" s="106">
        <v>2.7575000000000017E-4</v>
      </c>
      <c r="S15" s="107">
        <v>1.0021864184594647E-10</v>
      </c>
      <c r="T15" s="107">
        <f t="shared" si="0"/>
        <v>4.222075143358673E-11</v>
      </c>
      <c r="U15" s="107">
        <f>R15/'סכום נכסי הקרן'!$C$42</f>
        <v>2.3925481764944634E-12</v>
      </c>
    </row>
    <row r="16" spans="2:21">
      <c r="B16" s="102" t="s">
        <v>333</v>
      </c>
      <c r="C16" s="125">
        <v>2310282</v>
      </c>
      <c r="D16" s="104" t="s">
        <v>126</v>
      </c>
      <c r="E16" s="104" t="s">
        <v>29</v>
      </c>
      <c r="F16" s="103" t="s">
        <v>332</v>
      </c>
      <c r="G16" s="104" t="s">
        <v>329</v>
      </c>
      <c r="H16" s="103" t="s">
        <v>330</v>
      </c>
      <c r="I16" s="103" t="s">
        <v>137</v>
      </c>
      <c r="J16" s="117"/>
      <c r="K16" s="106">
        <v>2.7200000000000015</v>
      </c>
      <c r="L16" s="104" t="s">
        <v>139</v>
      </c>
      <c r="M16" s="105">
        <v>3.8E-3</v>
      </c>
      <c r="N16" s="105">
        <v>2.3900000000000098E-2</v>
      </c>
      <c r="O16" s="106">
        <v>23452919.000487998</v>
      </c>
      <c r="P16" s="118">
        <v>104.01</v>
      </c>
      <c r="Q16" s="106"/>
      <c r="R16" s="106">
        <v>24393.379588402004</v>
      </c>
      <c r="S16" s="107">
        <v>7.8176396668293326E-3</v>
      </c>
      <c r="T16" s="107">
        <f t="shared" si="0"/>
        <v>3.7349295239421524E-3</v>
      </c>
      <c r="U16" s="107">
        <f>R16/'סכום נכסי הקרן'!$C$42</f>
        <v>2.1164945005537058E-4</v>
      </c>
    </row>
    <row r="17" spans="2:21">
      <c r="B17" s="102" t="s">
        <v>334</v>
      </c>
      <c r="C17" s="125">
        <v>2310381</v>
      </c>
      <c r="D17" s="104" t="s">
        <v>126</v>
      </c>
      <c r="E17" s="104" t="s">
        <v>29</v>
      </c>
      <c r="F17" s="103" t="s">
        <v>332</v>
      </c>
      <c r="G17" s="104" t="s">
        <v>329</v>
      </c>
      <c r="H17" s="103" t="s">
        <v>330</v>
      </c>
      <c r="I17" s="103" t="s">
        <v>137</v>
      </c>
      <c r="J17" s="117"/>
      <c r="K17" s="106">
        <v>6.7099999999996376</v>
      </c>
      <c r="L17" s="104" t="s">
        <v>139</v>
      </c>
      <c r="M17" s="105">
        <v>2E-3</v>
      </c>
      <c r="N17" s="105">
        <v>2.4000000000005697E-2</v>
      </c>
      <c r="O17" s="106">
        <v>3646993.2407690003</v>
      </c>
      <c r="P17" s="118">
        <v>96.35</v>
      </c>
      <c r="Q17" s="106"/>
      <c r="R17" s="106">
        <v>3513.877917415</v>
      </c>
      <c r="S17" s="107">
        <v>3.8052458032338914E-3</v>
      </c>
      <c r="T17" s="107">
        <f t="shared" si="0"/>
        <v>5.3801837214559572E-4</v>
      </c>
      <c r="U17" s="107">
        <f>R17/'סכום נכסי הקרן'!$C$42</f>
        <v>3.0488203821343301E-5</v>
      </c>
    </row>
    <row r="18" spans="2:21">
      <c r="B18" s="102" t="s">
        <v>335</v>
      </c>
      <c r="C18" s="125">
        <v>1158476</v>
      </c>
      <c r="D18" s="104" t="s">
        <v>126</v>
      </c>
      <c r="E18" s="104" t="s">
        <v>29</v>
      </c>
      <c r="F18" s="103" t="s">
        <v>336</v>
      </c>
      <c r="G18" s="104" t="s">
        <v>135</v>
      </c>
      <c r="H18" s="103" t="s">
        <v>337</v>
      </c>
      <c r="I18" s="103" t="s">
        <v>338</v>
      </c>
      <c r="J18" s="117"/>
      <c r="K18" s="106">
        <v>12.159999999999929</v>
      </c>
      <c r="L18" s="104" t="s">
        <v>139</v>
      </c>
      <c r="M18" s="105">
        <v>2.07E-2</v>
      </c>
      <c r="N18" s="105">
        <v>2.6900000000000049E-2</v>
      </c>
      <c r="O18" s="106">
        <v>65649208.006864004</v>
      </c>
      <c r="P18" s="118">
        <v>102.43</v>
      </c>
      <c r="Q18" s="106"/>
      <c r="R18" s="106">
        <v>67244.485568014003</v>
      </c>
      <c r="S18" s="107">
        <v>1.927596007495723E-2</v>
      </c>
      <c r="T18" s="107">
        <f t="shared" si="0"/>
        <v>1.0295966311682784E-2</v>
      </c>
      <c r="U18" s="107">
        <f>R18/'סכום נכסי הקרן'!$C$42</f>
        <v>5.8344758413439728E-4</v>
      </c>
    </row>
    <row r="19" spans="2:21">
      <c r="B19" s="102" t="s">
        <v>339</v>
      </c>
      <c r="C19" s="125">
        <v>1145564</v>
      </c>
      <c r="D19" s="104" t="s">
        <v>126</v>
      </c>
      <c r="E19" s="104" t="s">
        <v>29</v>
      </c>
      <c r="F19" s="103" t="s">
        <v>340</v>
      </c>
      <c r="G19" s="104" t="s">
        <v>341</v>
      </c>
      <c r="H19" s="103" t="s">
        <v>330</v>
      </c>
      <c r="I19" s="103" t="s">
        <v>137</v>
      </c>
      <c r="J19" s="117"/>
      <c r="K19" s="106">
        <v>2.1300002722132607</v>
      </c>
      <c r="L19" s="104" t="s">
        <v>139</v>
      </c>
      <c r="M19" s="105">
        <v>8.3000000000000001E-3</v>
      </c>
      <c r="N19" s="105">
        <v>2.3399892945603743E-2</v>
      </c>
      <c r="O19" s="106">
        <v>0.45122800000000013</v>
      </c>
      <c r="P19" s="118">
        <v>109</v>
      </c>
      <c r="Q19" s="106"/>
      <c r="R19" s="106">
        <v>4.9133900000000014E-4</v>
      </c>
      <c r="S19" s="107">
        <v>3.2738490399409476E-10</v>
      </c>
      <c r="T19" s="107">
        <f t="shared" si="0"/>
        <v>7.5230106214422719E-11</v>
      </c>
      <c r="U19" s="107">
        <f>R19/'סכום נכסי הקרן'!$C$42</f>
        <v>4.2631087161944254E-12</v>
      </c>
    </row>
    <row r="20" spans="2:21">
      <c r="B20" s="102" t="s">
        <v>342</v>
      </c>
      <c r="C20" s="125">
        <v>6620496</v>
      </c>
      <c r="D20" s="104" t="s">
        <v>126</v>
      </c>
      <c r="E20" s="104" t="s">
        <v>29</v>
      </c>
      <c r="F20" s="103" t="s">
        <v>343</v>
      </c>
      <c r="G20" s="104" t="s">
        <v>329</v>
      </c>
      <c r="H20" s="103" t="s">
        <v>330</v>
      </c>
      <c r="I20" s="103" t="s">
        <v>137</v>
      </c>
      <c r="J20" s="117"/>
      <c r="K20" s="106">
        <v>4.04</v>
      </c>
      <c r="L20" s="104" t="s">
        <v>139</v>
      </c>
      <c r="M20" s="105">
        <v>1E-3</v>
      </c>
      <c r="N20" s="105">
        <v>2.3799908564462059E-2</v>
      </c>
      <c r="O20" s="106">
        <v>0.22561500000000007</v>
      </c>
      <c r="P20" s="118">
        <v>99.07</v>
      </c>
      <c r="Q20" s="106"/>
      <c r="R20" s="106">
        <v>2.2310800000000002E-4</v>
      </c>
      <c r="S20" s="107">
        <v>7.6018827156001314E-11</v>
      </c>
      <c r="T20" s="107">
        <f t="shared" si="0"/>
        <v>3.4160607110950727E-11</v>
      </c>
      <c r="U20" s="107">
        <f>R20/'סכום נכסי הקרן'!$C$42</f>
        <v>1.9357992332233052E-12</v>
      </c>
    </row>
    <row r="21" spans="2:21">
      <c r="B21" s="102" t="s">
        <v>344</v>
      </c>
      <c r="C21" s="125">
        <v>1199850</v>
      </c>
      <c r="D21" s="104" t="s">
        <v>126</v>
      </c>
      <c r="E21" s="104" t="s">
        <v>29</v>
      </c>
      <c r="F21" s="103" t="s">
        <v>343</v>
      </c>
      <c r="G21" s="104" t="s">
        <v>329</v>
      </c>
      <c r="H21" s="103" t="s">
        <v>330</v>
      </c>
      <c r="I21" s="103" t="s">
        <v>137</v>
      </c>
      <c r="J21" s="117"/>
      <c r="K21" s="106">
        <v>2.5299999999999998</v>
      </c>
      <c r="L21" s="104" t="s">
        <v>139</v>
      </c>
      <c r="M21" s="105">
        <v>6.0000000000000001E-3</v>
      </c>
      <c r="N21" s="105">
        <v>2.35E-2</v>
      </c>
      <c r="O21" s="106">
        <v>0.56904800000000011</v>
      </c>
      <c r="P21" s="118">
        <v>107.75</v>
      </c>
      <c r="Q21" s="106"/>
      <c r="R21" s="106">
        <v>6.1166300000000003E-4</v>
      </c>
      <c r="S21" s="107">
        <v>5.1170045072448029E-10</v>
      </c>
      <c r="T21" s="107">
        <f t="shared" si="0"/>
        <v>9.3653205744775875E-11</v>
      </c>
      <c r="U21" s="107">
        <f>R21/'סכום נכסי הקרן'!$C$42</f>
        <v>5.3071013428073692E-12</v>
      </c>
    </row>
    <row r="22" spans="2:21">
      <c r="B22" s="102" t="s">
        <v>345</v>
      </c>
      <c r="C22" s="125">
        <v>1199868</v>
      </c>
      <c r="D22" s="104" t="s">
        <v>126</v>
      </c>
      <c r="E22" s="104" t="s">
        <v>29</v>
      </c>
      <c r="F22" s="103" t="s">
        <v>343</v>
      </c>
      <c r="G22" s="104" t="s">
        <v>329</v>
      </c>
      <c r="H22" s="103" t="s">
        <v>330</v>
      </c>
      <c r="I22" s="103" t="s">
        <v>137</v>
      </c>
      <c r="J22" s="117"/>
      <c r="K22" s="106">
        <v>3.47</v>
      </c>
      <c r="L22" s="104" t="s">
        <v>139</v>
      </c>
      <c r="M22" s="105">
        <v>1.7500000000000002E-2</v>
      </c>
      <c r="N22" s="105">
        <v>2.4299999999999999E-2</v>
      </c>
      <c r="O22" s="106">
        <v>0.87488500000000002</v>
      </c>
      <c r="P22" s="118">
        <v>109.67</v>
      </c>
      <c r="Q22" s="106"/>
      <c r="R22" s="106">
        <v>9.5760600000000028E-4</v>
      </c>
      <c r="S22" s="107">
        <v>2.6496124778551411E-10</v>
      </c>
      <c r="T22" s="107">
        <f t="shared" si="0"/>
        <v>1.4662137768743878E-10</v>
      </c>
      <c r="U22" s="107">
        <f>R22/'סכום נכסי הקרן'!$C$42</f>
        <v>8.3086799242072747E-12</v>
      </c>
    </row>
    <row r="23" spans="2:21">
      <c r="B23" s="102" t="s">
        <v>346</v>
      </c>
      <c r="C23" s="125">
        <v>6000210</v>
      </c>
      <c r="D23" s="104" t="s">
        <v>126</v>
      </c>
      <c r="E23" s="104" t="s">
        <v>29</v>
      </c>
      <c r="F23" s="103" t="s">
        <v>347</v>
      </c>
      <c r="G23" s="104" t="s">
        <v>348</v>
      </c>
      <c r="H23" s="103" t="s">
        <v>349</v>
      </c>
      <c r="I23" s="103" t="s">
        <v>137</v>
      </c>
      <c r="J23" s="117"/>
      <c r="K23" s="106">
        <v>4.1999999999999869</v>
      </c>
      <c r="L23" s="104" t="s">
        <v>139</v>
      </c>
      <c r="M23" s="105">
        <v>3.85E-2</v>
      </c>
      <c r="N23" s="105">
        <v>2.5199999999999528E-2</v>
      </c>
      <c r="O23" s="106">
        <v>51124401.431071006</v>
      </c>
      <c r="P23" s="118">
        <v>120.55</v>
      </c>
      <c r="Q23" s="106"/>
      <c r="R23" s="106">
        <v>61630.46636547301</v>
      </c>
      <c r="S23" s="107">
        <v>1.9795469655581856E-2</v>
      </c>
      <c r="T23" s="107">
        <f t="shared" si="0"/>
        <v>9.43639021270231E-3</v>
      </c>
      <c r="U23" s="107">
        <f>R23/'סכום נכסי הקרן'!$C$42</f>
        <v>5.3473747930812582E-4</v>
      </c>
    </row>
    <row r="24" spans="2:21">
      <c r="B24" s="102" t="s">
        <v>350</v>
      </c>
      <c r="C24" s="125">
        <v>6000236</v>
      </c>
      <c r="D24" s="104" t="s">
        <v>126</v>
      </c>
      <c r="E24" s="104" t="s">
        <v>29</v>
      </c>
      <c r="F24" s="103" t="s">
        <v>347</v>
      </c>
      <c r="G24" s="104" t="s">
        <v>348</v>
      </c>
      <c r="H24" s="103" t="s">
        <v>349</v>
      </c>
      <c r="I24" s="103" t="s">
        <v>137</v>
      </c>
      <c r="J24" s="117"/>
      <c r="K24" s="106">
        <v>1.8600000000000101</v>
      </c>
      <c r="L24" s="104" t="s">
        <v>139</v>
      </c>
      <c r="M24" s="105">
        <v>4.4999999999999998E-2</v>
      </c>
      <c r="N24" s="105">
        <v>2.6300000000001891E-2</v>
      </c>
      <c r="O24" s="106">
        <v>21515135.764862005</v>
      </c>
      <c r="P24" s="118">
        <v>117.23</v>
      </c>
      <c r="Q24" s="106"/>
      <c r="R24" s="106">
        <v>25222.193196394004</v>
      </c>
      <c r="S24" s="107">
        <v>7.279437317784871E-3</v>
      </c>
      <c r="T24" s="107">
        <f t="shared" si="0"/>
        <v>3.861831186055677E-3</v>
      </c>
      <c r="U24" s="107">
        <f>R24/'סכום נכסי הקרן'!$C$42</f>
        <v>2.1884066124831729E-4</v>
      </c>
    </row>
    <row r="25" spans="2:21">
      <c r="B25" s="102" t="s">
        <v>351</v>
      </c>
      <c r="C25" s="125">
        <v>6000285</v>
      </c>
      <c r="D25" s="104" t="s">
        <v>126</v>
      </c>
      <c r="E25" s="104" t="s">
        <v>29</v>
      </c>
      <c r="F25" s="103" t="s">
        <v>347</v>
      </c>
      <c r="G25" s="104" t="s">
        <v>348</v>
      </c>
      <c r="H25" s="103" t="s">
        <v>349</v>
      </c>
      <c r="I25" s="103" t="s">
        <v>137</v>
      </c>
      <c r="J25" s="117"/>
      <c r="K25" s="106">
        <v>6.6600000000000747</v>
      </c>
      <c r="L25" s="104" t="s">
        <v>139</v>
      </c>
      <c r="M25" s="105">
        <v>2.3900000000000001E-2</v>
      </c>
      <c r="N25" s="105">
        <v>2.8200000000000003E-2</v>
      </c>
      <c r="O25" s="106">
        <v>75698598.976020023</v>
      </c>
      <c r="P25" s="118">
        <v>108.05</v>
      </c>
      <c r="Q25" s="106"/>
      <c r="R25" s="106">
        <v>81792.334284772005</v>
      </c>
      <c r="S25" s="107">
        <v>1.9464057160082367E-2</v>
      </c>
      <c r="T25" s="107">
        <f t="shared" si="0"/>
        <v>1.2523422719891897E-2</v>
      </c>
      <c r="U25" s="107">
        <f>R25/'סכום נכסי הקרן'!$C$42</f>
        <v>7.0967216770356008E-4</v>
      </c>
    </row>
    <row r="26" spans="2:21">
      <c r="B26" s="102" t="s">
        <v>352</v>
      </c>
      <c r="C26" s="125">
        <v>6000384</v>
      </c>
      <c r="D26" s="104" t="s">
        <v>126</v>
      </c>
      <c r="E26" s="104" t="s">
        <v>29</v>
      </c>
      <c r="F26" s="103" t="s">
        <v>347</v>
      </c>
      <c r="G26" s="104" t="s">
        <v>348</v>
      </c>
      <c r="H26" s="103" t="s">
        <v>349</v>
      </c>
      <c r="I26" s="103" t="s">
        <v>137</v>
      </c>
      <c r="J26" s="117"/>
      <c r="K26" s="106">
        <v>3.7500000000002234</v>
      </c>
      <c r="L26" s="104" t="s">
        <v>139</v>
      </c>
      <c r="M26" s="105">
        <v>0.01</v>
      </c>
      <c r="N26" s="105">
        <v>2.3699999999994472E-2</v>
      </c>
      <c r="O26" s="106">
        <v>7435216.7894280013</v>
      </c>
      <c r="P26" s="118">
        <v>104.44</v>
      </c>
      <c r="Q26" s="106"/>
      <c r="R26" s="106">
        <v>7765.3400245170005</v>
      </c>
      <c r="S26" s="107">
        <v>6.1870376307607061E-3</v>
      </c>
      <c r="T26" s="107">
        <f t="shared" si="0"/>
        <v>1.1889700488573504E-3</v>
      </c>
      <c r="U26" s="107">
        <f>R26/'סכום נכסי הקרן'!$C$42</f>
        <v>6.7376065695440109E-5</v>
      </c>
    </row>
    <row r="27" spans="2:21">
      <c r="B27" s="102" t="s">
        <v>353</v>
      </c>
      <c r="C27" s="125">
        <v>6000392</v>
      </c>
      <c r="D27" s="104" t="s">
        <v>126</v>
      </c>
      <c r="E27" s="104" t="s">
        <v>29</v>
      </c>
      <c r="F27" s="103" t="s">
        <v>347</v>
      </c>
      <c r="G27" s="104" t="s">
        <v>348</v>
      </c>
      <c r="H27" s="103" t="s">
        <v>349</v>
      </c>
      <c r="I27" s="103" t="s">
        <v>137</v>
      </c>
      <c r="J27" s="117"/>
      <c r="K27" s="106">
        <v>11.639999999999709</v>
      </c>
      <c r="L27" s="104" t="s">
        <v>139</v>
      </c>
      <c r="M27" s="105">
        <v>1.2500000000000001E-2</v>
      </c>
      <c r="N27" s="105">
        <v>2.8999999999995224E-2</v>
      </c>
      <c r="O27" s="106">
        <v>32341806.185193006</v>
      </c>
      <c r="P27" s="118">
        <v>91.1</v>
      </c>
      <c r="Q27" s="106"/>
      <c r="R27" s="106">
        <v>29463.384274559001</v>
      </c>
      <c r="S27" s="107">
        <v>7.5355995686711323E-3</v>
      </c>
      <c r="T27" s="107">
        <f t="shared" si="0"/>
        <v>4.5112102406107083E-3</v>
      </c>
      <c r="U27" s="107">
        <f>R27/'סכום נכסי הקרן'!$C$42</f>
        <v>2.5563940641686939E-4</v>
      </c>
    </row>
    <row r="28" spans="2:21">
      <c r="B28" s="102" t="s">
        <v>354</v>
      </c>
      <c r="C28" s="125">
        <v>1196781</v>
      </c>
      <c r="D28" s="104" t="s">
        <v>126</v>
      </c>
      <c r="E28" s="104" t="s">
        <v>29</v>
      </c>
      <c r="F28" s="103" t="s">
        <v>347</v>
      </c>
      <c r="G28" s="104" t="s">
        <v>348</v>
      </c>
      <c r="H28" s="103" t="s">
        <v>349</v>
      </c>
      <c r="I28" s="103" t="s">
        <v>137</v>
      </c>
      <c r="J28" s="117"/>
      <c r="K28" s="106">
        <v>8.4299999999997617</v>
      </c>
      <c r="L28" s="104" t="s">
        <v>139</v>
      </c>
      <c r="M28" s="105">
        <v>0.03</v>
      </c>
      <c r="N28" s="105">
        <v>2.8899999999991044E-2</v>
      </c>
      <c r="O28" s="106">
        <v>3926946.7844430003</v>
      </c>
      <c r="P28" s="118">
        <v>102.99</v>
      </c>
      <c r="Q28" s="106"/>
      <c r="R28" s="106">
        <v>4044.3625144580005</v>
      </c>
      <c r="S28" s="107">
        <v>3.526226414678891E-3</v>
      </c>
      <c r="T28" s="107">
        <f t="shared" si="0"/>
        <v>6.1924215568539241E-4</v>
      </c>
      <c r="U28" s="107">
        <f>R28/'סכום נכסי הקרן'!$C$42</f>
        <v>3.5090959778962996E-5</v>
      </c>
    </row>
    <row r="29" spans="2:21">
      <c r="B29" s="102" t="s">
        <v>355</v>
      </c>
      <c r="C29" s="125">
        <v>1196799</v>
      </c>
      <c r="D29" s="104" t="s">
        <v>126</v>
      </c>
      <c r="E29" s="104" t="s">
        <v>29</v>
      </c>
      <c r="F29" s="103" t="s">
        <v>347</v>
      </c>
      <c r="G29" s="104" t="s">
        <v>348</v>
      </c>
      <c r="H29" s="103" t="s">
        <v>349</v>
      </c>
      <c r="I29" s="103" t="s">
        <v>137</v>
      </c>
      <c r="J29" s="117"/>
      <c r="K29" s="106">
        <v>11.16000000000003</v>
      </c>
      <c r="L29" s="104" t="s">
        <v>139</v>
      </c>
      <c r="M29" s="105">
        <v>3.2000000000000001E-2</v>
      </c>
      <c r="N29" s="105">
        <v>2.9200000000000722E-2</v>
      </c>
      <c r="O29" s="106">
        <v>25894211.857889999</v>
      </c>
      <c r="P29" s="118">
        <v>105.31</v>
      </c>
      <c r="Q29" s="106"/>
      <c r="R29" s="106">
        <v>27269.196121936999</v>
      </c>
      <c r="S29" s="107">
        <v>1.8989344418957509E-2</v>
      </c>
      <c r="T29" s="107">
        <f t="shared" si="0"/>
        <v>4.1752527697480639E-3</v>
      </c>
      <c r="U29" s="107">
        <f>R29/'סכום נכסי הקרן'!$C$42</f>
        <v>2.3660150664010958E-4</v>
      </c>
    </row>
    <row r="30" spans="2:21">
      <c r="B30" s="102" t="s">
        <v>356</v>
      </c>
      <c r="C30" s="125">
        <v>1147503</v>
      </c>
      <c r="D30" s="104" t="s">
        <v>126</v>
      </c>
      <c r="E30" s="104" t="s">
        <v>29</v>
      </c>
      <c r="F30" s="103" t="s">
        <v>357</v>
      </c>
      <c r="G30" s="104" t="s">
        <v>135</v>
      </c>
      <c r="H30" s="103" t="s">
        <v>349</v>
      </c>
      <c r="I30" s="103" t="s">
        <v>137</v>
      </c>
      <c r="J30" s="117"/>
      <c r="K30" s="106">
        <v>6.2400000000000286</v>
      </c>
      <c r="L30" s="104" t="s">
        <v>139</v>
      </c>
      <c r="M30" s="105">
        <v>2.6499999999999999E-2</v>
      </c>
      <c r="N30" s="105">
        <v>2.64999999999945E-2</v>
      </c>
      <c r="O30" s="106">
        <v>7744943.3271809993</v>
      </c>
      <c r="P30" s="118">
        <v>112.76</v>
      </c>
      <c r="Q30" s="106"/>
      <c r="R30" s="106">
        <v>8733.198275392002</v>
      </c>
      <c r="S30" s="107">
        <v>5.1788880301470372E-3</v>
      </c>
      <c r="T30" s="107">
        <f t="shared" si="0"/>
        <v>1.337161173546886E-3</v>
      </c>
      <c r="U30" s="107">
        <f>R30/'סכום נכסי הקרן'!$C$42</f>
        <v>7.5773699397112281E-5</v>
      </c>
    </row>
    <row r="31" spans="2:21">
      <c r="B31" s="102" t="s">
        <v>358</v>
      </c>
      <c r="C31" s="125">
        <v>1134436</v>
      </c>
      <c r="D31" s="104" t="s">
        <v>126</v>
      </c>
      <c r="E31" s="104" t="s">
        <v>29</v>
      </c>
      <c r="F31" s="103" t="s">
        <v>359</v>
      </c>
      <c r="G31" s="104" t="s">
        <v>341</v>
      </c>
      <c r="H31" s="103" t="s">
        <v>360</v>
      </c>
      <c r="I31" s="103" t="s">
        <v>338</v>
      </c>
      <c r="J31" s="117"/>
      <c r="K31" s="106">
        <v>1</v>
      </c>
      <c r="L31" s="104" t="s">
        <v>139</v>
      </c>
      <c r="M31" s="105">
        <v>6.5000000000000006E-3</v>
      </c>
      <c r="N31" s="105">
        <v>2.5500000000010271E-2</v>
      </c>
      <c r="O31" s="106">
        <v>2930900.4798400002</v>
      </c>
      <c r="P31" s="118">
        <v>109.23</v>
      </c>
      <c r="Q31" s="106">
        <v>11.747742289000001</v>
      </c>
      <c r="R31" s="106">
        <v>3213.1703440540005</v>
      </c>
      <c r="S31" s="107">
        <v>2.6845222737640726E-3</v>
      </c>
      <c r="T31" s="107">
        <f t="shared" si="0"/>
        <v>4.9197630611088391E-4</v>
      </c>
      <c r="U31" s="107">
        <f>R31/'סכום נכסי הקרן'!$C$42</f>
        <v>2.7879110960770556E-5</v>
      </c>
    </row>
    <row r="32" spans="2:21">
      <c r="B32" s="102" t="s">
        <v>361</v>
      </c>
      <c r="C32" s="125">
        <v>1138650</v>
      </c>
      <c r="D32" s="104" t="s">
        <v>126</v>
      </c>
      <c r="E32" s="104" t="s">
        <v>29</v>
      </c>
      <c r="F32" s="103" t="s">
        <v>359</v>
      </c>
      <c r="G32" s="104" t="s">
        <v>341</v>
      </c>
      <c r="H32" s="103" t="s">
        <v>349</v>
      </c>
      <c r="I32" s="103" t="s">
        <v>137</v>
      </c>
      <c r="J32" s="117"/>
      <c r="K32" s="106">
        <v>3.350000000000009</v>
      </c>
      <c r="L32" s="104" t="s">
        <v>139</v>
      </c>
      <c r="M32" s="105">
        <v>1.34E-2</v>
      </c>
      <c r="N32" s="105">
        <v>0.03</v>
      </c>
      <c r="O32" s="106">
        <v>92186830.058512002</v>
      </c>
      <c r="P32" s="118">
        <v>107.07</v>
      </c>
      <c r="Q32" s="106"/>
      <c r="R32" s="106">
        <v>98704.439193634025</v>
      </c>
      <c r="S32" s="107">
        <v>2.9810366182758435E-2</v>
      </c>
      <c r="T32" s="107">
        <f t="shared" si="0"/>
        <v>1.5112876129051661E-2</v>
      </c>
      <c r="U32" s="107">
        <f>R32/'סכום נכסי הקרן'!$C$42</f>
        <v>8.5641024843023596E-4</v>
      </c>
    </row>
    <row r="33" spans="2:21">
      <c r="B33" s="102" t="s">
        <v>362</v>
      </c>
      <c r="C33" s="125">
        <v>1156603</v>
      </c>
      <c r="D33" s="104" t="s">
        <v>126</v>
      </c>
      <c r="E33" s="104" t="s">
        <v>29</v>
      </c>
      <c r="F33" s="103" t="s">
        <v>359</v>
      </c>
      <c r="G33" s="104" t="s">
        <v>341</v>
      </c>
      <c r="H33" s="103" t="s">
        <v>349</v>
      </c>
      <c r="I33" s="103" t="s">
        <v>137</v>
      </c>
      <c r="J33" s="117"/>
      <c r="K33" s="106">
        <v>3.3299999999999872</v>
      </c>
      <c r="L33" s="104" t="s">
        <v>139</v>
      </c>
      <c r="M33" s="105">
        <v>1.77E-2</v>
      </c>
      <c r="N33" s="105">
        <v>3.0100000000000137E-2</v>
      </c>
      <c r="O33" s="106">
        <v>54265566.821838014</v>
      </c>
      <c r="P33" s="118">
        <v>107.4</v>
      </c>
      <c r="Q33" s="106"/>
      <c r="R33" s="106">
        <v>58281.218106428001</v>
      </c>
      <c r="S33" s="107">
        <v>1.9683671601669187E-2</v>
      </c>
      <c r="T33" s="107">
        <f t="shared" si="0"/>
        <v>8.9235786869198523E-3</v>
      </c>
      <c r="U33" s="107">
        <f>R33/'סכום נכסי הקרן'!$C$42</f>
        <v>5.0567768668870465E-4</v>
      </c>
    </row>
    <row r="34" spans="2:21">
      <c r="B34" s="102" t="s">
        <v>363</v>
      </c>
      <c r="C34" s="125">
        <v>1156611</v>
      </c>
      <c r="D34" s="104" t="s">
        <v>126</v>
      </c>
      <c r="E34" s="104" t="s">
        <v>29</v>
      </c>
      <c r="F34" s="103" t="s">
        <v>359</v>
      </c>
      <c r="G34" s="104" t="s">
        <v>341</v>
      </c>
      <c r="H34" s="103" t="s">
        <v>349</v>
      </c>
      <c r="I34" s="103" t="s">
        <v>137</v>
      </c>
      <c r="J34" s="117"/>
      <c r="K34" s="106">
        <v>6.329999999999961</v>
      </c>
      <c r="L34" s="104" t="s">
        <v>139</v>
      </c>
      <c r="M34" s="105">
        <v>2.4799999999999999E-2</v>
      </c>
      <c r="N34" s="105">
        <v>3.1400000000000122E-2</v>
      </c>
      <c r="O34" s="106">
        <v>102035781.97179998</v>
      </c>
      <c r="P34" s="118">
        <v>107.59</v>
      </c>
      <c r="Q34" s="106"/>
      <c r="R34" s="106">
        <v>109780.29865051105</v>
      </c>
      <c r="S34" s="107">
        <v>3.0971647196318699E-2</v>
      </c>
      <c r="T34" s="107">
        <f t="shared" si="0"/>
        <v>1.6808727839086639E-2</v>
      </c>
      <c r="U34" s="107">
        <f>R34/'סכום נכסי הקרן'!$C$42</f>
        <v>9.5251007561667313E-4</v>
      </c>
    </row>
    <row r="35" spans="2:21">
      <c r="B35" s="102" t="s">
        <v>364</v>
      </c>
      <c r="C35" s="125">
        <v>1178672</v>
      </c>
      <c r="D35" s="104" t="s">
        <v>126</v>
      </c>
      <c r="E35" s="104" t="s">
        <v>29</v>
      </c>
      <c r="F35" s="103" t="s">
        <v>359</v>
      </c>
      <c r="G35" s="104" t="s">
        <v>341</v>
      </c>
      <c r="H35" s="103" t="s">
        <v>360</v>
      </c>
      <c r="I35" s="103" t="s">
        <v>338</v>
      </c>
      <c r="J35" s="117"/>
      <c r="K35" s="106">
        <v>7.6900000000000066</v>
      </c>
      <c r="L35" s="104" t="s">
        <v>139</v>
      </c>
      <c r="M35" s="105">
        <v>9.0000000000000011E-3</v>
      </c>
      <c r="N35" s="105">
        <v>3.2000000000000688E-2</v>
      </c>
      <c r="O35" s="106">
        <v>54539157.355853014</v>
      </c>
      <c r="P35" s="118">
        <v>92.19</v>
      </c>
      <c r="Q35" s="106"/>
      <c r="R35" s="106">
        <v>50279.650951568001</v>
      </c>
      <c r="S35" s="107">
        <v>2.8650594640802468E-2</v>
      </c>
      <c r="T35" s="107">
        <f t="shared" si="0"/>
        <v>7.6984393290794335E-3</v>
      </c>
      <c r="U35" s="107">
        <f>R35/'סכום נכסי הקרן'!$C$42</f>
        <v>4.3625199346854779E-4</v>
      </c>
    </row>
    <row r="36" spans="2:21">
      <c r="B36" s="102" t="s">
        <v>365</v>
      </c>
      <c r="C36" s="125">
        <v>1178680</v>
      </c>
      <c r="D36" s="104" t="s">
        <v>126</v>
      </c>
      <c r="E36" s="104" t="s">
        <v>29</v>
      </c>
      <c r="F36" s="103" t="s">
        <v>359</v>
      </c>
      <c r="G36" s="104" t="s">
        <v>341</v>
      </c>
      <c r="H36" s="103" t="s">
        <v>360</v>
      </c>
      <c r="I36" s="103" t="s">
        <v>338</v>
      </c>
      <c r="J36" s="117"/>
      <c r="K36" s="106">
        <v>11.180000000000033</v>
      </c>
      <c r="L36" s="104" t="s">
        <v>139</v>
      </c>
      <c r="M36" s="105">
        <v>1.6899999999999998E-2</v>
      </c>
      <c r="N36" s="105">
        <v>3.3199999999999702E-2</v>
      </c>
      <c r="O36" s="106">
        <v>68209029.785931021</v>
      </c>
      <c r="P36" s="118">
        <v>92.05</v>
      </c>
      <c r="Q36" s="106"/>
      <c r="R36" s="106">
        <v>62786.408248840016</v>
      </c>
      <c r="S36" s="107">
        <v>2.5470994090888426E-2</v>
      </c>
      <c r="T36" s="107">
        <f t="shared" si="0"/>
        <v>9.613379278629092E-3</v>
      </c>
      <c r="U36" s="107">
        <f>R36/'סכום נכסי הקרן'!$C$42</f>
        <v>5.4476702289899914E-4</v>
      </c>
    </row>
    <row r="37" spans="2:21">
      <c r="B37" s="102" t="s">
        <v>366</v>
      </c>
      <c r="C37" s="125">
        <v>1133149</v>
      </c>
      <c r="D37" s="104" t="s">
        <v>126</v>
      </c>
      <c r="E37" s="104" t="s">
        <v>29</v>
      </c>
      <c r="F37" s="103" t="s">
        <v>367</v>
      </c>
      <c r="G37" s="104" t="s">
        <v>341</v>
      </c>
      <c r="H37" s="103" t="s">
        <v>368</v>
      </c>
      <c r="I37" s="103" t="s">
        <v>137</v>
      </c>
      <c r="J37" s="117"/>
      <c r="K37" s="106">
        <v>2.5200000000000067</v>
      </c>
      <c r="L37" s="104" t="s">
        <v>139</v>
      </c>
      <c r="M37" s="105">
        <v>3.2000000000000001E-2</v>
      </c>
      <c r="N37" s="105">
        <v>2.9900000000000732E-2</v>
      </c>
      <c r="O37" s="106">
        <v>32901367.632007003</v>
      </c>
      <c r="P37" s="118">
        <v>112.5</v>
      </c>
      <c r="Q37" s="106"/>
      <c r="R37" s="106">
        <v>37014.038573472004</v>
      </c>
      <c r="S37" s="107">
        <v>2.345330635959296E-2</v>
      </c>
      <c r="T37" s="107">
        <f t="shared" si="0"/>
        <v>5.6673092372212207E-3</v>
      </c>
      <c r="U37" s="107">
        <f>R37/'סכום נכסי הקרן'!$C$42</f>
        <v>3.2115274884372114E-4</v>
      </c>
    </row>
    <row r="38" spans="2:21">
      <c r="B38" s="102" t="s">
        <v>369</v>
      </c>
      <c r="C38" s="125">
        <v>1158609</v>
      </c>
      <c r="D38" s="104" t="s">
        <v>126</v>
      </c>
      <c r="E38" s="104" t="s">
        <v>29</v>
      </c>
      <c r="F38" s="103" t="s">
        <v>367</v>
      </c>
      <c r="G38" s="104" t="s">
        <v>341</v>
      </c>
      <c r="H38" s="103" t="s">
        <v>368</v>
      </c>
      <c r="I38" s="103" t="s">
        <v>137</v>
      </c>
      <c r="J38" s="117"/>
      <c r="K38" s="106">
        <v>4.2899999999999787</v>
      </c>
      <c r="L38" s="104" t="s">
        <v>139</v>
      </c>
      <c r="M38" s="105">
        <v>1.1399999999999999E-2</v>
      </c>
      <c r="N38" s="105">
        <v>3.0999999999999583E-2</v>
      </c>
      <c r="O38" s="106">
        <v>35845308.466518007</v>
      </c>
      <c r="P38" s="118">
        <v>100.96</v>
      </c>
      <c r="Q38" s="106">
        <v>448.12821353000015</v>
      </c>
      <c r="R38" s="106">
        <v>36637.55221017501</v>
      </c>
      <c r="S38" s="107">
        <v>1.5169516017050485E-2</v>
      </c>
      <c r="T38" s="107">
        <f t="shared" si="0"/>
        <v>5.6096644968299343E-3</v>
      </c>
      <c r="U38" s="107">
        <f>R38/'סכום נכסי הקרן'!$C$42</f>
        <v>3.1788616040498587E-4</v>
      </c>
    </row>
    <row r="39" spans="2:21">
      <c r="B39" s="102" t="s">
        <v>370</v>
      </c>
      <c r="C39" s="125">
        <v>1172782</v>
      </c>
      <c r="D39" s="104" t="s">
        <v>126</v>
      </c>
      <c r="E39" s="104" t="s">
        <v>29</v>
      </c>
      <c r="F39" s="103" t="s">
        <v>367</v>
      </c>
      <c r="G39" s="104" t="s">
        <v>341</v>
      </c>
      <c r="H39" s="103" t="s">
        <v>368</v>
      </c>
      <c r="I39" s="103" t="s">
        <v>137</v>
      </c>
      <c r="J39" s="117"/>
      <c r="K39" s="106">
        <v>6.4999999999999325</v>
      </c>
      <c r="L39" s="104" t="s">
        <v>139</v>
      </c>
      <c r="M39" s="105">
        <v>9.1999999999999998E-3</v>
      </c>
      <c r="N39" s="105">
        <v>3.2899999999998639E-2</v>
      </c>
      <c r="O39" s="106">
        <v>51082645.943410017</v>
      </c>
      <c r="P39" s="118">
        <v>96.51</v>
      </c>
      <c r="Q39" s="106"/>
      <c r="R39" s="106">
        <v>49299.862998268</v>
      </c>
      <c r="S39" s="107">
        <v>2.5522028318296378E-2</v>
      </c>
      <c r="T39" s="107">
        <f t="shared" si="0"/>
        <v>7.5484216187117021E-3</v>
      </c>
      <c r="U39" s="107">
        <f>R39/'סכום נכסי הקרן'!$C$42</f>
        <v>4.2775085156095339E-4</v>
      </c>
    </row>
    <row r="40" spans="2:21">
      <c r="B40" s="102" t="s">
        <v>371</v>
      </c>
      <c r="C40" s="125">
        <v>1133487</v>
      </c>
      <c r="D40" s="104" t="s">
        <v>126</v>
      </c>
      <c r="E40" s="104" t="s">
        <v>29</v>
      </c>
      <c r="F40" s="103" t="s">
        <v>372</v>
      </c>
      <c r="G40" s="104" t="s">
        <v>341</v>
      </c>
      <c r="H40" s="103" t="s">
        <v>373</v>
      </c>
      <c r="I40" s="103" t="s">
        <v>338</v>
      </c>
      <c r="J40" s="117"/>
      <c r="K40" s="106">
        <v>2.6100000000000398</v>
      </c>
      <c r="L40" s="104" t="s">
        <v>139</v>
      </c>
      <c r="M40" s="105">
        <v>2.3399999999999997E-2</v>
      </c>
      <c r="N40" s="105">
        <v>3.1400000000002058E-2</v>
      </c>
      <c r="O40" s="106">
        <v>25036241.061512005</v>
      </c>
      <c r="P40" s="118">
        <v>110.3</v>
      </c>
      <c r="Q40" s="106"/>
      <c r="R40" s="106">
        <v>27614.971812095002</v>
      </c>
      <c r="S40" s="107">
        <v>9.6702288059598105E-3</v>
      </c>
      <c r="T40" s="107">
        <f t="shared" si="0"/>
        <v>4.2281953244749466E-3</v>
      </c>
      <c r="U40" s="107">
        <f>R40/'סכום נכסי הקרן'!$C$42</f>
        <v>2.3960163355566224E-4</v>
      </c>
    </row>
    <row r="41" spans="2:21">
      <c r="B41" s="102" t="s">
        <v>374</v>
      </c>
      <c r="C41" s="125">
        <v>1160944</v>
      </c>
      <c r="D41" s="104" t="s">
        <v>126</v>
      </c>
      <c r="E41" s="104" t="s">
        <v>29</v>
      </c>
      <c r="F41" s="103" t="s">
        <v>372</v>
      </c>
      <c r="G41" s="104" t="s">
        <v>341</v>
      </c>
      <c r="H41" s="103" t="s">
        <v>373</v>
      </c>
      <c r="I41" s="103" t="s">
        <v>338</v>
      </c>
      <c r="J41" s="117"/>
      <c r="K41" s="106">
        <v>5.889999999999965</v>
      </c>
      <c r="L41" s="104" t="s">
        <v>139</v>
      </c>
      <c r="M41" s="105">
        <v>6.5000000000000006E-3</v>
      </c>
      <c r="N41" s="105">
        <v>3.1800000000000092E-2</v>
      </c>
      <c r="O41" s="106">
        <v>72413391.348205015</v>
      </c>
      <c r="P41" s="118">
        <v>95.32</v>
      </c>
      <c r="Q41" s="106"/>
      <c r="R41" s="106">
        <v>69024.444152669006</v>
      </c>
      <c r="S41" s="107">
        <v>3.3922186104640088E-2</v>
      </c>
      <c r="T41" s="107">
        <f t="shared" si="0"/>
        <v>1.0568500088527019E-2</v>
      </c>
      <c r="U41" s="107">
        <f>R41/'סכום נכסי הקרן'!$C$42</f>
        <v>5.9889141610521143E-4</v>
      </c>
    </row>
    <row r="42" spans="2:21">
      <c r="B42" s="102" t="s">
        <v>375</v>
      </c>
      <c r="C42" s="125">
        <v>1195999</v>
      </c>
      <c r="D42" s="104" t="s">
        <v>126</v>
      </c>
      <c r="E42" s="104" t="s">
        <v>29</v>
      </c>
      <c r="F42" s="103" t="s">
        <v>372</v>
      </c>
      <c r="G42" s="104" t="s">
        <v>341</v>
      </c>
      <c r="H42" s="103" t="s">
        <v>373</v>
      </c>
      <c r="I42" s="103" t="s">
        <v>338</v>
      </c>
      <c r="J42" s="117"/>
      <c r="K42" s="106">
        <v>8.8000000000015035</v>
      </c>
      <c r="L42" s="104" t="s">
        <v>139</v>
      </c>
      <c r="M42" s="105">
        <v>2.64E-2</v>
      </c>
      <c r="N42" s="105">
        <v>3.0300000000004376E-2</v>
      </c>
      <c r="O42" s="106">
        <v>3171129.0963000003</v>
      </c>
      <c r="P42" s="118">
        <v>99.52</v>
      </c>
      <c r="Q42" s="106"/>
      <c r="R42" s="106">
        <v>3155.9078295540003</v>
      </c>
      <c r="S42" s="107">
        <v>1.0570430321000001E-2</v>
      </c>
      <c r="T42" s="107">
        <f t="shared" si="0"/>
        <v>4.8320870360438645E-4</v>
      </c>
      <c r="U42" s="107">
        <f>R42/'סכום נכסי הקרן'!$C$42</f>
        <v>2.7382272068119739E-5</v>
      </c>
    </row>
    <row r="43" spans="2:21">
      <c r="B43" s="102" t="s">
        <v>376</v>
      </c>
      <c r="C43" s="125">
        <v>1138924</v>
      </c>
      <c r="D43" s="104" t="s">
        <v>126</v>
      </c>
      <c r="E43" s="104" t="s">
        <v>29</v>
      </c>
      <c r="F43" s="103" t="s">
        <v>377</v>
      </c>
      <c r="G43" s="104" t="s">
        <v>341</v>
      </c>
      <c r="H43" s="103" t="s">
        <v>368</v>
      </c>
      <c r="I43" s="103" t="s">
        <v>137</v>
      </c>
      <c r="J43" s="117"/>
      <c r="K43" s="106">
        <v>2.260000000000089</v>
      </c>
      <c r="L43" s="104" t="s">
        <v>139</v>
      </c>
      <c r="M43" s="105">
        <v>1.34E-2</v>
      </c>
      <c r="N43" s="105">
        <v>2.9599999999994492E-2</v>
      </c>
      <c r="O43" s="106">
        <v>7776887.0506270006</v>
      </c>
      <c r="P43" s="118">
        <v>109.14</v>
      </c>
      <c r="Q43" s="106"/>
      <c r="R43" s="106">
        <v>8487.6939078580017</v>
      </c>
      <c r="S43" s="107">
        <v>1.45857775122335E-2</v>
      </c>
      <c r="T43" s="107">
        <f t="shared" si="0"/>
        <v>1.2995714042721336E-3</v>
      </c>
      <c r="U43" s="107">
        <f>R43/'סכום נכסי הקרן'!$C$42</f>
        <v>7.3643577812833414E-5</v>
      </c>
    </row>
    <row r="44" spans="2:21">
      <c r="B44" s="102" t="s">
        <v>378</v>
      </c>
      <c r="C44" s="125">
        <v>1151117</v>
      </c>
      <c r="D44" s="104" t="s">
        <v>126</v>
      </c>
      <c r="E44" s="104" t="s">
        <v>29</v>
      </c>
      <c r="F44" s="103" t="s">
        <v>377</v>
      </c>
      <c r="G44" s="104" t="s">
        <v>341</v>
      </c>
      <c r="H44" s="103" t="s">
        <v>373</v>
      </c>
      <c r="I44" s="103" t="s">
        <v>338</v>
      </c>
      <c r="J44" s="117"/>
      <c r="K44" s="106">
        <v>3.5899999999999617</v>
      </c>
      <c r="L44" s="104" t="s">
        <v>139</v>
      </c>
      <c r="M44" s="105">
        <v>1.8200000000000001E-2</v>
      </c>
      <c r="N44" s="105">
        <v>2.9600000000002593E-2</v>
      </c>
      <c r="O44" s="106">
        <v>20914534.959078003</v>
      </c>
      <c r="P44" s="118">
        <v>107.72</v>
      </c>
      <c r="Q44" s="106"/>
      <c r="R44" s="106">
        <v>22529.137328296001</v>
      </c>
      <c r="S44" s="107">
        <v>3.917856185176069E-2</v>
      </c>
      <c r="T44" s="107">
        <f t="shared" si="0"/>
        <v>3.4494908690883958E-3</v>
      </c>
      <c r="U44" s="107">
        <f>R44/'סכום נכסי הקרן'!$C$42</f>
        <v>1.9547432976539585E-4</v>
      </c>
    </row>
    <row r="45" spans="2:21">
      <c r="B45" s="102" t="s">
        <v>379</v>
      </c>
      <c r="C45" s="125">
        <v>1161512</v>
      </c>
      <c r="D45" s="104" t="s">
        <v>126</v>
      </c>
      <c r="E45" s="104" t="s">
        <v>29</v>
      </c>
      <c r="F45" s="103" t="s">
        <v>377</v>
      </c>
      <c r="G45" s="104" t="s">
        <v>341</v>
      </c>
      <c r="H45" s="103" t="s">
        <v>373</v>
      </c>
      <c r="I45" s="103" t="s">
        <v>338</v>
      </c>
      <c r="J45" s="117"/>
      <c r="K45" s="106">
        <v>2.0299999999999354</v>
      </c>
      <c r="L45" s="104" t="s">
        <v>139</v>
      </c>
      <c r="M45" s="105">
        <v>2E-3</v>
      </c>
      <c r="N45" s="105">
        <v>2.8899999999998961E-2</v>
      </c>
      <c r="O45" s="106">
        <v>16698322.679306006</v>
      </c>
      <c r="P45" s="118">
        <v>104.5</v>
      </c>
      <c r="Q45" s="106"/>
      <c r="R45" s="106">
        <v>17449.747716920003</v>
      </c>
      <c r="S45" s="107">
        <v>5.0600977816078807E-2</v>
      </c>
      <c r="T45" s="107">
        <f t="shared" si="0"/>
        <v>2.6717732037529521E-3</v>
      </c>
      <c r="U45" s="107">
        <f>R45/'סכום נכסי הקרן'!$C$42</f>
        <v>1.5140294498787072E-4</v>
      </c>
    </row>
    <row r="46" spans="2:21">
      <c r="B46" s="102" t="s">
        <v>380</v>
      </c>
      <c r="C46" s="125">
        <v>7590128</v>
      </c>
      <c r="D46" s="104" t="s">
        <v>126</v>
      </c>
      <c r="E46" s="104" t="s">
        <v>29</v>
      </c>
      <c r="F46" s="103" t="s">
        <v>381</v>
      </c>
      <c r="G46" s="104" t="s">
        <v>341</v>
      </c>
      <c r="H46" s="103" t="s">
        <v>373</v>
      </c>
      <c r="I46" s="103" t="s">
        <v>338</v>
      </c>
      <c r="J46" s="117"/>
      <c r="K46" s="106">
        <v>1.4599999999999618</v>
      </c>
      <c r="L46" s="104" t="s">
        <v>139</v>
      </c>
      <c r="M46" s="105">
        <v>4.7500000000000001E-2</v>
      </c>
      <c r="N46" s="105">
        <v>3.2699999999999042E-2</v>
      </c>
      <c r="O46" s="106">
        <v>8146583.0864709998</v>
      </c>
      <c r="P46" s="118">
        <v>137.97999999999999</v>
      </c>
      <c r="Q46" s="106"/>
      <c r="R46" s="106">
        <v>11240.655352604004</v>
      </c>
      <c r="S46" s="107">
        <v>6.3117819247274195E-3</v>
      </c>
      <c r="T46" s="107">
        <f t="shared" si="0"/>
        <v>1.7210840094031173E-3</v>
      </c>
      <c r="U46" s="107">
        <f>R46/'סכום נכסי הקרן'!$C$42</f>
        <v>9.7529680748777587E-5</v>
      </c>
    </row>
    <row r="47" spans="2:21">
      <c r="B47" s="102" t="s">
        <v>382</v>
      </c>
      <c r="C47" s="125">
        <v>7590219</v>
      </c>
      <c r="D47" s="104" t="s">
        <v>126</v>
      </c>
      <c r="E47" s="104" t="s">
        <v>29</v>
      </c>
      <c r="F47" s="103" t="s">
        <v>381</v>
      </c>
      <c r="G47" s="104" t="s">
        <v>341</v>
      </c>
      <c r="H47" s="103" t="s">
        <v>373</v>
      </c>
      <c r="I47" s="103" t="s">
        <v>338</v>
      </c>
      <c r="J47" s="117"/>
      <c r="K47" s="106">
        <v>4.2799999999999461</v>
      </c>
      <c r="L47" s="104" t="s">
        <v>139</v>
      </c>
      <c r="M47" s="105">
        <v>5.0000000000000001E-3</v>
      </c>
      <c r="N47" s="105">
        <v>3.1500000000002346E-2</v>
      </c>
      <c r="O47" s="106">
        <v>17874023.790361002</v>
      </c>
      <c r="P47" s="118">
        <v>99.19</v>
      </c>
      <c r="Q47" s="106"/>
      <c r="R47" s="106">
        <v>17729.243367099003</v>
      </c>
      <c r="S47" s="107">
        <v>1.001420565362237E-2</v>
      </c>
      <c r="T47" s="107">
        <f t="shared" si="0"/>
        <v>2.7145674607719052E-3</v>
      </c>
      <c r="U47" s="107">
        <f>R47/'סכום נכסי הקרן'!$C$42</f>
        <v>1.5382799234298913E-4</v>
      </c>
    </row>
    <row r="48" spans="2:21">
      <c r="B48" s="102" t="s">
        <v>383</v>
      </c>
      <c r="C48" s="125">
        <v>7590284</v>
      </c>
      <c r="D48" s="104" t="s">
        <v>126</v>
      </c>
      <c r="E48" s="104" t="s">
        <v>29</v>
      </c>
      <c r="F48" s="103" t="s">
        <v>381</v>
      </c>
      <c r="G48" s="104" t="s">
        <v>341</v>
      </c>
      <c r="H48" s="103" t="s">
        <v>373</v>
      </c>
      <c r="I48" s="103" t="s">
        <v>338</v>
      </c>
      <c r="J48" s="117"/>
      <c r="K48" s="106">
        <v>6.1000000000000156</v>
      </c>
      <c r="L48" s="104" t="s">
        <v>139</v>
      </c>
      <c r="M48" s="105">
        <v>5.8999999999999999E-3</v>
      </c>
      <c r="N48" s="105">
        <v>3.3700000000000341E-2</v>
      </c>
      <c r="O48" s="106">
        <v>54139177.202589013</v>
      </c>
      <c r="P48" s="118">
        <v>91.47</v>
      </c>
      <c r="Q48" s="106"/>
      <c r="R48" s="106">
        <v>49521.102670590015</v>
      </c>
      <c r="S48" s="107">
        <v>4.924451830560355E-2</v>
      </c>
      <c r="T48" s="107">
        <f t="shared" si="0"/>
        <v>7.5822961616395564E-3</v>
      </c>
      <c r="U48" s="107">
        <f>R48/'סכום נכסי הקרן'!$C$42</f>
        <v>4.2967044022670958E-4</v>
      </c>
    </row>
    <row r="49" spans="2:21">
      <c r="B49" s="102" t="s">
        <v>384</v>
      </c>
      <c r="C49" s="125">
        <v>7670284</v>
      </c>
      <c r="D49" s="104" t="s">
        <v>126</v>
      </c>
      <c r="E49" s="104" t="s">
        <v>29</v>
      </c>
      <c r="F49" s="103" t="s">
        <v>385</v>
      </c>
      <c r="G49" s="104" t="s">
        <v>386</v>
      </c>
      <c r="H49" s="103" t="s">
        <v>368</v>
      </c>
      <c r="I49" s="103" t="s">
        <v>137</v>
      </c>
      <c r="J49" s="117"/>
      <c r="K49" s="106">
        <v>5.2800000000001388</v>
      </c>
      <c r="L49" s="104" t="s">
        <v>139</v>
      </c>
      <c r="M49" s="105">
        <v>4.4000000000000003E-3</v>
      </c>
      <c r="N49" s="105">
        <v>2.7400000000000618E-2</v>
      </c>
      <c r="O49" s="106">
        <v>11529524.511947</v>
      </c>
      <c r="P49" s="118">
        <v>98.69</v>
      </c>
      <c r="Q49" s="106"/>
      <c r="R49" s="106">
        <v>11378.488265695001</v>
      </c>
      <c r="S49" s="107">
        <v>1.5234437283996368E-2</v>
      </c>
      <c r="T49" s="107">
        <f t="shared" si="0"/>
        <v>1.7421879410911758E-3</v>
      </c>
      <c r="U49" s="107">
        <f>R49/'סכום נכסי הקרן'!$C$42</f>
        <v>9.8725589669454962E-5</v>
      </c>
    </row>
    <row r="50" spans="2:21">
      <c r="B50" s="102" t="s">
        <v>387</v>
      </c>
      <c r="C50" s="125">
        <v>6130207</v>
      </c>
      <c r="D50" s="104" t="s">
        <v>126</v>
      </c>
      <c r="E50" s="104" t="s">
        <v>29</v>
      </c>
      <c r="F50" s="103" t="s">
        <v>388</v>
      </c>
      <c r="G50" s="104" t="s">
        <v>341</v>
      </c>
      <c r="H50" s="103" t="s">
        <v>368</v>
      </c>
      <c r="I50" s="103" t="s">
        <v>137</v>
      </c>
      <c r="J50" s="117"/>
      <c r="K50" s="106">
        <v>3.0599999999999663</v>
      </c>
      <c r="L50" s="104" t="s">
        <v>139</v>
      </c>
      <c r="M50" s="105">
        <v>1.5800000000000002E-2</v>
      </c>
      <c r="N50" s="105">
        <v>2.94000000000019E-2</v>
      </c>
      <c r="O50" s="106">
        <v>20883799.430805996</v>
      </c>
      <c r="P50" s="118">
        <v>108.57</v>
      </c>
      <c r="Q50" s="106"/>
      <c r="R50" s="106">
        <v>22673.541530304999</v>
      </c>
      <c r="S50" s="107">
        <v>4.4896728912329632E-2</v>
      </c>
      <c r="T50" s="107">
        <f t="shared" si="0"/>
        <v>3.4716009467637807E-3</v>
      </c>
      <c r="U50" s="107">
        <f>R50/'סכום נכסי הקרן'!$C$42</f>
        <v>1.9672725455304686E-4</v>
      </c>
    </row>
    <row r="51" spans="2:21">
      <c r="B51" s="102" t="s">
        <v>389</v>
      </c>
      <c r="C51" s="125">
        <v>6130280</v>
      </c>
      <c r="D51" s="104" t="s">
        <v>126</v>
      </c>
      <c r="E51" s="104" t="s">
        <v>29</v>
      </c>
      <c r="F51" s="103" t="s">
        <v>388</v>
      </c>
      <c r="G51" s="104" t="s">
        <v>341</v>
      </c>
      <c r="H51" s="103" t="s">
        <v>368</v>
      </c>
      <c r="I51" s="103" t="s">
        <v>137</v>
      </c>
      <c r="J51" s="117"/>
      <c r="K51" s="106">
        <v>5.4900000000001121</v>
      </c>
      <c r="L51" s="104" t="s">
        <v>139</v>
      </c>
      <c r="M51" s="105">
        <v>8.3999999999999995E-3</v>
      </c>
      <c r="N51" s="105">
        <v>3.0100000000000085E-2</v>
      </c>
      <c r="O51" s="106">
        <v>16807325.163172003</v>
      </c>
      <c r="P51" s="118">
        <v>98.55</v>
      </c>
      <c r="Q51" s="106"/>
      <c r="R51" s="106">
        <v>16563.618367086001</v>
      </c>
      <c r="S51" s="107">
        <v>2.0474266248229993E-2</v>
      </c>
      <c r="T51" s="107">
        <f t="shared" si="0"/>
        <v>2.5360957893654735E-3</v>
      </c>
      <c r="U51" s="107">
        <f>R51/'סכום נכסי הקרן'!$C$42</f>
        <v>1.4371443307460303E-4</v>
      </c>
    </row>
    <row r="52" spans="2:21">
      <c r="B52" s="102" t="s">
        <v>390</v>
      </c>
      <c r="C52" s="125">
        <v>6040398</v>
      </c>
      <c r="D52" s="104" t="s">
        <v>126</v>
      </c>
      <c r="E52" s="104" t="s">
        <v>29</v>
      </c>
      <c r="F52" s="103" t="s">
        <v>328</v>
      </c>
      <c r="G52" s="104" t="s">
        <v>329</v>
      </c>
      <c r="H52" s="103" t="s">
        <v>373</v>
      </c>
      <c r="I52" s="103" t="s">
        <v>338</v>
      </c>
      <c r="J52" s="117"/>
      <c r="K52" s="106">
        <v>4.5199999999998202</v>
      </c>
      <c r="L52" s="104" t="s">
        <v>139</v>
      </c>
      <c r="M52" s="105">
        <v>2.7799999999999998E-2</v>
      </c>
      <c r="N52" s="105">
        <v>3.3500000000000231E-2</v>
      </c>
      <c r="O52" s="106">
        <v>270.32176000000004</v>
      </c>
      <c r="P52" s="118">
        <v>5460000</v>
      </c>
      <c r="Q52" s="106"/>
      <c r="R52" s="106">
        <v>14759.569034579001</v>
      </c>
      <c r="S52" s="107">
        <v>6.4639349593495946E-2</v>
      </c>
      <c r="T52" s="107">
        <f t="shared" si="0"/>
        <v>2.2598734196766028E-3</v>
      </c>
      <c r="U52" s="107">
        <f>R52/'סכום נכסי הקרן'!$C$42</f>
        <v>1.280615774416178E-4</v>
      </c>
    </row>
    <row r="53" spans="2:21">
      <c r="B53" s="102" t="s">
        <v>391</v>
      </c>
      <c r="C53" s="125">
        <v>6040430</v>
      </c>
      <c r="D53" s="104" t="s">
        <v>126</v>
      </c>
      <c r="E53" s="104" t="s">
        <v>29</v>
      </c>
      <c r="F53" s="103" t="s">
        <v>328</v>
      </c>
      <c r="G53" s="104" t="s">
        <v>329</v>
      </c>
      <c r="H53" s="103" t="s">
        <v>373</v>
      </c>
      <c r="I53" s="103" t="s">
        <v>338</v>
      </c>
      <c r="J53" s="117"/>
      <c r="K53" s="106">
        <v>1.4000000000000097</v>
      </c>
      <c r="L53" s="104" t="s">
        <v>139</v>
      </c>
      <c r="M53" s="105">
        <v>2.4199999999999999E-2</v>
      </c>
      <c r="N53" s="105">
        <v>3.5600000000001339E-2</v>
      </c>
      <c r="O53" s="106">
        <v>1038.4506100000001</v>
      </c>
      <c r="P53" s="118">
        <v>5556939</v>
      </c>
      <c r="Q53" s="106"/>
      <c r="R53" s="106">
        <v>57706.067805647006</v>
      </c>
      <c r="S53" s="107">
        <v>3.6028540054817336E-2</v>
      </c>
      <c r="T53" s="107">
        <f t="shared" si="0"/>
        <v>8.8355160291275527E-3</v>
      </c>
      <c r="U53" s="107">
        <f>R53/'סכום נכסי הקרן'!$C$42</f>
        <v>5.0068738821782961E-4</v>
      </c>
    </row>
    <row r="54" spans="2:21">
      <c r="B54" s="102" t="s">
        <v>392</v>
      </c>
      <c r="C54" s="125">
        <v>6040471</v>
      </c>
      <c r="D54" s="104" t="s">
        <v>126</v>
      </c>
      <c r="E54" s="104" t="s">
        <v>29</v>
      </c>
      <c r="F54" s="103" t="s">
        <v>328</v>
      </c>
      <c r="G54" s="104" t="s">
        <v>329</v>
      </c>
      <c r="H54" s="103" t="s">
        <v>373</v>
      </c>
      <c r="I54" s="103" t="s">
        <v>338</v>
      </c>
      <c r="J54" s="117"/>
      <c r="K54" s="106">
        <v>1.010000000000032</v>
      </c>
      <c r="L54" s="104" t="s">
        <v>139</v>
      </c>
      <c r="M54" s="105">
        <v>1.95E-2</v>
      </c>
      <c r="N54" s="105">
        <v>3.5600000000005128E-2</v>
      </c>
      <c r="O54" s="106">
        <v>255.42213200000003</v>
      </c>
      <c r="P54" s="118">
        <v>5397000</v>
      </c>
      <c r="Q54" s="106">
        <v>506.38055959400003</v>
      </c>
      <c r="R54" s="106">
        <v>14291.513102703002</v>
      </c>
      <c r="S54" s="107">
        <v>1.0291394979652686E-2</v>
      </c>
      <c r="T54" s="107">
        <f t="shared" si="0"/>
        <v>2.188208240504337E-3</v>
      </c>
      <c r="U54" s="107">
        <f>R54/'סכום נכסי הקרן'!$C$42</f>
        <v>1.2400048454476437E-4</v>
      </c>
    </row>
    <row r="55" spans="2:21">
      <c r="B55" s="102" t="s">
        <v>393</v>
      </c>
      <c r="C55" s="125">
        <v>6040620</v>
      </c>
      <c r="D55" s="104" t="s">
        <v>126</v>
      </c>
      <c r="E55" s="104" t="s">
        <v>29</v>
      </c>
      <c r="F55" s="103" t="s">
        <v>328</v>
      </c>
      <c r="G55" s="104" t="s">
        <v>329</v>
      </c>
      <c r="H55" s="103" t="s">
        <v>368</v>
      </c>
      <c r="I55" s="103" t="s">
        <v>137</v>
      </c>
      <c r="J55" s="117"/>
      <c r="K55" s="106">
        <v>4.3400000000000185</v>
      </c>
      <c r="L55" s="104" t="s">
        <v>139</v>
      </c>
      <c r="M55" s="105">
        <v>1.4999999999999999E-2</v>
      </c>
      <c r="N55" s="105">
        <v>3.8000000000000408E-2</v>
      </c>
      <c r="O55" s="106">
        <v>878.01358500000049</v>
      </c>
      <c r="P55" s="118">
        <v>4910638</v>
      </c>
      <c r="Q55" s="106"/>
      <c r="R55" s="106">
        <v>43116.068704154008</v>
      </c>
      <c r="S55" s="107">
        <v>3.1270517308925154E-2</v>
      </c>
      <c r="T55" s="107">
        <f t="shared" si="0"/>
        <v>6.6016058732603199E-3</v>
      </c>
      <c r="U55" s="107">
        <f>R55/'סכום נכסי הקרן'!$C$42</f>
        <v>3.7409708633085619E-4</v>
      </c>
    </row>
    <row r="56" spans="2:21">
      <c r="B56" s="102" t="s">
        <v>394</v>
      </c>
      <c r="C56" s="125">
        <v>2260446</v>
      </c>
      <c r="D56" s="104" t="s">
        <v>126</v>
      </c>
      <c r="E56" s="104" t="s">
        <v>29</v>
      </c>
      <c r="F56" s="103" t="s">
        <v>395</v>
      </c>
      <c r="G56" s="104" t="s">
        <v>341</v>
      </c>
      <c r="H56" s="103" t="s">
        <v>368</v>
      </c>
      <c r="I56" s="103" t="s">
        <v>137</v>
      </c>
      <c r="J56" s="117"/>
      <c r="K56" s="106">
        <v>2.5999999999989569</v>
      </c>
      <c r="L56" s="104" t="s">
        <v>139</v>
      </c>
      <c r="M56" s="105">
        <v>3.7000000000000005E-2</v>
      </c>
      <c r="N56" s="105">
        <v>3.050000000002024E-2</v>
      </c>
      <c r="O56" s="106">
        <v>1446503.879159</v>
      </c>
      <c r="P56" s="118">
        <v>114.36</v>
      </c>
      <c r="Q56" s="106"/>
      <c r="R56" s="106">
        <v>1654.2218996330007</v>
      </c>
      <c r="S56" s="107">
        <v>3.8477914482703958E-3</v>
      </c>
      <c r="T56" s="107">
        <f t="shared" si="0"/>
        <v>2.5328192797969369E-4</v>
      </c>
      <c r="U56" s="107">
        <f>R56/'סכום נכסי הקרן'!$C$42</f>
        <v>1.4352876117802866E-5</v>
      </c>
    </row>
    <row r="57" spans="2:21">
      <c r="B57" s="102" t="s">
        <v>396</v>
      </c>
      <c r="C57" s="125">
        <v>2260495</v>
      </c>
      <c r="D57" s="104" t="s">
        <v>126</v>
      </c>
      <c r="E57" s="104" t="s">
        <v>29</v>
      </c>
      <c r="F57" s="103" t="s">
        <v>395</v>
      </c>
      <c r="G57" s="104" t="s">
        <v>341</v>
      </c>
      <c r="H57" s="103" t="s">
        <v>368</v>
      </c>
      <c r="I57" s="103" t="s">
        <v>137</v>
      </c>
      <c r="J57" s="117"/>
      <c r="K57" s="106">
        <v>4.0800000000000898</v>
      </c>
      <c r="L57" s="104" t="s">
        <v>139</v>
      </c>
      <c r="M57" s="105">
        <v>2.81E-2</v>
      </c>
      <c r="N57" s="105">
        <v>3.1200000000008311E-2</v>
      </c>
      <c r="O57" s="106">
        <v>5579360.2330249986</v>
      </c>
      <c r="P57" s="118">
        <v>112.12</v>
      </c>
      <c r="Q57" s="106"/>
      <c r="R57" s="106">
        <v>6255.5788933150016</v>
      </c>
      <c r="S57" s="107">
        <v>4.1793499010062138E-3</v>
      </c>
      <c r="T57" s="107">
        <f t="shared" si="0"/>
        <v>9.5780685957513715E-4</v>
      </c>
      <c r="U57" s="107">
        <f>R57/'סכום נכסי הקרן'!$C$42</f>
        <v>5.4276605164526021E-5</v>
      </c>
    </row>
    <row r="58" spans="2:21">
      <c r="B58" s="102" t="s">
        <v>397</v>
      </c>
      <c r="C58" s="125">
        <v>2260545</v>
      </c>
      <c r="D58" s="104" t="s">
        <v>126</v>
      </c>
      <c r="E58" s="104" t="s">
        <v>29</v>
      </c>
      <c r="F58" s="103" t="s">
        <v>395</v>
      </c>
      <c r="G58" s="104" t="s">
        <v>341</v>
      </c>
      <c r="H58" s="103" t="s">
        <v>373</v>
      </c>
      <c r="I58" s="103" t="s">
        <v>338</v>
      </c>
      <c r="J58" s="117"/>
      <c r="K58" s="106">
        <v>2.720000000000403</v>
      </c>
      <c r="L58" s="104" t="s">
        <v>139</v>
      </c>
      <c r="M58" s="105">
        <v>2.4E-2</v>
      </c>
      <c r="N58" s="105">
        <v>2.9400000000034586E-2</v>
      </c>
      <c r="O58" s="106">
        <v>1219395.9660090001</v>
      </c>
      <c r="P58" s="118">
        <v>110.4</v>
      </c>
      <c r="Q58" s="106">
        <v>111.018828124</v>
      </c>
      <c r="R58" s="106">
        <v>1457.2319718340004</v>
      </c>
      <c r="S58" s="107">
        <v>2.2580714078496117E-3</v>
      </c>
      <c r="T58" s="107">
        <f t="shared" si="0"/>
        <v>2.2312032226247961E-4</v>
      </c>
      <c r="U58" s="107">
        <f>R58/'סכום נכסי הקרן'!$C$42</f>
        <v>1.2643690650737503E-5</v>
      </c>
    </row>
    <row r="59" spans="2:21">
      <c r="B59" s="102" t="s">
        <v>398</v>
      </c>
      <c r="C59" s="125">
        <v>2260552</v>
      </c>
      <c r="D59" s="104" t="s">
        <v>126</v>
      </c>
      <c r="E59" s="104" t="s">
        <v>29</v>
      </c>
      <c r="F59" s="103" t="s">
        <v>395</v>
      </c>
      <c r="G59" s="104" t="s">
        <v>341</v>
      </c>
      <c r="H59" s="103" t="s">
        <v>368</v>
      </c>
      <c r="I59" s="103" t="s">
        <v>137</v>
      </c>
      <c r="J59" s="117"/>
      <c r="K59" s="106">
        <v>3.8699999999998833</v>
      </c>
      <c r="L59" s="104" t="s">
        <v>139</v>
      </c>
      <c r="M59" s="105">
        <v>2.6000000000000002E-2</v>
      </c>
      <c r="N59" s="105">
        <v>2.929999999999985E-2</v>
      </c>
      <c r="O59" s="106">
        <v>18986721.302102</v>
      </c>
      <c r="P59" s="118">
        <v>111.25</v>
      </c>
      <c r="Q59" s="106"/>
      <c r="R59" s="106">
        <v>21122.726761280999</v>
      </c>
      <c r="S59" s="107">
        <v>3.8728809300806938E-2</v>
      </c>
      <c r="T59" s="107">
        <f t="shared" si="0"/>
        <v>3.2341519354038622E-3</v>
      </c>
      <c r="U59" s="107">
        <f>R59/'סכום נכסי הקרן'!$C$42</f>
        <v>1.8327159164204396E-4</v>
      </c>
    </row>
    <row r="60" spans="2:21">
      <c r="B60" s="102" t="s">
        <v>399</v>
      </c>
      <c r="C60" s="125">
        <v>2260636</v>
      </c>
      <c r="D60" s="104" t="s">
        <v>126</v>
      </c>
      <c r="E60" s="104" t="s">
        <v>29</v>
      </c>
      <c r="F60" s="103" t="s">
        <v>395</v>
      </c>
      <c r="G60" s="104" t="s">
        <v>341</v>
      </c>
      <c r="H60" s="103" t="s">
        <v>368</v>
      </c>
      <c r="I60" s="103" t="s">
        <v>137</v>
      </c>
      <c r="J60" s="117"/>
      <c r="K60" s="106">
        <v>6.8199999999999976</v>
      </c>
      <c r="L60" s="104" t="s">
        <v>139</v>
      </c>
      <c r="M60" s="105">
        <v>3.4999999999999996E-3</v>
      </c>
      <c r="N60" s="105">
        <v>3.29999999999998E-2</v>
      </c>
      <c r="O60" s="106">
        <v>97457384.145804003</v>
      </c>
      <c r="P60" s="118">
        <v>88.99</v>
      </c>
      <c r="Q60" s="106">
        <v>5770.4681249579999</v>
      </c>
      <c r="R60" s="106">
        <v>92497.794276673012</v>
      </c>
      <c r="S60" s="107">
        <v>3.5225039246485915E-2</v>
      </c>
      <c r="T60" s="107">
        <f t="shared" si="0"/>
        <v>1.4162561669303537E-2</v>
      </c>
      <c r="U60" s="107">
        <f>R60/'סכום נכסי הקרן'!$C$42</f>
        <v>8.0255821949742109E-4</v>
      </c>
    </row>
    <row r="61" spans="2:21">
      <c r="B61" s="102" t="s">
        <v>400</v>
      </c>
      <c r="C61" s="125">
        <v>3230125</v>
      </c>
      <c r="D61" s="104" t="s">
        <v>126</v>
      </c>
      <c r="E61" s="104" t="s">
        <v>29</v>
      </c>
      <c r="F61" s="103" t="s">
        <v>401</v>
      </c>
      <c r="G61" s="104" t="s">
        <v>341</v>
      </c>
      <c r="H61" s="103" t="s">
        <v>373</v>
      </c>
      <c r="I61" s="103" t="s">
        <v>338</v>
      </c>
      <c r="J61" s="117"/>
      <c r="K61" s="106">
        <v>3.0000094189130064E-2</v>
      </c>
      <c r="L61" s="104" t="s">
        <v>139</v>
      </c>
      <c r="M61" s="105">
        <v>4.9000000000000002E-2</v>
      </c>
      <c r="N61" s="105">
        <v>5.0400123047611475E-2</v>
      </c>
      <c r="O61" s="106">
        <v>0.43117400000000006</v>
      </c>
      <c r="P61" s="118">
        <v>117.36</v>
      </c>
      <c r="Q61" s="106"/>
      <c r="R61" s="106">
        <v>5.0387000000000012E-4</v>
      </c>
      <c r="S61" s="107">
        <v>3.241845059408777E-9</v>
      </c>
      <c r="T61" s="107">
        <f t="shared" si="0"/>
        <v>7.7148758022996688E-11</v>
      </c>
      <c r="U61" s="107">
        <f>R61/'סכום נכסי הקרן'!$C$42</f>
        <v>4.371834087725348E-12</v>
      </c>
    </row>
    <row r="62" spans="2:21">
      <c r="B62" s="102" t="s">
        <v>402</v>
      </c>
      <c r="C62" s="125">
        <v>3230265</v>
      </c>
      <c r="D62" s="104" t="s">
        <v>126</v>
      </c>
      <c r="E62" s="104" t="s">
        <v>29</v>
      </c>
      <c r="F62" s="103" t="s">
        <v>401</v>
      </c>
      <c r="G62" s="104" t="s">
        <v>341</v>
      </c>
      <c r="H62" s="103" t="s">
        <v>373</v>
      </c>
      <c r="I62" s="103" t="s">
        <v>338</v>
      </c>
      <c r="J62" s="117"/>
      <c r="K62" s="106">
        <v>3.2699999999999689</v>
      </c>
      <c r="L62" s="104" t="s">
        <v>139</v>
      </c>
      <c r="M62" s="105">
        <v>2.35E-2</v>
      </c>
      <c r="N62" s="105">
        <v>2.8500000000000351E-2</v>
      </c>
      <c r="O62" s="106">
        <v>34687968.641652003</v>
      </c>
      <c r="P62" s="118">
        <v>110.9</v>
      </c>
      <c r="Q62" s="106">
        <v>918.80402730800006</v>
      </c>
      <c r="R62" s="106">
        <v>39387.761250236013</v>
      </c>
      <c r="S62" s="107">
        <v>3.6931586926922166E-2</v>
      </c>
      <c r="T62" s="107">
        <f t="shared" si="0"/>
        <v>6.0307556746026217E-3</v>
      </c>
      <c r="U62" s="107">
        <f>R62/'סכום נכסי הקרן'!$C$42</f>
        <v>3.4174838206872671E-4</v>
      </c>
    </row>
    <row r="63" spans="2:21">
      <c r="B63" s="102" t="s">
        <v>403</v>
      </c>
      <c r="C63" s="125">
        <v>3230190</v>
      </c>
      <c r="D63" s="104" t="s">
        <v>126</v>
      </c>
      <c r="E63" s="104" t="s">
        <v>29</v>
      </c>
      <c r="F63" s="103" t="s">
        <v>401</v>
      </c>
      <c r="G63" s="104" t="s">
        <v>341</v>
      </c>
      <c r="H63" s="103" t="s">
        <v>373</v>
      </c>
      <c r="I63" s="103" t="s">
        <v>338</v>
      </c>
      <c r="J63" s="117"/>
      <c r="K63" s="106">
        <v>1.72</v>
      </c>
      <c r="L63" s="104" t="s">
        <v>139</v>
      </c>
      <c r="M63" s="105">
        <v>1.7600000000000001E-2</v>
      </c>
      <c r="N63" s="105">
        <v>2.9600000000000938E-2</v>
      </c>
      <c r="O63" s="106">
        <v>15023425.581998</v>
      </c>
      <c r="P63" s="118">
        <v>111.29</v>
      </c>
      <c r="Q63" s="106"/>
      <c r="R63" s="106">
        <v>16719.570562838999</v>
      </c>
      <c r="S63" s="107">
        <v>1.1248520915870393E-2</v>
      </c>
      <c r="T63" s="107">
        <f t="shared" si="0"/>
        <v>2.5599740083769311E-3</v>
      </c>
      <c r="U63" s="107">
        <f>R63/'סכום נכסי הקרן'!$C$42</f>
        <v>1.4506755416823547E-4</v>
      </c>
    </row>
    <row r="64" spans="2:21">
      <c r="B64" s="102" t="s">
        <v>404</v>
      </c>
      <c r="C64" s="125">
        <v>3230232</v>
      </c>
      <c r="D64" s="104" t="s">
        <v>126</v>
      </c>
      <c r="E64" s="104" t="s">
        <v>29</v>
      </c>
      <c r="F64" s="103" t="s">
        <v>401</v>
      </c>
      <c r="G64" s="104" t="s">
        <v>341</v>
      </c>
      <c r="H64" s="103" t="s">
        <v>373</v>
      </c>
      <c r="I64" s="103" t="s">
        <v>338</v>
      </c>
      <c r="J64" s="117"/>
      <c r="K64" s="106">
        <v>2.4099999999999473</v>
      </c>
      <c r="L64" s="104" t="s">
        <v>139</v>
      </c>
      <c r="M64" s="105">
        <v>2.1499999999999998E-2</v>
      </c>
      <c r="N64" s="105">
        <v>2.9299999999998803E-2</v>
      </c>
      <c r="O64" s="106">
        <v>23625118.760694999</v>
      </c>
      <c r="P64" s="118">
        <v>112.3</v>
      </c>
      <c r="Q64" s="106"/>
      <c r="R64" s="106">
        <v>26531.009470369005</v>
      </c>
      <c r="S64" s="107">
        <v>1.934434323644614E-2</v>
      </c>
      <c r="T64" s="107">
        <f t="shared" si="0"/>
        <v>4.062227220781812E-3</v>
      </c>
      <c r="U64" s="107">
        <f>R64/'סכום נכסי הקרן'!$C$42</f>
        <v>2.3019662131963249E-4</v>
      </c>
    </row>
    <row r="65" spans="2:21">
      <c r="B65" s="102" t="s">
        <v>405</v>
      </c>
      <c r="C65" s="125">
        <v>3230273</v>
      </c>
      <c r="D65" s="104" t="s">
        <v>126</v>
      </c>
      <c r="E65" s="104" t="s">
        <v>29</v>
      </c>
      <c r="F65" s="103" t="s">
        <v>401</v>
      </c>
      <c r="G65" s="104" t="s">
        <v>341</v>
      </c>
      <c r="H65" s="103" t="s">
        <v>373</v>
      </c>
      <c r="I65" s="103" t="s">
        <v>338</v>
      </c>
      <c r="J65" s="117"/>
      <c r="K65" s="106">
        <v>4.2199999999999864</v>
      </c>
      <c r="L65" s="104" t="s">
        <v>139</v>
      </c>
      <c r="M65" s="105">
        <v>2.2499999999999999E-2</v>
      </c>
      <c r="N65" s="105">
        <v>3.0900000000000212E-2</v>
      </c>
      <c r="O65" s="106">
        <v>49525221.653936006</v>
      </c>
      <c r="P65" s="118">
        <v>109.55</v>
      </c>
      <c r="Q65" s="106"/>
      <c r="R65" s="106">
        <v>54254.878199065017</v>
      </c>
      <c r="S65" s="107">
        <v>3.6630398917989387E-2</v>
      </c>
      <c r="T65" s="107">
        <f t="shared" si="0"/>
        <v>8.3070960163272763E-3</v>
      </c>
      <c r="U65" s="107">
        <f>R65/'סכום נכסי הקרן'!$C$42</f>
        <v>4.7074310027598237E-4</v>
      </c>
    </row>
    <row r="66" spans="2:21">
      <c r="B66" s="102" t="s">
        <v>406</v>
      </c>
      <c r="C66" s="125">
        <v>3230372</v>
      </c>
      <c r="D66" s="104" t="s">
        <v>126</v>
      </c>
      <c r="E66" s="104" t="s">
        <v>29</v>
      </c>
      <c r="F66" s="103" t="s">
        <v>401</v>
      </c>
      <c r="G66" s="104" t="s">
        <v>341</v>
      </c>
      <c r="H66" s="103" t="s">
        <v>373</v>
      </c>
      <c r="I66" s="103" t="s">
        <v>338</v>
      </c>
      <c r="J66" s="117"/>
      <c r="K66" s="106">
        <v>4.4300000000001063</v>
      </c>
      <c r="L66" s="104" t="s">
        <v>139</v>
      </c>
      <c r="M66" s="105">
        <v>6.5000000000000006E-3</v>
      </c>
      <c r="N66" s="105">
        <v>2.6799999999998061E-2</v>
      </c>
      <c r="O66" s="106">
        <v>17576118.377079006</v>
      </c>
      <c r="P66" s="118">
        <v>101.81</v>
      </c>
      <c r="Q66" s="106"/>
      <c r="R66" s="106">
        <v>17894.247156035999</v>
      </c>
      <c r="S66" s="107">
        <v>3.4900267987374924E-2</v>
      </c>
      <c r="T66" s="107">
        <f t="shared" si="0"/>
        <v>2.7398315911737504E-3</v>
      </c>
      <c r="U66" s="107">
        <f>R66/'סכום נכסי הקרן'!$C$42</f>
        <v>1.5525964969325526E-4</v>
      </c>
    </row>
    <row r="67" spans="2:21">
      <c r="B67" s="102" t="s">
        <v>407</v>
      </c>
      <c r="C67" s="125">
        <v>3230398</v>
      </c>
      <c r="D67" s="104" t="s">
        <v>126</v>
      </c>
      <c r="E67" s="104" t="s">
        <v>29</v>
      </c>
      <c r="F67" s="103" t="s">
        <v>401</v>
      </c>
      <c r="G67" s="104" t="s">
        <v>341</v>
      </c>
      <c r="H67" s="103" t="s">
        <v>373</v>
      </c>
      <c r="I67" s="103" t="s">
        <v>338</v>
      </c>
      <c r="J67" s="117"/>
      <c r="K67" s="106">
        <v>5.1699999999983941</v>
      </c>
      <c r="L67" s="104" t="s">
        <v>139</v>
      </c>
      <c r="M67" s="105">
        <v>1.43E-2</v>
      </c>
      <c r="N67" s="105">
        <v>3.0800000000314173E-2</v>
      </c>
      <c r="O67" s="106">
        <v>282520.69927300006</v>
      </c>
      <c r="P67" s="118">
        <v>102.75</v>
      </c>
      <c r="Q67" s="106"/>
      <c r="R67" s="106">
        <v>290.29001318600007</v>
      </c>
      <c r="S67" s="107">
        <v>7.0222882102058078E-4</v>
      </c>
      <c r="T67" s="107">
        <f t="shared" si="0"/>
        <v>4.444700812467349E-5</v>
      </c>
      <c r="U67" s="107">
        <f>R67/'סכום נכסי הקרן'!$C$42</f>
        <v>2.5187047749871901E-6</v>
      </c>
    </row>
    <row r="68" spans="2:21">
      <c r="B68" s="102" t="s">
        <v>408</v>
      </c>
      <c r="C68" s="125">
        <v>3230422</v>
      </c>
      <c r="D68" s="104" t="s">
        <v>126</v>
      </c>
      <c r="E68" s="104" t="s">
        <v>29</v>
      </c>
      <c r="F68" s="103" t="s">
        <v>401</v>
      </c>
      <c r="G68" s="104" t="s">
        <v>341</v>
      </c>
      <c r="H68" s="103" t="s">
        <v>373</v>
      </c>
      <c r="I68" s="103" t="s">
        <v>338</v>
      </c>
      <c r="J68" s="117"/>
      <c r="K68" s="106">
        <v>5.9899999999999354</v>
      </c>
      <c r="L68" s="104" t="s">
        <v>139</v>
      </c>
      <c r="M68" s="105">
        <v>2.5000000000000001E-3</v>
      </c>
      <c r="N68" s="105">
        <v>3.1100000000002043E-2</v>
      </c>
      <c r="O68" s="106">
        <v>41258656.118041016</v>
      </c>
      <c r="P68" s="118">
        <v>92.21</v>
      </c>
      <c r="Q68" s="106"/>
      <c r="R68" s="106">
        <v>38044.606228111006</v>
      </c>
      <c r="S68" s="107">
        <v>3.1795715762619234E-2</v>
      </c>
      <c r="T68" s="107">
        <f t="shared" si="0"/>
        <v>5.825101950845909E-3</v>
      </c>
      <c r="U68" s="107">
        <f>R68/'סכום נכסי הקרן'!$C$42</f>
        <v>3.3009448143795766E-4</v>
      </c>
    </row>
    <row r="69" spans="2:21">
      <c r="B69" s="102" t="s">
        <v>409</v>
      </c>
      <c r="C69" s="125">
        <v>1194638</v>
      </c>
      <c r="D69" s="104" t="s">
        <v>126</v>
      </c>
      <c r="E69" s="104" t="s">
        <v>29</v>
      </c>
      <c r="F69" s="103" t="s">
        <v>401</v>
      </c>
      <c r="G69" s="104" t="s">
        <v>341</v>
      </c>
      <c r="H69" s="103" t="s">
        <v>373</v>
      </c>
      <c r="I69" s="103" t="s">
        <v>338</v>
      </c>
      <c r="J69" s="117"/>
      <c r="K69" s="106">
        <v>6.730000000000067</v>
      </c>
      <c r="L69" s="104" t="s">
        <v>139</v>
      </c>
      <c r="M69" s="105">
        <v>3.61E-2</v>
      </c>
      <c r="N69" s="105">
        <v>3.3500000000003242E-2</v>
      </c>
      <c r="O69" s="106">
        <v>26829790.200512003</v>
      </c>
      <c r="P69" s="118">
        <v>104.99</v>
      </c>
      <c r="Q69" s="106"/>
      <c r="R69" s="106">
        <v>28168.597865351006</v>
      </c>
      <c r="S69" s="107">
        <v>5.8397612275374218E-2</v>
      </c>
      <c r="T69" s="107">
        <f t="shared" si="0"/>
        <v>4.3129623525136754E-3</v>
      </c>
      <c r="U69" s="107">
        <f>R69/'סכום נכסי הקרן'!$C$42</f>
        <v>2.4440517663518164E-4</v>
      </c>
    </row>
    <row r="70" spans="2:21">
      <c r="B70" s="102" t="s">
        <v>410</v>
      </c>
      <c r="C70" s="125">
        <v>1199876</v>
      </c>
      <c r="D70" s="104" t="s">
        <v>126</v>
      </c>
      <c r="E70" s="104" t="s">
        <v>29</v>
      </c>
      <c r="F70" s="103" t="s">
        <v>343</v>
      </c>
      <c r="G70" s="104" t="s">
        <v>329</v>
      </c>
      <c r="H70" s="103" t="s">
        <v>368</v>
      </c>
      <c r="I70" s="103" t="s">
        <v>137</v>
      </c>
      <c r="J70" s="117"/>
      <c r="K70" s="106">
        <v>0.25</v>
      </c>
      <c r="L70" s="104" t="s">
        <v>139</v>
      </c>
      <c r="M70" s="105">
        <v>1.5900000000000001E-2</v>
      </c>
      <c r="N70" s="105">
        <v>6.3100000000000003E-2</v>
      </c>
      <c r="O70" s="106">
        <v>830.38799500000005</v>
      </c>
      <c r="P70" s="118">
        <v>5566402</v>
      </c>
      <c r="Q70" s="106"/>
      <c r="R70" s="106">
        <v>46222.735026806004</v>
      </c>
      <c r="S70" s="107">
        <v>5.5470139946559791E-2</v>
      </c>
      <c r="T70" s="107">
        <f t="shared" si="0"/>
        <v>7.0772750902894574E-3</v>
      </c>
      <c r="U70" s="107">
        <f>R70/'סכום נכסי הקרן'!$C$42</f>
        <v>4.0105211387478292E-4</v>
      </c>
    </row>
    <row r="71" spans="2:21">
      <c r="B71" s="102" t="s">
        <v>411</v>
      </c>
      <c r="C71" s="125">
        <v>1199884</v>
      </c>
      <c r="D71" s="104" t="s">
        <v>126</v>
      </c>
      <c r="E71" s="104" t="s">
        <v>29</v>
      </c>
      <c r="F71" s="103" t="s">
        <v>343</v>
      </c>
      <c r="G71" s="104" t="s">
        <v>329</v>
      </c>
      <c r="H71" s="103" t="s">
        <v>368</v>
      </c>
      <c r="I71" s="103" t="s">
        <v>137</v>
      </c>
      <c r="J71" s="117"/>
      <c r="K71" s="106">
        <v>1.49</v>
      </c>
      <c r="L71" s="104" t="s">
        <v>139</v>
      </c>
      <c r="M71" s="105">
        <v>2.0199999999999999E-2</v>
      </c>
      <c r="N71" s="105">
        <v>3.3799999999999997E-2</v>
      </c>
      <c r="O71" s="106">
        <v>608.75608699999998</v>
      </c>
      <c r="P71" s="118">
        <v>5510000</v>
      </c>
      <c r="Q71" s="106"/>
      <c r="R71" s="106">
        <v>33542.458085714003</v>
      </c>
      <c r="S71" s="107">
        <v>2.8926399952482775E-2</v>
      </c>
      <c r="T71" s="107">
        <f t="shared" si="0"/>
        <v>5.1357671271384641E-3</v>
      </c>
      <c r="U71" s="107">
        <f>R71/'סכום נכסי הקרן'!$C$42</f>
        <v>2.9103153917721467E-4</v>
      </c>
    </row>
    <row r="72" spans="2:21">
      <c r="B72" s="102" t="s">
        <v>412</v>
      </c>
      <c r="C72" s="125">
        <v>1199892</v>
      </c>
      <c r="D72" s="104" t="s">
        <v>126</v>
      </c>
      <c r="E72" s="104" t="s">
        <v>29</v>
      </c>
      <c r="F72" s="103" t="s">
        <v>343</v>
      </c>
      <c r="G72" s="104" t="s">
        <v>329</v>
      </c>
      <c r="H72" s="103" t="s">
        <v>368</v>
      </c>
      <c r="I72" s="103" t="s">
        <v>137</v>
      </c>
      <c r="J72" s="117"/>
      <c r="K72" s="106">
        <v>2.56</v>
      </c>
      <c r="L72" s="104" t="s">
        <v>139</v>
      </c>
      <c r="M72" s="105">
        <v>2.5899999999999999E-2</v>
      </c>
      <c r="N72" s="105">
        <v>3.6600000000000001E-2</v>
      </c>
      <c r="O72" s="106">
        <v>1344.9571700000001</v>
      </c>
      <c r="P72" s="118">
        <v>5459551</v>
      </c>
      <c r="Q72" s="106"/>
      <c r="R72" s="106">
        <v>73428.618636126033</v>
      </c>
      <c r="S72" s="107">
        <v>6.3672639776546899E-2</v>
      </c>
      <c r="T72" s="107">
        <f t="shared" si="0"/>
        <v>1.1242833927642828E-2</v>
      </c>
      <c r="U72" s="107">
        <f>R72/'סכום נכסי הקרן'!$C$42</f>
        <v>6.3710428874114448E-4</v>
      </c>
    </row>
    <row r="73" spans="2:21">
      <c r="B73" s="102" t="s">
        <v>413</v>
      </c>
      <c r="C73" s="125">
        <v>6620462</v>
      </c>
      <c r="D73" s="104" t="s">
        <v>126</v>
      </c>
      <c r="E73" s="104" t="s">
        <v>29</v>
      </c>
      <c r="F73" s="103" t="s">
        <v>343</v>
      </c>
      <c r="G73" s="104" t="s">
        <v>329</v>
      </c>
      <c r="H73" s="103" t="s">
        <v>368</v>
      </c>
      <c r="I73" s="103" t="s">
        <v>137</v>
      </c>
      <c r="J73" s="117"/>
      <c r="K73" s="106">
        <v>2.799999999999959</v>
      </c>
      <c r="L73" s="104" t="s">
        <v>139</v>
      </c>
      <c r="M73" s="105">
        <v>2.9700000000000001E-2</v>
      </c>
      <c r="N73" s="105">
        <v>2.9099999999998884E-2</v>
      </c>
      <c r="O73" s="106">
        <v>531.59731500000021</v>
      </c>
      <c r="P73" s="118">
        <v>5593655</v>
      </c>
      <c r="Q73" s="106"/>
      <c r="R73" s="106">
        <v>29735.719981041006</v>
      </c>
      <c r="S73" s="107">
        <v>3.7971236785714298E-2</v>
      </c>
      <c r="T73" s="107">
        <f t="shared" si="0"/>
        <v>4.5529082212811241E-3</v>
      </c>
      <c r="U73" s="107">
        <f>R73/'סכום נכסי הקרן'!$C$42</f>
        <v>2.580023304347764E-4</v>
      </c>
    </row>
    <row r="74" spans="2:21">
      <c r="B74" s="102" t="s">
        <v>414</v>
      </c>
      <c r="C74" s="125">
        <v>6620553</v>
      </c>
      <c r="D74" s="104" t="s">
        <v>126</v>
      </c>
      <c r="E74" s="104" t="s">
        <v>29</v>
      </c>
      <c r="F74" s="103" t="s">
        <v>343</v>
      </c>
      <c r="G74" s="104" t="s">
        <v>329</v>
      </c>
      <c r="H74" s="103" t="s">
        <v>368</v>
      </c>
      <c r="I74" s="103" t="s">
        <v>137</v>
      </c>
      <c r="J74" s="117"/>
      <c r="K74" s="106">
        <v>4.3699999999999699</v>
      </c>
      <c r="L74" s="104" t="s">
        <v>139</v>
      </c>
      <c r="M74" s="105">
        <v>8.3999999999999995E-3</v>
      </c>
      <c r="N74" s="105">
        <v>3.4499999999996651E-2</v>
      </c>
      <c r="O74" s="106">
        <v>344.02168500000005</v>
      </c>
      <c r="P74" s="118">
        <v>4859428</v>
      </c>
      <c r="Q74" s="106"/>
      <c r="R74" s="106">
        <v>16717.485919268005</v>
      </c>
      <c r="S74" s="107">
        <v>4.3256844586948326E-2</v>
      </c>
      <c r="T74" s="107">
        <f t="shared" si="0"/>
        <v>2.5596548235427025E-3</v>
      </c>
      <c r="U74" s="107">
        <f>R74/'סכום נכסי הקרן'!$C$42</f>
        <v>1.4504946673333274E-4</v>
      </c>
    </row>
    <row r="75" spans="2:21">
      <c r="B75" s="102" t="s">
        <v>415</v>
      </c>
      <c r="C75" s="125">
        <v>1191329</v>
      </c>
      <c r="D75" s="104" t="s">
        <v>126</v>
      </c>
      <c r="E75" s="104" t="s">
        <v>29</v>
      </c>
      <c r="F75" s="103" t="s">
        <v>343</v>
      </c>
      <c r="G75" s="104" t="s">
        <v>329</v>
      </c>
      <c r="H75" s="103" t="s">
        <v>368</v>
      </c>
      <c r="I75" s="103" t="s">
        <v>137</v>
      </c>
      <c r="J75" s="117"/>
      <c r="K75" s="106">
        <v>4.73000000000002</v>
      </c>
      <c r="L75" s="104" t="s">
        <v>139</v>
      </c>
      <c r="M75" s="105">
        <v>3.0899999999999997E-2</v>
      </c>
      <c r="N75" s="105">
        <v>3.5199999999998219E-2</v>
      </c>
      <c r="O75" s="106">
        <v>818.41508500000009</v>
      </c>
      <c r="P75" s="118">
        <v>5195474</v>
      </c>
      <c r="Q75" s="106"/>
      <c r="R75" s="106">
        <v>42520.540834051011</v>
      </c>
      <c r="S75" s="107">
        <v>4.3074478157894738E-2</v>
      </c>
      <c r="T75" s="107">
        <f t="shared" si="0"/>
        <v>6.5104231563957978E-3</v>
      </c>
      <c r="U75" s="107">
        <f>R75/'סכום נכסי הקרן'!$C$42</f>
        <v>3.6892998163578258E-4</v>
      </c>
    </row>
    <row r="76" spans="2:21">
      <c r="B76" s="102" t="s">
        <v>416</v>
      </c>
      <c r="C76" s="125">
        <v>1157569</v>
      </c>
      <c r="D76" s="104" t="s">
        <v>126</v>
      </c>
      <c r="E76" s="104" t="s">
        <v>29</v>
      </c>
      <c r="F76" s="103" t="s">
        <v>417</v>
      </c>
      <c r="G76" s="104" t="s">
        <v>341</v>
      </c>
      <c r="H76" s="103" t="s">
        <v>373</v>
      </c>
      <c r="I76" s="103" t="s">
        <v>338</v>
      </c>
      <c r="J76" s="117"/>
      <c r="K76" s="106">
        <v>2.9700000000000881</v>
      </c>
      <c r="L76" s="104" t="s">
        <v>139</v>
      </c>
      <c r="M76" s="105">
        <v>1.4199999999999999E-2</v>
      </c>
      <c r="N76" s="105">
        <v>2.9600000000000605E-2</v>
      </c>
      <c r="O76" s="106">
        <v>15158263.450147001</v>
      </c>
      <c r="P76" s="118">
        <v>107.02</v>
      </c>
      <c r="Q76" s="106"/>
      <c r="R76" s="106">
        <v>16222.373566125007</v>
      </c>
      <c r="S76" s="107">
        <v>1.5743955160502476E-2</v>
      </c>
      <c r="T76" s="107">
        <f t="shared" ref="T76:T139" si="1">IFERROR(R76/$R$11,0)</f>
        <v>2.483846970074892E-3</v>
      </c>
      <c r="U76" s="107">
        <f>R76/'סכום נכסי הקרן'!$C$42</f>
        <v>1.4075361847341557E-4</v>
      </c>
    </row>
    <row r="77" spans="2:21">
      <c r="B77" s="102" t="s">
        <v>418</v>
      </c>
      <c r="C77" s="125">
        <v>1129899</v>
      </c>
      <c r="D77" s="104" t="s">
        <v>126</v>
      </c>
      <c r="E77" s="104" t="s">
        <v>29</v>
      </c>
      <c r="F77" s="103" t="s">
        <v>419</v>
      </c>
      <c r="G77" s="104" t="s">
        <v>341</v>
      </c>
      <c r="H77" s="103" t="s">
        <v>373</v>
      </c>
      <c r="I77" s="103" t="s">
        <v>338</v>
      </c>
      <c r="J77" s="117"/>
      <c r="K77" s="106">
        <v>0.96999999999974518</v>
      </c>
      <c r="L77" s="104" t="s">
        <v>139</v>
      </c>
      <c r="M77" s="105">
        <v>0.04</v>
      </c>
      <c r="N77" s="105">
        <v>3.0100000000052311E-2</v>
      </c>
      <c r="O77" s="106">
        <v>211180.88342000003</v>
      </c>
      <c r="P77" s="118">
        <v>112.25</v>
      </c>
      <c r="Q77" s="106"/>
      <c r="R77" s="106">
        <v>237.05054597600002</v>
      </c>
      <c r="S77" s="107">
        <v>2.5940119456219352E-3</v>
      </c>
      <c r="T77" s="107">
        <f t="shared" si="1"/>
        <v>3.6295384148136767E-5</v>
      </c>
      <c r="U77" s="107">
        <f>R77/'סכום נכסי הקרן'!$C$42</f>
        <v>2.0567719003151239E-6</v>
      </c>
    </row>
    <row r="78" spans="2:21">
      <c r="B78" s="102" t="s">
        <v>420</v>
      </c>
      <c r="C78" s="125">
        <v>1136753</v>
      </c>
      <c r="D78" s="104" t="s">
        <v>126</v>
      </c>
      <c r="E78" s="104" t="s">
        <v>29</v>
      </c>
      <c r="F78" s="103" t="s">
        <v>419</v>
      </c>
      <c r="G78" s="104" t="s">
        <v>341</v>
      </c>
      <c r="H78" s="103" t="s">
        <v>373</v>
      </c>
      <c r="I78" s="103" t="s">
        <v>338</v>
      </c>
      <c r="J78" s="117"/>
      <c r="K78" s="106">
        <v>2.919999999999995</v>
      </c>
      <c r="L78" s="104" t="s">
        <v>139</v>
      </c>
      <c r="M78" s="105">
        <v>0.04</v>
      </c>
      <c r="N78" s="105">
        <v>2.8800000000001873E-2</v>
      </c>
      <c r="O78" s="106">
        <v>36917474.779564016</v>
      </c>
      <c r="P78" s="118">
        <v>115.78</v>
      </c>
      <c r="Q78" s="106"/>
      <c r="R78" s="106">
        <v>42743.054320575</v>
      </c>
      <c r="S78" s="107">
        <v>4.0766582889985761E-2</v>
      </c>
      <c r="T78" s="107">
        <f t="shared" si="1"/>
        <v>6.5444927361062244E-3</v>
      </c>
      <c r="U78" s="107">
        <f>R78/'סכום נכסי הקרן'!$C$42</f>
        <v>3.7086062256571332E-4</v>
      </c>
    </row>
    <row r="79" spans="2:21">
      <c r="B79" s="102" t="s">
        <v>421</v>
      </c>
      <c r="C79" s="125">
        <v>1138544</v>
      </c>
      <c r="D79" s="104" t="s">
        <v>126</v>
      </c>
      <c r="E79" s="104" t="s">
        <v>29</v>
      </c>
      <c r="F79" s="103" t="s">
        <v>419</v>
      </c>
      <c r="G79" s="104" t="s">
        <v>341</v>
      </c>
      <c r="H79" s="103" t="s">
        <v>373</v>
      </c>
      <c r="I79" s="103" t="s">
        <v>338</v>
      </c>
      <c r="J79" s="117"/>
      <c r="K79" s="106">
        <v>4.2699999999998122</v>
      </c>
      <c r="L79" s="104" t="s">
        <v>139</v>
      </c>
      <c r="M79" s="105">
        <v>3.5000000000000003E-2</v>
      </c>
      <c r="N79" s="105">
        <v>3.1200000000004863E-2</v>
      </c>
      <c r="O79" s="106">
        <v>11504720.504188003</v>
      </c>
      <c r="P79" s="118">
        <v>115.14</v>
      </c>
      <c r="Q79" s="106"/>
      <c r="R79" s="106">
        <v>13246.535770413</v>
      </c>
      <c r="S79" s="107">
        <v>1.3049640139619277E-2</v>
      </c>
      <c r="T79" s="107">
        <f t="shared" si="1"/>
        <v>2.028209226178503E-3</v>
      </c>
      <c r="U79" s="107">
        <f>R79/'סכום נכסי הקרן'!$C$42</f>
        <v>1.1493372620986504E-4</v>
      </c>
    </row>
    <row r="80" spans="2:21">
      <c r="B80" s="102" t="s">
        <v>422</v>
      </c>
      <c r="C80" s="125">
        <v>1171271</v>
      </c>
      <c r="D80" s="104" t="s">
        <v>126</v>
      </c>
      <c r="E80" s="104" t="s">
        <v>29</v>
      </c>
      <c r="F80" s="103" t="s">
        <v>419</v>
      </c>
      <c r="G80" s="104" t="s">
        <v>341</v>
      </c>
      <c r="H80" s="103" t="s">
        <v>373</v>
      </c>
      <c r="I80" s="103" t="s">
        <v>338</v>
      </c>
      <c r="J80" s="117"/>
      <c r="K80" s="106">
        <v>6.8200000000000029</v>
      </c>
      <c r="L80" s="104" t="s">
        <v>139</v>
      </c>
      <c r="M80" s="105">
        <v>2.5000000000000001E-2</v>
      </c>
      <c r="N80" s="105">
        <v>3.1800000000001091E-2</v>
      </c>
      <c r="O80" s="106">
        <v>20104720.716079004</v>
      </c>
      <c r="P80" s="118">
        <v>106.56</v>
      </c>
      <c r="Q80" s="106"/>
      <c r="R80" s="106">
        <v>21423.589429176001</v>
      </c>
      <c r="S80" s="107">
        <v>3.3931815755230278E-2</v>
      </c>
      <c r="T80" s="107">
        <f t="shared" si="1"/>
        <v>3.2802177483389145E-3</v>
      </c>
      <c r="U80" s="107">
        <f>R80/'סכום נכסי הקרן'!$C$42</f>
        <v>1.8588203018219789E-4</v>
      </c>
    </row>
    <row r="81" spans="2:21">
      <c r="B81" s="102" t="s">
        <v>423</v>
      </c>
      <c r="C81" s="125">
        <v>1410307</v>
      </c>
      <c r="D81" s="104" t="s">
        <v>126</v>
      </c>
      <c r="E81" s="104" t="s">
        <v>29</v>
      </c>
      <c r="F81" s="103" t="s">
        <v>424</v>
      </c>
      <c r="G81" s="104" t="s">
        <v>135</v>
      </c>
      <c r="H81" s="103" t="s">
        <v>373</v>
      </c>
      <c r="I81" s="103" t="s">
        <v>338</v>
      </c>
      <c r="J81" s="117"/>
      <c r="K81" s="106">
        <v>1.4499999999999766</v>
      </c>
      <c r="L81" s="104" t="s">
        <v>139</v>
      </c>
      <c r="M81" s="105">
        <v>1.8000000000000002E-2</v>
      </c>
      <c r="N81" s="105">
        <v>3.2900000000004918E-2</v>
      </c>
      <c r="O81" s="106">
        <v>11831612.677096002</v>
      </c>
      <c r="P81" s="118">
        <v>109.59</v>
      </c>
      <c r="Q81" s="106"/>
      <c r="R81" s="106">
        <v>12966.264396878003</v>
      </c>
      <c r="S81" s="107">
        <v>1.3242483828028489E-2</v>
      </c>
      <c r="T81" s="107">
        <f t="shared" si="1"/>
        <v>1.9852961962747097E-3</v>
      </c>
      <c r="U81" s="107">
        <f>R81/'סכום נכסי הקרן'!$C$42</f>
        <v>1.1250194828176076E-4</v>
      </c>
    </row>
    <row r="82" spans="2:21">
      <c r="B82" s="102" t="s">
        <v>425</v>
      </c>
      <c r="C82" s="125">
        <v>1192749</v>
      </c>
      <c r="D82" s="104" t="s">
        <v>126</v>
      </c>
      <c r="E82" s="104" t="s">
        <v>29</v>
      </c>
      <c r="F82" s="103" t="s">
        <v>424</v>
      </c>
      <c r="G82" s="104" t="s">
        <v>135</v>
      </c>
      <c r="H82" s="103" t="s">
        <v>373</v>
      </c>
      <c r="I82" s="103" t="s">
        <v>338</v>
      </c>
      <c r="J82" s="117"/>
      <c r="K82" s="106">
        <v>3.9399999999998219</v>
      </c>
      <c r="L82" s="104" t="s">
        <v>139</v>
      </c>
      <c r="M82" s="105">
        <v>2.2000000000000002E-2</v>
      </c>
      <c r="N82" s="105">
        <v>3.0799999999997465E-2</v>
      </c>
      <c r="O82" s="106">
        <v>9191680.877193002</v>
      </c>
      <c r="P82" s="118">
        <v>99.64</v>
      </c>
      <c r="Q82" s="106"/>
      <c r="R82" s="106">
        <v>9158.5906890540027</v>
      </c>
      <c r="S82" s="107">
        <v>3.3585721119521988E-2</v>
      </c>
      <c r="T82" s="107">
        <f t="shared" si="1"/>
        <v>1.402294037949268E-3</v>
      </c>
      <c r="U82" s="107">
        <f>R82/'סכום נכסי הקרן'!$C$42</f>
        <v>7.9464621767381E-5</v>
      </c>
    </row>
    <row r="83" spans="2:21">
      <c r="B83" s="102" t="s">
        <v>426</v>
      </c>
      <c r="C83" s="125">
        <v>1110915</v>
      </c>
      <c r="D83" s="104" t="s">
        <v>126</v>
      </c>
      <c r="E83" s="104" t="s">
        <v>29</v>
      </c>
      <c r="F83" s="103" t="s">
        <v>427</v>
      </c>
      <c r="G83" s="104" t="s">
        <v>428</v>
      </c>
      <c r="H83" s="103" t="s">
        <v>429</v>
      </c>
      <c r="I83" s="103" t="s">
        <v>338</v>
      </c>
      <c r="J83" s="117"/>
      <c r="K83" s="106">
        <v>5.630000000000015</v>
      </c>
      <c r="L83" s="104" t="s">
        <v>139</v>
      </c>
      <c r="M83" s="105">
        <v>5.1500000000000004E-2</v>
      </c>
      <c r="N83" s="105">
        <v>3.2600000000000004E-2</v>
      </c>
      <c r="O83" s="106">
        <v>60025061.737126</v>
      </c>
      <c r="P83" s="118">
        <v>151.19999999999999</v>
      </c>
      <c r="Q83" s="106"/>
      <c r="R83" s="106">
        <v>90757.890792681006</v>
      </c>
      <c r="S83" s="107">
        <v>1.9193461935722762E-2</v>
      </c>
      <c r="T83" s="107">
        <f t="shared" si="1"/>
        <v>1.389616082609027E-2</v>
      </c>
      <c r="U83" s="107">
        <f>R83/'סכום נכסי הקרן'!$C$42</f>
        <v>7.8746192608708044E-4</v>
      </c>
    </row>
    <row r="84" spans="2:21">
      <c r="B84" s="102" t="s">
        <v>430</v>
      </c>
      <c r="C84" s="125">
        <v>2300184</v>
      </c>
      <c r="D84" s="104" t="s">
        <v>126</v>
      </c>
      <c r="E84" s="104" t="s">
        <v>29</v>
      </c>
      <c r="F84" s="103" t="s">
        <v>431</v>
      </c>
      <c r="G84" s="104" t="s">
        <v>163</v>
      </c>
      <c r="H84" s="103" t="s">
        <v>432</v>
      </c>
      <c r="I84" s="103" t="s">
        <v>137</v>
      </c>
      <c r="J84" s="117"/>
      <c r="K84" s="106">
        <v>1.1499999999997603</v>
      </c>
      <c r="L84" s="104" t="s">
        <v>139</v>
      </c>
      <c r="M84" s="105">
        <v>2.2000000000000002E-2</v>
      </c>
      <c r="N84" s="105">
        <v>2.7500000000031711E-2</v>
      </c>
      <c r="O84" s="106">
        <v>1129496.5718900003</v>
      </c>
      <c r="P84" s="118">
        <v>111.64</v>
      </c>
      <c r="Q84" s="106"/>
      <c r="R84" s="106">
        <v>1260.9700525520004</v>
      </c>
      <c r="S84" s="107">
        <v>1.4234084599466777E-3</v>
      </c>
      <c r="T84" s="107">
        <f t="shared" si="1"/>
        <v>1.9307018369535729E-4</v>
      </c>
      <c r="U84" s="107">
        <f>R84/'סכום נכסי הקרן'!$C$42</f>
        <v>1.0940821758286181E-5</v>
      </c>
    </row>
    <row r="85" spans="2:21">
      <c r="B85" s="102" t="s">
        <v>433</v>
      </c>
      <c r="C85" s="125">
        <v>2300242</v>
      </c>
      <c r="D85" s="104" t="s">
        <v>126</v>
      </c>
      <c r="E85" s="104" t="s">
        <v>29</v>
      </c>
      <c r="F85" s="103" t="s">
        <v>431</v>
      </c>
      <c r="G85" s="104" t="s">
        <v>163</v>
      </c>
      <c r="H85" s="103" t="s">
        <v>432</v>
      </c>
      <c r="I85" s="103" t="s">
        <v>137</v>
      </c>
      <c r="J85" s="117"/>
      <c r="K85" s="106">
        <v>4.4500000000001032</v>
      </c>
      <c r="L85" s="104" t="s">
        <v>139</v>
      </c>
      <c r="M85" s="105">
        <v>1.7000000000000001E-2</v>
      </c>
      <c r="N85" s="105">
        <v>2.5900000000009426E-2</v>
      </c>
      <c r="O85" s="106">
        <v>9044881.6680280026</v>
      </c>
      <c r="P85" s="118">
        <v>106.1</v>
      </c>
      <c r="Q85" s="106"/>
      <c r="R85" s="106">
        <v>9596.6196410439989</v>
      </c>
      <c r="S85" s="107">
        <v>7.1262185780687675E-3</v>
      </c>
      <c r="T85" s="107">
        <f t="shared" si="1"/>
        <v>1.4693617133896455E-3</v>
      </c>
      <c r="U85" s="107">
        <f>R85/'סכום נכסי הקרן'!$C$42</f>
        <v>8.3265185213747073E-5</v>
      </c>
    </row>
    <row r="86" spans="2:21">
      <c r="B86" s="102" t="s">
        <v>434</v>
      </c>
      <c r="C86" s="125">
        <v>2300317</v>
      </c>
      <c r="D86" s="104" t="s">
        <v>126</v>
      </c>
      <c r="E86" s="104" t="s">
        <v>29</v>
      </c>
      <c r="F86" s="103" t="s">
        <v>431</v>
      </c>
      <c r="G86" s="104" t="s">
        <v>163</v>
      </c>
      <c r="H86" s="103" t="s">
        <v>432</v>
      </c>
      <c r="I86" s="103" t="s">
        <v>137</v>
      </c>
      <c r="J86" s="117"/>
      <c r="K86" s="106">
        <v>9.3199999999998226</v>
      </c>
      <c r="L86" s="104" t="s">
        <v>139</v>
      </c>
      <c r="M86" s="105">
        <v>5.7999999999999996E-3</v>
      </c>
      <c r="N86" s="105">
        <v>2.9299999999993231E-2</v>
      </c>
      <c r="O86" s="106">
        <v>4719843.3695760006</v>
      </c>
      <c r="P86" s="118">
        <v>87.7</v>
      </c>
      <c r="Q86" s="106"/>
      <c r="R86" s="106">
        <v>4139.3027604600011</v>
      </c>
      <c r="S86" s="107">
        <v>9.866656429481379E-3</v>
      </c>
      <c r="T86" s="107">
        <f t="shared" si="1"/>
        <v>6.3377868706343066E-4</v>
      </c>
      <c r="U86" s="107">
        <f>R86/'סכום נכסי הקרן'!$C$42</f>
        <v>3.5914709960098159E-5</v>
      </c>
    </row>
    <row r="87" spans="2:21">
      <c r="B87" s="102" t="s">
        <v>435</v>
      </c>
      <c r="C87" s="125">
        <v>1136084</v>
      </c>
      <c r="D87" s="104" t="s">
        <v>126</v>
      </c>
      <c r="E87" s="104" t="s">
        <v>29</v>
      </c>
      <c r="F87" s="103" t="s">
        <v>377</v>
      </c>
      <c r="G87" s="104" t="s">
        <v>341</v>
      </c>
      <c r="H87" s="103" t="s">
        <v>432</v>
      </c>
      <c r="I87" s="103" t="s">
        <v>137</v>
      </c>
      <c r="J87" s="117"/>
      <c r="K87" s="106">
        <v>1.0899993005928503</v>
      </c>
      <c r="L87" s="104" t="s">
        <v>139</v>
      </c>
      <c r="M87" s="105">
        <v>2.5000000000000001E-2</v>
      </c>
      <c r="N87" s="105">
        <v>2.8699979180341156E-2</v>
      </c>
      <c r="O87" s="106">
        <v>0.56153000000000008</v>
      </c>
      <c r="P87" s="118">
        <v>112.16</v>
      </c>
      <c r="Q87" s="106"/>
      <c r="R87" s="106">
        <v>6.2921299999999999E-4</v>
      </c>
      <c r="S87" s="107">
        <v>1.1924244739949314E-9</v>
      </c>
      <c r="T87" s="107">
        <f t="shared" si="1"/>
        <v>9.6340328818790179E-11</v>
      </c>
      <c r="U87" s="107">
        <f>R87/'סכום נכסי הקרן'!$C$42</f>
        <v>5.4593741279296818E-12</v>
      </c>
    </row>
    <row r="88" spans="2:21">
      <c r="B88" s="102" t="s">
        <v>436</v>
      </c>
      <c r="C88" s="125">
        <v>1141050</v>
      </c>
      <c r="D88" s="104" t="s">
        <v>126</v>
      </c>
      <c r="E88" s="104" t="s">
        <v>29</v>
      </c>
      <c r="F88" s="103" t="s">
        <v>377</v>
      </c>
      <c r="G88" s="104" t="s">
        <v>341</v>
      </c>
      <c r="H88" s="103" t="s">
        <v>432</v>
      </c>
      <c r="I88" s="103" t="s">
        <v>137</v>
      </c>
      <c r="J88" s="117"/>
      <c r="K88" s="106">
        <v>1.9399999999999722</v>
      </c>
      <c r="L88" s="104" t="s">
        <v>139</v>
      </c>
      <c r="M88" s="105">
        <v>1.95E-2</v>
      </c>
      <c r="N88" s="105">
        <v>3.210000000000382E-2</v>
      </c>
      <c r="O88" s="106">
        <v>12512108.335712001</v>
      </c>
      <c r="P88" s="118">
        <v>110.25</v>
      </c>
      <c r="Q88" s="106"/>
      <c r="R88" s="106">
        <v>13794.599868794001</v>
      </c>
      <c r="S88" s="107">
        <v>2.1986647050792372E-2</v>
      </c>
      <c r="T88" s="107">
        <f t="shared" si="1"/>
        <v>2.1121246498137418E-3</v>
      </c>
      <c r="U88" s="107">
        <f>R88/'סכום נכסי הקרן'!$C$42</f>
        <v>1.1968901092131942E-4</v>
      </c>
    </row>
    <row r="89" spans="2:21">
      <c r="B89" s="102" t="s">
        <v>437</v>
      </c>
      <c r="C89" s="125">
        <v>1162221</v>
      </c>
      <c r="D89" s="104" t="s">
        <v>126</v>
      </c>
      <c r="E89" s="104" t="s">
        <v>29</v>
      </c>
      <c r="F89" s="103" t="s">
        <v>377</v>
      </c>
      <c r="G89" s="104" t="s">
        <v>341</v>
      </c>
      <c r="H89" s="103" t="s">
        <v>432</v>
      </c>
      <c r="I89" s="103" t="s">
        <v>137</v>
      </c>
      <c r="J89" s="117"/>
      <c r="K89" s="106">
        <v>5.1500000000037565</v>
      </c>
      <c r="L89" s="104" t="s">
        <v>139</v>
      </c>
      <c r="M89" s="105">
        <v>1.1699999999999999E-2</v>
      </c>
      <c r="N89" s="105">
        <v>3.9200000000027567E-2</v>
      </c>
      <c r="O89" s="106">
        <v>3321967.286113</v>
      </c>
      <c r="P89" s="118">
        <v>96.51</v>
      </c>
      <c r="Q89" s="106"/>
      <c r="R89" s="106">
        <v>3206.0307787730007</v>
      </c>
      <c r="S89" s="107">
        <v>4.6051407602624396E-3</v>
      </c>
      <c r="T89" s="107">
        <f t="shared" si="1"/>
        <v>4.9088314995105451E-4</v>
      </c>
      <c r="U89" s="107">
        <f>R89/'סכום נכסי הקרן'!$C$42</f>
        <v>2.781716443712951E-5</v>
      </c>
    </row>
    <row r="90" spans="2:21">
      <c r="B90" s="102" t="s">
        <v>438</v>
      </c>
      <c r="C90" s="125">
        <v>1156231</v>
      </c>
      <c r="D90" s="104" t="s">
        <v>126</v>
      </c>
      <c r="E90" s="104" t="s">
        <v>29</v>
      </c>
      <c r="F90" s="103" t="s">
        <v>377</v>
      </c>
      <c r="G90" s="104" t="s">
        <v>341</v>
      </c>
      <c r="H90" s="103" t="s">
        <v>432</v>
      </c>
      <c r="I90" s="103" t="s">
        <v>137</v>
      </c>
      <c r="J90" s="117"/>
      <c r="K90" s="106">
        <v>3.5000000000007074</v>
      </c>
      <c r="L90" s="104" t="s">
        <v>139</v>
      </c>
      <c r="M90" s="105">
        <v>3.3500000000000002E-2</v>
      </c>
      <c r="N90" s="105">
        <v>3.3800000000006658E-2</v>
      </c>
      <c r="O90" s="106">
        <v>11434590.708476001</v>
      </c>
      <c r="P90" s="118">
        <v>111.29</v>
      </c>
      <c r="Q90" s="106"/>
      <c r="R90" s="106">
        <v>12725.556308204004</v>
      </c>
      <c r="S90" s="107">
        <v>1.7157986413203354E-2</v>
      </c>
      <c r="T90" s="107">
        <f t="shared" si="1"/>
        <v>1.94844079689136E-3</v>
      </c>
      <c r="U90" s="107">
        <f>R90/'סכום נכסי הקרן'!$C$42</f>
        <v>1.1041344166843548E-4</v>
      </c>
    </row>
    <row r="91" spans="2:21">
      <c r="B91" s="102" t="s">
        <v>439</v>
      </c>
      <c r="C91" s="125">
        <v>1174226</v>
      </c>
      <c r="D91" s="104" t="s">
        <v>126</v>
      </c>
      <c r="E91" s="104" t="s">
        <v>29</v>
      </c>
      <c r="F91" s="103" t="s">
        <v>377</v>
      </c>
      <c r="G91" s="104" t="s">
        <v>341</v>
      </c>
      <c r="H91" s="103" t="s">
        <v>432</v>
      </c>
      <c r="I91" s="103" t="s">
        <v>137</v>
      </c>
      <c r="J91" s="117"/>
      <c r="K91" s="106">
        <v>5.1599999999999318</v>
      </c>
      <c r="L91" s="104" t="s">
        <v>139</v>
      </c>
      <c r="M91" s="105">
        <v>1.3300000000000001E-2</v>
      </c>
      <c r="N91" s="105">
        <v>3.9199999999998958E-2</v>
      </c>
      <c r="O91" s="106">
        <v>51843595.934785992</v>
      </c>
      <c r="P91" s="118">
        <v>97.5</v>
      </c>
      <c r="Q91" s="106">
        <v>383.35599154100009</v>
      </c>
      <c r="R91" s="106">
        <v>50930.862142959013</v>
      </c>
      <c r="S91" s="107">
        <v>4.3657764997714517E-2</v>
      </c>
      <c r="T91" s="107">
        <f t="shared" si="1"/>
        <v>7.7981478543468485E-3</v>
      </c>
      <c r="U91" s="107">
        <f>R91/'סכום נכסי הקרן'!$C$42</f>
        <v>4.4190223516746112E-4</v>
      </c>
    </row>
    <row r="92" spans="2:21">
      <c r="B92" s="102" t="s">
        <v>440</v>
      </c>
      <c r="C92" s="125">
        <v>1186188</v>
      </c>
      <c r="D92" s="104" t="s">
        <v>126</v>
      </c>
      <c r="E92" s="104" t="s">
        <v>29</v>
      </c>
      <c r="F92" s="103" t="s">
        <v>377</v>
      </c>
      <c r="G92" s="104" t="s">
        <v>341</v>
      </c>
      <c r="H92" s="103" t="s">
        <v>429</v>
      </c>
      <c r="I92" s="103" t="s">
        <v>338</v>
      </c>
      <c r="J92" s="117"/>
      <c r="K92" s="106">
        <v>5.7500000000000302</v>
      </c>
      <c r="L92" s="104" t="s">
        <v>139</v>
      </c>
      <c r="M92" s="105">
        <v>1.8700000000000001E-2</v>
      </c>
      <c r="N92" s="105">
        <v>4.0399999999999901E-2</v>
      </c>
      <c r="O92" s="106">
        <v>27622817.917473007</v>
      </c>
      <c r="P92" s="118">
        <v>95.22</v>
      </c>
      <c r="Q92" s="106"/>
      <c r="R92" s="106">
        <v>26302.447237307002</v>
      </c>
      <c r="S92" s="107">
        <v>4.9401895496986571E-2</v>
      </c>
      <c r="T92" s="107">
        <f t="shared" si="1"/>
        <v>4.0272315028154785E-3</v>
      </c>
      <c r="U92" s="107">
        <f>R92/'סכום נכסי הקרן'!$C$42</f>
        <v>2.2821349836794438E-4</v>
      </c>
    </row>
    <row r="93" spans="2:21">
      <c r="B93" s="102" t="s">
        <v>441</v>
      </c>
      <c r="C93" s="125">
        <v>1185537</v>
      </c>
      <c r="D93" s="104" t="s">
        <v>126</v>
      </c>
      <c r="E93" s="104" t="s">
        <v>29</v>
      </c>
      <c r="F93" s="103" t="s">
        <v>442</v>
      </c>
      <c r="G93" s="104" t="s">
        <v>329</v>
      </c>
      <c r="H93" s="103" t="s">
        <v>432</v>
      </c>
      <c r="I93" s="103" t="s">
        <v>137</v>
      </c>
      <c r="J93" s="117"/>
      <c r="K93" s="106">
        <v>4.3900000000000032</v>
      </c>
      <c r="L93" s="104" t="s">
        <v>139</v>
      </c>
      <c r="M93" s="105">
        <v>1.09E-2</v>
      </c>
      <c r="N93" s="105">
        <v>3.7000000000000789E-2</v>
      </c>
      <c r="O93" s="106">
        <v>1077.0299950000001</v>
      </c>
      <c r="P93" s="118">
        <v>4827766</v>
      </c>
      <c r="Q93" s="106"/>
      <c r="R93" s="106">
        <v>51996.489426997003</v>
      </c>
      <c r="S93" s="107">
        <v>5.9311085136846749E-2</v>
      </c>
      <c r="T93" s="107">
        <f t="shared" si="1"/>
        <v>7.961308632878911E-3</v>
      </c>
      <c r="U93" s="107">
        <f>R93/'סכום נכסי הקרן'!$C$42</f>
        <v>4.511481630559392E-4</v>
      </c>
    </row>
    <row r="94" spans="2:21">
      <c r="B94" s="102" t="s">
        <v>443</v>
      </c>
      <c r="C94" s="125">
        <v>1189497</v>
      </c>
      <c r="D94" s="104" t="s">
        <v>126</v>
      </c>
      <c r="E94" s="104" t="s">
        <v>29</v>
      </c>
      <c r="F94" s="103" t="s">
        <v>442</v>
      </c>
      <c r="G94" s="104" t="s">
        <v>329</v>
      </c>
      <c r="H94" s="103" t="s">
        <v>432</v>
      </c>
      <c r="I94" s="103" t="s">
        <v>137</v>
      </c>
      <c r="J94" s="117"/>
      <c r="K94" s="106">
        <v>5.0299999999999239</v>
      </c>
      <c r="L94" s="104" t="s">
        <v>139</v>
      </c>
      <c r="M94" s="105">
        <v>2.9900000000000003E-2</v>
      </c>
      <c r="N94" s="105">
        <v>3.3999999999999246E-2</v>
      </c>
      <c r="O94" s="106">
        <v>883.86700600000006</v>
      </c>
      <c r="P94" s="118">
        <v>5169986</v>
      </c>
      <c r="Q94" s="106"/>
      <c r="R94" s="106">
        <v>45695.799562616005</v>
      </c>
      <c r="S94" s="107">
        <v>5.5241687875000001E-2</v>
      </c>
      <c r="T94" s="107">
        <f t="shared" si="1"/>
        <v>6.9965947230905181E-3</v>
      </c>
      <c r="U94" s="107">
        <f>R94/'סכום נכסי הקרן'!$C$42</f>
        <v>3.9648015201085529E-4</v>
      </c>
    </row>
    <row r="95" spans="2:21">
      <c r="B95" s="102" t="s">
        <v>444</v>
      </c>
      <c r="C95" s="125">
        <v>1167030</v>
      </c>
      <c r="D95" s="104" t="s">
        <v>126</v>
      </c>
      <c r="E95" s="104" t="s">
        <v>29</v>
      </c>
      <c r="F95" s="103" t="s">
        <v>442</v>
      </c>
      <c r="G95" s="104" t="s">
        <v>329</v>
      </c>
      <c r="H95" s="103" t="s">
        <v>432</v>
      </c>
      <c r="I95" s="103" t="s">
        <v>137</v>
      </c>
      <c r="J95" s="117"/>
      <c r="K95" s="106">
        <v>2.6700000000001665</v>
      </c>
      <c r="L95" s="104" t="s">
        <v>139</v>
      </c>
      <c r="M95" s="105">
        <v>2.3199999999999998E-2</v>
      </c>
      <c r="N95" s="105">
        <v>3.5900000000000799E-2</v>
      </c>
      <c r="O95" s="106">
        <v>127.178937</v>
      </c>
      <c r="P95" s="118">
        <v>5423550</v>
      </c>
      <c r="Q95" s="106"/>
      <c r="R95" s="106">
        <v>6897.6126692550015</v>
      </c>
      <c r="S95" s="107">
        <v>2.1196489500000002E-2</v>
      </c>
      <c r="T95" s="107">
        <f t="shared" si="1"/>
        <v>1.0561102084996334E-3</v>
      </c>
      <c r="U95" s="107">
        <f>R95/'סכום נכסי הקרן'!$C$42</f>
        <v>5.9847218908399455E-5</v>
      </c>
    </row>
    <row r="96" spans="2:21">
      <c r="B96" s="102" t="s">
        <v>445</v>
      </c>
      <c r="C96" s="125">
        <v>7480197</v>
      </c>
      <c r="D96" s="104" t="s">
        <v>126</v>
      </c>
      <c r="E96" s="104" t="s">
        <v>29</v>
      </c>
      <c r="F96" s="103" t="s">
        <v>446</v>
      </c>
      <c r="G96" s="104" t="s">
        <v>329</v>
      </c>
      <c r="H96" s="103" t="s">
        <v>432</v>
      </c>
      <c r="I96" s="103" t="s">
        <v>137</v>
      </c>
      <c r="J96" s="117"/>
      <c r="K96" s="106">
        <v>2.0399999999999752</v>
      </c>
      <c r="L96" s="104" t="s">
        <v>139</v>
      </c>
      <c r="M96" s="105">
        <v>1.46E-2</v>
      </c>
      <c r="N96" s="105">
        <v>3.4599999999999846E-2</v>
      </c>
      <c r="O96" s="106">
        <v>1144.6104340000004</v>
      </c>
      <c r="P96" s="118">
        <v>5387000</v>
      </c>
      <c r="Q96" s="106"/>
      <c r="R96" s="106">
        <v>61660.165103638996</v>
      </c>
      <c r="S96" s="107">
        <v>4.297714992678258E-2</v>
      </c>
      <c r="T96" s="107">
        <f t="shared" si="1"/>
        <v>9.4409374585481733E-3</v>
      </c>
      <c r="U96" s="107">
        <f>R96/'סכום נכסי הקרן'!$C$42</f>
        <v>5.349951607653995E-4</v>
      </c>
    </row>
    <row r="97" spans="2:21">
      <c r="B97" s="102" t="s">
        <v>447</v>
      </c>
      <c r="C97" s="125">
        <v>7480247</v>
      </c>
      <c r="D97" s="104" t="s">
        <v>126</v>
      </c>
      <c r="E97" s="104" t="s">
        <v>29</v>
      </c>
      <c r="F97" s="103" t="s">
        <v>446</v>
      </c>
      <c r="G97" s="104" t="s">
        <v>329</v>
      </c>
      <c r="H97" s="103" t="s">
        <v>432</v>
      </c>
      <c r="I97" s="103" t="s">
        <v>137</v>
      </c>
      <c r="J97" s="117"/>
      <c r="K97" s="106">
        <v>2.6800000000000481</v>
      </c>
      <c r="L97" s="104" t="s">
        <v>139</v>
      </c>
      <c r="M97" s="105">
        <v>2.4199999999999999E-2</v>
      </c>
      <c r="N97" s="105">
        <v>3.8000000000000075E-2</v>
      </c>
      <c r="O97" s="106">
        <v>1251.8345140000006</v>
      </c>
      <c r="P97" s="118">
        <v>5405050</v>
      </c>
      <c r="Q97" s="106"/>
      <c r="R97" s="106">
        <v>67662.284129173029</v>
      </c>
      <c r="S97" s="107">
        <v>4.1336498282921692E-2</v>
      </c>
      <c r="T97" s="107">
        <f t="shared" si="1"/>
        <v>1.0359936462906739E-2</v>
      </c>
      <c r="U97" s="107">
        <f>R97/'סכום נכסי הקרן'!$C$42</f>
        <v>5.8707261835250441E-4</v>
      </c>
    </row>
    <row r="98" spans="2:21">
      <c r="B98" s="102" t="s">
        <v>448</v>
      </c>
      <c r="C98" s="125">
        <v>7480312</v>
      </c>
      <c r="D98" s="104" t="s">
        <v>126</v>
      </c>
      <c r="E98" s="104" t="s">
        <v>29</v>
      </c>
      <c r="F98" s="103" t="s">
        <v>446</v>
      </c>
      <c r="G98" s="104" t="s">
        <v>329</v>
      </c>
      <c r="H98" s="103" t="s">
        <v>432</v>
      </c>
      <c r="I98" s="103" t="s">
        <v>137</v>
      </c>
      <c r="J98" s="117"/>
      <c r="K98" s="106">
        <v>4.0700000000001788</v>
      </c>
      <c r="L98" s="104" t="s">
        <v>139</v>
      </c>
      <c r="M98" s="105">
        <v>2E-3</v>
      </c>
      <c r="N98" s="105">
        <v>3.7000000000001781E-2</v>
      </c>
      <c r="O98" s="106">
        <v>747.37580300000036</v>
      </c>
      <c r="P98" s="118">
        <v>4728999</v>
      </c>
      <c r="Q98" s="106"/>
      <c r="R98" s="106">
        <v>35343.394163681005</v>
      </c>
      <c r="S98" s="107">
        <v>6.5204659134531523E-2</v>
      </c>
      <c r="T98" s="107">
        <f t="shared" si="1"/>
        <v>5.4115128188723651E-3</v>
      </c>
      <c r="U98" s="107">
        <f>R98/'סכום נכסי הקרן'!$C$42</f>
        <v>3.0665738261990928E-4</v>
      </c>
    </row>
    <row r="99" spans="2:21">
      <c r="B99" s="102" t="s">
        <v>449</v>
      </c>
      <c r="C99" s="125">
        <v>1191246</v>
      </c>
      <c r="D99" s="104" t="s">
        <v>126</v>
      </c>
      <c r="E99" s="104" t="s">
        <v>29</v>
      </c>
      <c r="F99" s="103" t="s">
        <v>446</v>
      </c>
      <c r="G99" s="104" t="s">
        <v>329</v>
      </c>
      <c r="H99" s="103" t="s">
        <v>432</v>
      </c>
      <c r="I99" s="103" t="s">
        <v>137</v>
      </c>
      <c r="J99" s="117"/>
      <c r="K99" s="106">
        <v>4.7300000000000679</v>
      </c>
      <c r="L99" s="104" t="s">
        <v>139</v>
      </c>
      <c r="M99" s="105">
        <v>3.1699999999999999E-2</v>
      </c>
      <c r="N99" s="105">
        <v>3.5100000000000492E-2</v>
      </c>
      <c r="O99" s="106">
        <v>1014.2387190000002</v>
      </c>
      <c r="P99" s="118">
        <v>5221114</v>
      </c>
      <c r="Q99" s="106"/>
      <c r="R99" s="106">
        <v>52954.560833490999</v>
      </c>
      <c r="S99" s="107">
        <v>6.0049657726465373E-2</v>
      </c>
      <c r="T99" s="107">
        <f t="shared" si="1"/>
        <v>8.1080012700836604E-3</v>
      </c>
      <c r="U99" s="107">
        <f>R99/'סכום נכסי הקרן'!$C$42</f>
        <v>4.5946088108516389E-4</v>
      </c>
    </row>
    <row r="100" spans="2:21">
      <c r="B100" s="102" t="s">
        <v>450</v>
      </c>
      <c r="C100" s="125">
        <v>1126077</v>
      </c>
      <c r="D100" s="104" t="s">
        <v>126</v>
      </c>
      <c r="E100" s="104" t="s">
        <v>29</v>
      </c>
      <c r="F100" s="103" t="s">
        <v>451</v>
      </c>
      <c r="G100" s="104" t="s">
        <v>386</v>
      </c>
      <c r="H100" s="103" t="s">
        <v>429</v>
      </c>
      <c r="I100" s="103" t="s">
        <v>338</v>
      </c>
      <c r="J100" s="117"/>
      <c r="K100" s="106">
        <v>0.66000000000001791</v>
      </c>
      <c r="L100" s="104" t="s">
        <v>139</v>
      </c>
      <c r="M100" s="105">
        <v>3.85E-2</v>
      </c>
      <c r="N100" s="105">
        <v>2.4900000000001962E-2</v>
      </c>
      <c r="O100" s="106">
        <v>7561654.4744710019</v>
      </c>
      <c r="P100" s="118">
        <v>117.44</v>
      </c>
      <c r="Q100" s="106"/>
      <c r="R100" s="106">
        <v>8880.4073924740005</v>
      </c>
      <c r="S100" s="107">
        <v>3.0246617897884007E-2</v>
      </c>
      <c r="T100" s="107">
        <f t="shared" si="1"/>
        <v>1.3597007185734565E-3</v>
      </c>
      <c r="U100" s="107">
        <f>R100/'סכום נכסי הקרן'!$C$42</f>
        <v>7.7050961063976817E-5</v>
      </c>
    </row>
    <row r="101" spans="2:21">
      <c r="B101" s="102" t="s">
        <v>452</v>
      </c>
      <c r="C101" s="125">
        <v>6130223</v>
      </c>
      <c r="D101" s="104" t="s">
        <v>126</v>
      </c>
      <c r="E101" s="104" t="s">
        <v>29</v>
      </c>
      <c r="F101" s="103" t="s">
        <v>388</v>
      </c>
      <c r="G101" s="104" t="s">
        <v>341</v>
      </c>
      <c r="H101" s="103" t="s">
        <v>432</v>
      </c>
      <c r="I101" s="103" t="s">
        <v>137</v>
      </c>
      <c r="J101" s="117"/>
      <c r="K101" s="106">
        <v>4.1300000000001704</v>
      </c>
      <c r="L101" s="104" t="s">
        <v>139</v>
      </c>
      <c r="M101" s="105">
        <v>2.4E-2</v>
      </c>
      <c r="N101" s="105">
        <v>3.1400000000000733E-2</v>
      </c>
      <c r="O101" s="106">
        <v>23521945.827369004</v>
      </c>
      <c r="P101" s="118">
        <v>109.47</v>
      </c>
      <c r="Q101" s="106"/>
      <c r="R101" s="106">
        <v>25749.473704650998</v>
      </c>
      <c r="S101" s="107">
        <v>2.1825033983061883E-2</v>
      </c>
      <c r="T101" s="107">
        <f t="shared" si="1"/>
        <v>3.9425643837887464E-3</v>
      </c>
      <c r="U101" s="107">
        <f>R101/'סכום נכסי הקרן'!$C$42</f>
        <v>2.2341561689122335E-4</v>
      </c>
    </row>
    <row r="102" spans="2:21">
      <c r="B102" s="102" t="s">
        <v>453</v>
      </c>
      <c r="C102" s="125">
        <v>6130181</v>
      </c>
      <c r="D102" s="104" t="s">
        <v>126</v>
      </c>
      <c r="E102" s="104" t="s">
        <v>29</v>
      </c>
      <c r="F102" s="103" t="s">
        <v>388</v>
      </c>
      <c r="G102" s="104" t="s">
        <v>341</v>
      </c>
      <c r="H102" s="103" t="s">
        <v>432</v>
      </c>
      <c r="I102" s="103" t="s">
        <v>137</v>
      </c>
      <c r="J102" s="117"/>
      <c r="K102" s="106">
        <v>0.25000000000975559</v>
      </c>
      <c r="L102" s="104" t="s">
        <v>139</v>
      </c>
      <c r="M102" s="105">
        <v>3.4799999999999998E-2</v>
      </c>
      <c r="N102" s="105">
        <v>4.1499999999356142E-2</v>
      </c>
      <c r="O102" s="106">
        <v>137875.17308500002</v>
      </c>
      <c r="P102" s="118">
        <v>111.52</v>
      </c>
      <c r="Q102" s="106"/>
      <c r="R102" s="106">
        <v>153.75840112600002</v>
      </c>
      <c r="S102" s="107">
        <v>1.0588369807952825E-3</v>
      </c>
      <c r="T102" s="107">
        <f t="shared" si="1"/>
        <v>2.3542321794257717E-5</v>
      </c>
      <c r="U102" s="107">
        <f>R102/'סכום נכסי הקרן'!$C$42</f>
        <v>1.3340866082854592E-6</v>
      </c>
    </row>
    <row r="103" spans="2:21">
      <c r="B103" s="102" t="s">
        <v>454</v>
      </c>
      <c r="C103" s="125">
        <v>6130348</v>
      </c>
      <c r="D103" s="104" t="s">
        <v>126</v>
      </c>
      <c r="E103" s="104" t="s">
        <v>29</v>
      </c>
      <c r="F103" s="103" t="s">
        <v>388</v>
      </c>
      <c r="G103" s="104" t="s">
        <v>341</v>
      </c>
      <c r="H103" s="103" t="s">
        <v>432</v>
      </c>
      <c r="I103" s="103" t="s">
        <v>137</v>
      </c>
      <c r="J103" s="117"/>
      <c r="K103" s="106">
        <v>6.2800000000005562</v>
      </c>
      <c r="L103" s="104" t="s">
        <v>139</v>
      </c>
      <c r="M103" s="105">
        <v>1.4999999999999999E-2</v>
      </c>
      <c r="N103" s="105">
        <v>3.3100000000002579E-2</v>
      </c>
      <c r="O103" s="106">
        <v>14171922.079055004</v>
      </c>
      <c r="P103" s="118">
        <v>95.95</v>
      </c>
      <c r="Q103" s="106">
        <v>114.191794724</v>
      </c>
      <c r="R103" s="106">
        <v>13712.151043737002</v>
      </c>
      <c r="S103" s="107">
        <v>5.4137611900312459E-2</v>
      </c>
      <c r="T103" s="107">
        <f t="shared" si="1"/>
        <v>2.0995007101991532E-3</v>
      </c>
      <c r="U103" s="107">
        <f>R103/'סכום נכסי הקרן'!$C$42</f>
        <v>1.1897364270357061E-4</v>
      </c>
    </row>
    <row r="104" spans="2:21">
      <c r="B104" s="102" t="s">
        <v>455</v>
      </c>
      <c r="C104" s="125">
        <v>1136050</v>
      </c>
      <c r="D104" s="104" t="s">
        <v>126</v>
      </c>
      <c r="E104" s="104" t="s">
        <v>29</v>
      </c>
      <c r="F104" s="103" t="s">
        <v>456</v>
      </c>
      <c r="G104" s="104" t="s">
        <v>386</v>
      </c>
      <c r="H104" s="103" t="s">
        <v>432</v>
      </c>
      <c r="I104" s="103" t="s">
        <v>137</v>
      </c>
      <c r="J104" s="117"/>
      <c r="K104" s="106">
        <v>1.7999999999999994</v>
      </c>
      <c r="L104" s="104" t="s">
        <v>139</v>
      </c>
      <c r="M104" s="105">
        <v>2.4799999999999999E-2</v>
      </c>
      <c r="N104" s="105">
        <v>2.8599999999998325E-2</v>
      </c>
      <c r="O104" s="106">
        <v>9692370.3273729999</v>
      </c>
      <c r="P104" s="118">
        <v>111.24</v>
      </c>
      <c r="Q104" s="106"/>
      <c r="R104" s="106">
        <v>10781.793177930005</v>
      </c>
      <c r="S104" s="107">
        <v>2.2887097798263378E-2</v>
      </c>
      <c r="T104" s="107">
        <f t="shared" si="1"/>
        <v>1.650826508698907E-3</v>
      </c>
      <c r="U104" s="107">
        <f>R104/'סכום נכסי הקרן'!$C$42</f>
        <v>9.3548357596362142E-5</v>
      </c>
    </row>
    <row r="105" spans="2:21">
      <c r="B105" s="102" t="s">
        <v>457</v>
      </c>
      <c r="C105" s="125">
        <v>1147602</v>
      </c>
      <c r="D105" s="104" t="s">
        <v>126</v>
      </c>
      <c r="E105" s="104" t="s">
        <v>29</v>
      </c>
      <c r="F105" s="103" t="s">
        <v>458</v>
      </c>
      <c r="G105" s="104" t="s">
        <v>341</v>
      </c>
      <c r="H105" s="103" t="s">
        <v>429</v>
      </c>
      <c r="I105" s="103" t="s">
        <v>338</v>
      </c>
      <c r="J105" s="117"/>
      <c r="K105" s="106">
        <v>2.2399999999999816</v>
      </c>
      <c r="L105" s="104" t="s">
        <v>139</v>
      </c>
      <c r="M105" s="105">
        <v>1.3999999999999999E-2</v>
      </c>
      <c r="N105" s="105">
        <v>3.1600000000002341E-2</v>
      </c>
      <c r="O105" s="106">
        <v>13712773.670495002</v>
      </c>
      <c r="P105" s="118">
        <v>107.61</v>
      </c>
      <c r="Q105" s="106">
        <v>108.85008165700002</v>
      </c>
      <c r="R105" s="106">
        <v>14865.165799472001</v>
      </c>
      <c r="S105" s="107">
        <v>1.5431885742173083E-2</v>
      </c>
      <c r="T105" s="107">
        <f t="shared" si="1"/>
        <v>2.276041596513369E-3</v>
      </c>
      <c r="U105" s="107">
        <f>R105/'סכום נכסי הקרן'!$C$42</f>
        <v>1.2897778903649891E-4</v>
      </c>
    </row>
    <row r="106" spans="2:21">
      <c r="B106" s="102" t="s">
        <v>459</v>
      </c>
      <c r="C106" s="125">
        <v>2310399</v>
      </c>
      <c r="D106" s="104" t="s">
        <v>126</v>
      </c>
      <c r="E106" s="104" t="s">
        <v>29</v>
      </c>
      <c r="F106" s="103" t="s">
        <v>332</v>
      </c>
      <c r="G106" s="104" t="s">
        <v>329</v>
      </c>
      <c r="H106" s="103" t="s">
        <v>432</v>
      </c>
      <c r="I106" s="103" t="s">
        <v>137</v>
      </c>
      <c r="J106" s="117"/>
      <c r="K106" s="106">
        <v>2.6799999999998909</v>
      </c>
      <c r="L106" s="104" t="s">
        <v>139</v>
      </c>
      <c r="M106" s="105">
        <v>1.89E-2</v>
      </c>
      <c r="N106" s="105">
        <v>3.2699999999998279E-2</v>
      </c>
      <c r="O106" s="106">
        <v>509.24787600000019</v>
      </c>
      <c r="P106" s="118">
        <v>5395000</v>
      </c>
      <c r="Q106" s="106"/>
      <c r="R106" s="106">
        <v>27473.921810525004</v>
      </c>
      <c r="S106" s="107">
        <v>6.3655984500000026E-2</v>
      </c>
      <c r="T106" s="107">
        <f t="shared" si="1"/>
        <v>4.20659881656563E-3</v>
      </c>
      <c r="U106" s="107">
        <f>R106/'סכום נכסי הקרן'!$C$42</f>
        <v>2.3837781152827929E-4</v>
      </c>
    </row>
    <row r="107" spans="2:21">
      <c r="B107" s="102" t="s">
        <v>460</v>
      </c>
      <c r="C107" s="125">
        <v>1191675</v>
      </c>
      <c r="D107" s="104" t="s">
        <v>126</v>
      </c>
      <c r="E107" s="104" t="s">
        <v>29</v>
      </c>
      <c r="F107" s="103" t="s">
        <v>332</v>
      </c>
      <c r="G107" s="104" t="s">
        <v>329</v>
      </c>
      <c r="H107" s="103" t="s">
        <v>432</v>
      </c>
      <c r="I107" s="103" t="s">
        <v>137</v>
      </c>
      <c r="J107" s="117"/>
      <c r="K107" s="106">
        <v>4.3800000000000709</v>
      </c>
      <c r="L107" s="104" t="s">
        <v>139</v>
      </c>
      <c r="M107" s="105">
        <v>3.3099999999999997E-2</v>
      </c>
      <c r="N107" s="105">
        <v>3.5300000000000283E-2</v>
      </c>
      <c r="O107" s="106">
        <v>771.32163000000014</v>
      </c>
      <c r="P107" s="118">
        <v>5170870</v>
      </c>
      <c r="Q107" s="106"/>
      <c r="R107" s="106">
        <v>39884.035432945013</v>
      </c>
      <c r="S107" s="107">
        <v>5.49805139354195E-2</v>
      </c>
      <c r="T107" s="107">
        <f t="shared" si="1"/>
        <v>6.1067414186137302E-3</v>
      </c>
      <c r="U107" s="107">
        <f>R107/'סכום נכסי הקרן'!$C$42</f>
        <v>3.4605431095678364E-4</v>
      </c>
    </row>
    <row r="108" spans="2:21">
      <c r="B108" s="102" t="s">
        <v>461</v>
      </c>
      <c r="C108" s="125">
        <v>2310266</v>
      </c>
      <c r="D108" s="104" t="s">
        <v>126</v>
      </c>
      <c r="E108" s="104" t="s">
        <v>29</v>
      </c>
      <c r="F108" s="103" t="s">
        <v>332</v>
      </c>
      <c r="G108" s="104" t="s">
        <v>329</v>
      </c>
      <c r="H108" s="103" t="s">
        <v>432</v>
      </c>
      <c r="I108" s="103" t="s">
        <v>137</v>
      </c>
      <c r="J108" s="117"/>
      <c r="K108" s="106">
        <v>5.9999999999977086E-2</v>
      </c>
      <c r="L108" s="104" t="s">
        <v>139</v>
      </c>
      <c r="M108" s="105">
        <v>1.8200000000000001E-2</v>
      </c>
      <c r="N108" s="105">
        <v>8.799999999999697E-2</v>
      </c>
      <c r="O108" s="106">
        <v>512.4406560000001</v>
      </c>
      <c r="P108" s="118">
        <v>5620000</v>
      </c>
      <c r="Q108" s="106"/>
      <c r="R108" s="106">
        <v>28799.166939410999</v>
      </c>
      <c r="S108" s="107">
        <v>3.6059436774329753E-2</v>
      </c>
      <c r="T108" s="107">
        <f t="shared" si="1"/>
        <v>4.4095103131214499E-3</v>
      </c>
      <c r="U108" s="107">
        <f>R108/'סכום נכסי הקרן'!$C$42</f>
        <v>2.4987631675592884E-4</v>
      </c>
    </row>
    <row r="109" spans="2:21">
      <c r="B109" s="102" t="s">
        <v>462</v>
      </c>
      <c r="C109" s="125">
        <v>2310290</v>
      </c>
      <c r="D109" s="104" t="s">
        <v>126</v>
      </c>
      <c r="E109" s="104" t="s">
        <v>29</v>
      </c>
      <c r="F109" s="103" t="s">
        <v>332</v>
      </c>
      <c r="G109" s="104" t="s">
        <v>329</v>
      </c>
      <c r="H109" s="103" t="s">
        <v>432</v>
      </c>
      <c r="I109" s="103" t="s">
        <v>137</v>
      </c>
      <c r="J109" s="117"/>
      <c r="K109" s="106">
        <v>1.2199999999999478</v>
      </c>
      <c r="L109" s="104" t="s">
        <v>139</v>
      </c>
      <c r="M109" s="105">
        <v>1.89E-2</v>
      </c>
      <c r="N109" s="105">
        <v>3.5699999999999024E-2</v>
      </c>
      <c r="O109" s="106">
        <v>822.67212299999994</v>
      </c>
      <c r="P109" s="118">
        <v>5452500</v>
      </c>
      <c r="Q109" s="106"/>
      <c r="R109" s="106">
        <v>44856.198212206014</v>
      </c>
      <c r="S109" s="107">
        <v>3.7740715799614639E-2</v>
      </c>
      <c r="T109" s="107">
        <f t="shared" si="1"/>
        <v>6.8680413235657168E-3</v>
      </c>
      <c r="U109" s="107">
        <f>R109/'סכום נכסי הקרן'!$C$42</f>
        <v>3.8919534084165959E-4</v>
      </c>
    </row>
    <row r="110" spans="2:21">
      <c r="B110" s="102" t="s">
        <v>463</v>
      </c>
      <c r="C110" s="125">
        <v>1132927</v>
      </c>
      <c r="D110" s="104" t="s">
        <v>126</v>
      </c>
      <c r="E110" s="104" t="s">
        <v>29</v>
      </c>
      <c r="F110" s="103" t="s">
        <v>464</v>
      </c>
      <c r="G110" s="104" t="s">
        <v>341</v>
      </c>
      <c r="H110" s="103" t="s">
        <v>432</v>
      </c>
      <c r="I110" s="103" t="s">
        <v>137</v>
      </c>
      <c r="J110" s="117"/>
      <c r="K110" s="106">
        <v>0.78000000000075476</v>
      </c>
      <c r="L110" s="104" t="s">
        <v>139</v>
      </c>
      <c r="M110" s="105">
        <v>2.75E-2</v>
      </c>
      <c r="N110" s="105">
        <v>3.1700000000003122E-2</v>
      </c>
      <c r="O110" s="106">
        <v>2160209.5168860001</v>
      </c>
      <c r="P110" s="118">
        <v>112.87</v>
      </c>
      <c r="Q110" s="106"/>
      <c r="R110" s="106">
        <v>2438.2285840720001</v>
      </c>
      <c r="S110" s="107">
        <v>7.8131878307035989E-3</v>
      </c>
      <c r="T110" s="107">
        <f t="shared" si="1"/>
        <v>3.733230933322574E-4</v>
      </c>
      <c r="U110" s="107">
        <f>R110/'סכום נכסי הקרן'!$C$42</f>
        <v>2.1155319502078467E-5</v>
      </c>
    </row>
    <row r="111" spans="2:21">
      <c r="B111" s="102" t="s">
        <v>465</v>
      </c>
      <c r="C111" s="125">
        <v>1138973</v>
      </c>
      <c r="D111" s="104" t="s">
        <v>126</v>
      </c>
      <c r="E111" s="104" t="s">
        <v>29</v>
      </c>
      <c r="F111" s="103" t="s">
        <v>464</v>
      </c>
      <c r="G111" s="104" t="s">
        <v>341</v>
      </c>
      <c r="H111" s="103" t="s">
        <v>432</v>
      </c>
      <c r="I111" s="103" t="s">
        <v>137</v>
      </c>
      <c r="J111" s="117"/>
      <c r="K111" s="106">
        <v>3.8400000000003311</v>
      </c>
      <c r="L111" s="104" t="s">
        <v>139</v>
      </c>
      <c r="M111" s="105">
        <v>1.9599999999999999E-2</v>
      </c>
      <c r="N111" s="105">
        <v>3.120000000000326E-2</v>
      </c>
      <c r="O111" s="106">
        <v>16119070.704246003</v>
      </c>
      <c r="P111" s="118">
        <v>108.21</v>
      </c>
      <c r="Q111" s="106"/>
      <c r="R111" s="106">
        <v>17442.447657411001</v>
      </c>
      <c r="S111" s="107">
        <v>1.5336283002548428E-2</v>
      </c>
      <c r="T111" s="107">
        <f t="shared" si="1"/>
        <v>2.6706554739325352E-3</v>
      </c>
      <c r="U111" s="107">
        <f>R111/'סכום נכסי הקרן'!$C$42</f>
        <v>1.5133960593413884E-4</v>
      </c>
    </row>
    <row r="112" spans="2:21">
      <c r="B112" s="102" t="s">
        <v>466</v>
      </c>
      <c r="C112" s="125">
        <v>1167147</v>
      </c>
      <c r="D112" s="104" t="s">
        <v>126</v>
      </c>
      <c r="E112" s="104" t="s">
        <v>29</v>
      </c>
      <c r="F112" s="103" t="s">
        <v>464</v>
      </c>
      <c r="G112" s="104" t="s">
        <v>341</v>
      </c>
      <c r="H112" s="103" t="s">
        <v>432</v>
      </c>
      <c r="I112" s="103" t="s">
        <v>137</v>
      </c>
      <c r="J112" s="117"/>
      <c r="K112" s="106">
        <v>6.0699999999997853</v>
      </c>
      <c r="L112" s="104" t="s">
        <v>139</v>
      </c>
      <c r="M112" s="105">
        <v>1.5800000000000002E-2</v>
      </c>
      <c r="N112" s="105">
        <v>3.2799999999999177E-2</v>
      </c>
      <c r="O112" s="106">
        <v>37001463.913521007</v>
      </c>
      <c r="P112" s="118">
        <v>100.66</v>
      </c>
      <c r="Q112" s="106"/>
      <c r="R112" s="106">
        <v>37245.673357386004</v>
      </c>
      <c r="S112" s="107">
        <v>3.1163068932353766E-2</v>
      </c>
      <c r="T112" s="107">
        <f t="shared" si="1"/>
        <v>5.7027754009021112E-3</v>
      </c>
      <c r="U112" s="107">
        <f>R112/'סכום נכסי הקרן'!$C$42</f>
        <v>3.2316253081966361E-4</v>
      </c>
    </row>
    <row r="113" spans="2:21">
      <c r="B113" s="102" t="s">
        <v>467</v>
      </c>
      <c r="C113" s="125">
        <v>1135417</v>
      </c>
      <c r="D113" s="104" t="s">
        <v>126</v>
      </c>
      <c r="E113" s="104" t="s">
        <v>29</v>
      </c>
      <c r="F113" s="103" t="s">
        <v>468</v>
      </c>
      <c r="G113" s="104" t="s">
        <v>386</v>
      </c>
      <c r="H113" s="103" t="s">
        <v>432</v>
      </c>
      <c r="I113" s="103" t="s">
        <v>137</v>
      </c>
      <c r="J113" s="117"/>
      <c r="K113" s="106">
        <v>2.9800000000006728</v>
      </c>
      <c r="L113" s="104" t="s">
        <v>139</v>
      </c>
      <c r="M113" s="105">
        <v>2.2499999999999999E-2</v>
      </c>
      <c r="N113" s="105">
        <v>2.4800000000004992E-2</v>
      </c>
      <c r="O113" s="106">
        <v>5101341.7312370008</v>
      </c>
      <c r="P113" s="118">
        <v>113.07</v>
      </c>
      <c r="Q113" s="106"/>
      <c r="R113" s="106">
        <v>5768.086877744001</v>
      </c>
      <c r="S113" s="107">
        <v>1.2469177563082426E-2</v>
      </c>
      <c r="T113" s="107">
        <f t="shared" si="1"/>
        <v>8.8316577447892185E-4</v>
      </c>
      <c r="U113" s="107">
        <f>R113/'סכום נכסי הקרן'!$C$42</f>
        <v>5.0046874854788915E-5</v>
      </c>
    </row>
    <row r="114" spans="2:21">
      <c r="B114" s="102" t="s">
        <v>469</v>
      </c>
      <c r="C114" s="125">
        <v>1140607</v>
      </c>
      <c r="D114" s="104" t="s">
        <v>126</v>
      </c>
      <c r="E114" s="104" t="s">
        <v>29</v>
      </c>
      <c r="F114" s="103" t="s">
        <v>417</v>
      </c>
      <c r="G114" s="104" t="s">
        <v>341</v>
      </c>
      <c r="H114" s="103" t="s">
        <v>429</v>
      </c>
      <c r="I114" s="103" t="s">
        <v>338</v>
      </c>
      <c r="J114" s="117"/>
      <c r="K114" s="106">
        <v>2.1700000000000479</v>
      </c>
      <c r="L114" s="104" t="s">
        <v>139</v>
      </c>
      <c r="M114" s="105">
        <v>2.1499999999999998E-2</v>
      </c>
      <c r="N114" s="105">
        <v>3.4800000000000525E-2</v>
      </c>
      <c r="O114" s="106">
        <v>40642534.304872006</v>
      </c>
      <c r="P114" s="118">
        <v>110.54</v>
      </c>
      <c r="Q114" s="106"/>
      <c r="R114" s="106">
        <v>44926.257273393014</v>
      </c>
      <c r="S114" s="107">
        <v>2.0722250998150615E-2</v>
      </c>
      <c r="T114" s="107">
        <f t="shared" si="1"/>
        <v>6.8787682363782169E-3</v>
      </c>
      <c r="U114" s="107">
        <f>R114/'סכום נכסי הקרן'!$C$42</f>
        <v>3.8980320912485045E-4</v>
      </c>
    </row>
    <row r="115" spans="2:21">
      <c r="B115" s="102" t="s">
        <v>470</v>
      </c>
      <c r="C115" s="125">
        <v>1174556</v>
      </c>
      <c r="D115" s="104" t="s">
        <v>126</v>
      </c>
      <c r="E115" s="104" t="s">
        <v>29</v>
      </c>
      <c r="F115" s="103" t="s">
        <v>417</v>
      </c>
      <c r="G115" s="104" t="s">
        <v>341</v>
      </c>
      <c r="H115" s="103" t="s">
        <v>429</v>
      </c>
      <c r="I115" s="103" t="s">
        <v>338</v>
      </c>
      <c r="J115" s="117"/>
      <c r="K115" s="106">
        <v>7.1899999999996975</v>
      </c>
      <c r="L115" s="104" t="s">
        <v>139</v>
      </c>
      <c r="M115" s="105">
        <v>1.15E-2</v>
      </c>
      <c r="N115" s="105">
        <v>3.7699999999999505E-2</v>
      </c>
      <c r="O115" s="106">
        <v>26057736.073192012</v>
      </c>
      <c r="P115" s="118">
        <v>92.59</v>
      </c>
      <c r="Q115" s="106"/>
      <c r="R115" s="106">
        <v>24126.856671385998</v>
      </c>
      <c r="S115" s="107">
        <v>5.6676567055236146E-2</v>
      </c>
      <c r="T115" s="107">
        <f t="shared" si="1"/>
        <v>3.694121553567947E-3</v>
      </c>
      <c r="U115" s="107">
        <f>R115/'סכום נכסי הקרן'!$C$42</f>
        <v>2.0933696077486059E-4</v>
      </c>
    </row>
    <row r="116" spans="2:21">
      <c r="B116" s="102" t="s">
        <v>471</v>
      </c>
      <c r="C116" s="125">
        <v>1158732</v>
      </c>
      <c r="D116" s="104" t="s">
        <v>126</v>
      </c>
      <c r="E116" s="104" t="s">
        <v>29</v>
      </c>
      <c r="F116" s="103" t="s">
        <v>472</v>
      </c>
      <c r="G116" s="104" t="s">
        <v>135</v>
      </c>
      <c r="H116" s="103" t="s">
        <v>473</v>
      </c>
      <c r="I116" s="103" t="s">
        <v>338</v>
      </c>
      <c r="J116" s="117"/>
      <c r="K116" s="106">
        <v>1.6299999999999237</v>
      </c>
      <c r="L116" s="104" t="s">
        <v>139</v>
      </c>
      <c r="M116" s="105">
        <v>1.8500000000000003E-2</v>
      </c>
      <c r="N116" s="105">
        <v>3.9900000000001545E-2</v>
      </c>
      <c r="O116" s="106">
        <v>2446489.1873560008</v>
      </c>
      <c r="P116" s="118">
        <v>106.38</v>
      </c>
      <c r="Q116" s="106"/>
      <c r="R116" s="106">
        <v>2602.5752348400001</v>
      </c>
      <c r="S116" s="107">
        <v>3.1578184491223038E-3</v>
      </c>
      <c r="T116" s="107">
        <f t="shared" si="1"/>
        <v>3.9848660771491635E-4</v>
      </c>
      <c r="U116" s="107">
        <f>R116/'סכום נכסי הקרן'!$C$42</f>
        <v>2.2581275185153537E-5</v>
      </c>
    </row>
    <row r="117" spans="2:21">
      <c r="B117" s="102" t="s">
        <v>474</v>
      </c>
      <c r="C117" s="125">
        <v>1191824</v>
      </c>
      <c r="D117" s="104" t="s">
        <v>126</v>
      </c>
      <c r="E117" s="104" t="s">
        <v>29</v>
      </c>
      <c r="F117" s="103" t="s">
        <v>472</v>
      </c>
      <c r="G117" s="104" t="s">
        <v>135</v>
      </c>
      <c r="H117" s="103" t="s">
        <v>473</v>
      </c>
      <c r="I117" s="103" t="s">
        <v>338</v>
      </c>
      <c r="J117" s="117"/>
      <c r="K117" s="106">
        <v>2.250000000000163</v>
      </c>
      <c r="L117" s="104" t="s">
        <v>139</v>
      </c>
      <c r="M117" s="105">
        <v>3.2000000000000001E-2</v>
      </c>
      <c r="N117" s="105">
        <v>4.3000000000002522E-2</v>
      </c>
      <c r="O117" s="106">
        <v>31840748.297441002</v>
      </c>
      <c r="P117" s="118">
        <v>101.36</v>
      </c>
      <c r="Q117" s="106"/>
      <c r="R117" s="106">
        <v>32273.782550643002</v>
      </c>
      <c r="S117" s="107">
        <v>5.511779038497764E-2</v>
      </c>
      <c r="T117" s="107">
        <f t="shared" si="1"/>
        <v>4.9415171383221258E-3</v>
      </c>
      <c r="U117" s="107">
        <f>R117/'סכום נכסי הקרן'!$C$42</f>
        <v>2.8002386070759635E-4</v>
      </c>
    </row>
    <row r="118" spans="2:21">
      <c r="B118" s="102" t="s">
        <v>475</v>
      </c>
      <c r="C118" s="125">
        <v>1155357</v>
      </c>
      <c r="D118" s="104" t="s">
        <v>126</v>
      </c>
      <c r="E118" s="104" t="s">
        <v>29</v>
      </c>
      <c r="F118" s="103" t="s">
        <v>476</v>
      </c>
      <c r="G118" s="104" t="s">
        <v>135</v>
      </c>
      <c r="H118" s="103" t="s">
        <v>473</v>
      </c>
      <c r="I118" s="103" t="s">
        <v>338</v>
      </c>
      <c r="J118" s="117"/>
      <c r="K118" s="106">
        <v>0.5</v>
      </c>
      <c r="L118" s="104" t="s">
        <v>139</v>
      </c>
      <c r="M118" s="105">
        <v>3.15E-2</v>
      </c>
      <c r="N118" s="105">
        <v>4.1300000000000885E-2</v>
      </c>
      <c r="O118" s="106">
        <v>8122326.1273110006</v>
      </c>
      <c r="P118" s="118">
        <v>110.56</v>
      </c>
      <c r="Q118" s="106">
        <v>142.11195698000006</v>
      </c>
      <c r="R118" s="106">
        <v>9122.9451875400009</v>
      </c>
      <c r="S118" s="107">
        <v>5.9902265783476835E-2</v>
      </c>
      <c r="T118" s="107">
        <f t="shared" si="1"/>
        <v>1.3968362687411149E-3</v>
      </c>
      <c r="U118" s="107">
        <f>R118/'סכום נכסי הקרן'!$C$42</f>
        <v>7.9155343146718963E-5</v>
      </c>
    </row>
    <row r="119" spans="2:21">
      <c r="B119" s="102" t="s">
        <v>477</v>
      </c>
      <c r="C119" s="125">
        <v>1184779</v>
      </c>
      <c r="D119" s="104" t="s">
        <v>126</v>
      </c>
      <c r="E119" s="104" t="s">
        <v>29</v>
      </c>
      <c r="F119" s="103" t="s">
        <v>476</v>
      </c>
      <c r="G119" s="104" t="s">
        <v>135</v>
      </c>
      <c r="H119" s="103" t="s">
        <v>473</v>
      </c>
      <c r="I119" s="103" t="s">
        <v>338</v>
      </c>
      <c r="J119" s="117"/>
      <c r="K119" s="106">
        <v>2.8200000000000784</v>
      </c>
      <c r="L119" s="104" t="s">
        <v>139</v>
      </c>
      <c r="M119" s="105">
        <v>0.01</v>
      </c>
      <c r="N119" s="105">
        <v>3.6899999999999218E-2</v>
      </c>
      <c r="O119" s="106">
        <v>18415811.459682003</v>
      </c>
      <c r="P119" s="118">
        <v>100.59</v>
      </c>
      <c r="Q119" s="106"/>
      <c r="R119" s="106">
        <v>18524.464936347009</v>
      </c>
      <c r="S119" s="107">
        <v>4.9870587154406516E-2</v>
      </c>
      <c r="T119" s="107">
        <f t="shared" si="1"/>
        <v>2.8363257643434256E-3</v>
      </c>
      <c r="U119" s="107">
        <f>R119/'סכום נכסי הקרן'!$C$42</f>
        <v>1.6072774180958343E-4</v>
      </c>
    </row>
    <row r="120" spans="2:21">
      <c r="B120" s="102" t="s">
        <v>478</v>
      </c>
      <c r="C120" s="125">
        <v>1192442</v>
      </c>
      <c r="D120" s="104" t="s">
        <v>126</v>
      </c>
      <c r="E120" s="104" t="s">
        <v>29</v>
      </c>
      <c r="F120" s="103" t="s">
        <v>476</v>
      </c>
      <c r="G120" s="104" t="s">
        <v>135</v>
      </c>
      <c r="H120" s="103" t="s">
        <v>473</v>
      </c>
      <c r="I120" s="103" t="s">
        <v>338</v>
      </c>
      <c r="J120" s="117"/>
      <c r="K120" s="106">
        <v>3.4099999999997301</v>
      </c>
      <c r="L120" s="104" t="s">
        <v>139</v>
      </c>
      <c r="M120" s="105">
        <v>3.2300000000000002E-2</v>
      </c>
      <c r="N120" s="105">
        <v>4.1599999999996501E-2</v>
      </c>
      <c r="O120" s="106">
        <v>20265064.140995007</v>
      </c>
      <c r="P120" s="118">
        <v>100.15</v>
      </c>
      <c r="Q120" s="106">
        <v>1375.1590546790003</v>
      </c>
      <c r="R120" s="106">
        <v>21670.620791885001</v>
      </c>
      <c r="S120" s="107">
        <v>4.679307518109467E-2</v>
      </c>
      <c r="T120" s="107">
        <f t="shared" si="1"/>
        <v>3.3180413195492021E-3</v>
      </c>
      <c r="U120" s="107">
        <f>R120/'סכום נכסי הקרן'!$C$42</f>
        <v>1.8802540075839503E-4</v>
      </c>
    </row>
    <row r="121" spans="2:21">
      <c r="B121" s="102" t="s">
        <v>479</v>
      </c>
      <c r="C121" s="125">
        <v>1197284</v>
      </c>
      <c r="D121" s="104" t="s">
        <v>126</v>
      </c>
      <c r="E121" s="104" t="s">
        <v>29</v>
      </c>
      <c r="F121" s="103" t="s">
        <v>480</v>
      </c>
      <c r="G121" s="104" t="s">
        <v>481</v>
      </c>
      <c r="H121" s="103" t="s">
        <v>473</v>
      </c>
      <c r="I121" s="103" t="s">
        <v>338</v>
      </c>
      <c r="J121" s="117"/>
      <c r="K121" s="106">
        <v>4.8500000000003327</v>
      </c>
      <c r="L121" s="104" t="s">
        <v>139</v>
      </c>
      <c r="M121" s="105">
        <v>0.03</v>
      </c>
      <c r="N121" s="105">
        <v>4.2500000000000426E-2</v>
      </c>
      <c r="O121" s="106">
        <v>12198193.029720001</v>
      </c>
      <c r="P121" s="118">
        <v>95.81</v>
      </c>
      <c r="Q121" s="106"/>
      <c r="R121" s="106">
        <v>11687.089260686003</v>
      </c>
      <c r="S121" s="107">
        <v>4.3573689844111682E-2</v>
      </c>
      <c r="T121" s="107">
        <f t="shared" si="1"/>
        <v>1.7894385880600702E-3</v>
      </c>
      <c r="U121" s="107">
        <f>R121/'סכום נכסי הקרן'!$C$42</f>
        <v>1.0140316989730664E-4</v>
      </c>
    </row>
    <row r="122" spans="2:21">
      <c r="B122" s="102" t="s">
        <v>482</v>
      </c>
      <c r="C122" s="125">
        <v>1139849</v>
      </c>
      <c r="D122" s="104" t="s">
        <v>126</v>
      </c>
      <c r="E122" s="104" t="s">
        <v>29</v>
      </c>
      <c r="F122" s="103" t="s">
        <v>483</v>
      </c>
      <c r="G122" s="104" t="s">
        <v>341</v>
      </c>
      <c r="H122" s="103" t="s">
        <v>484</v>
      </c>
      <c r="I122" s="103" t="s">
        <v>137</v>
      </c>
      <c r="J122" s="117"/>
      <c r="K122" s="106">
        <v>1.9899999999997233</v>
      </c>
      <c r="L122" s="104" t="s">
        <v>139</v>
      </c>
      <c r="M122" s="105">
        <v>2.5000000000000001E-2</v>
      </c>
      <c r="N122" s="105">
        <v>3.499999999999296E-2</v>
      </c>
      <c r="O122" s="106">
        <v>9582003.0371770021</v>
      </c>
      <c r="P122" s="118">
        <v>111.2</v>
      </c>
      <c r="Q122" s="106"/>
      <c r="R122" s="106">
        <v>10655.187738905002</v>
      </c>
      <c r="S122" s="107">
        <v>2.6940408488093429E-2</v>
      </c>
      <c r="T122" s="107">
        <f t="shared" si="1"/>
        <v>1.6314416428014828E-3</v>
      </c>
      <c r="U122" s="107">
        <f>R122/'סכום נכסי הקרן'!$C$42</f>
        <v>9.2449863988842461E-5</v>
      </c>
    </row>
    <row r="123" spans="2:21">
      <c r="B123" s="102" t="s">
        <v>485</v>
      </c>
      <c r="C123" s="125">
        <v>1142629</v>
      </c>
      <c r="D123" s="104" t="s">
        <v>126</v>
      </c>
      <c r="E123" s="104" t="s">
        <v>29</v>
      </c>
      <c r="F123" s="103" t="s">
        <v>483</v>
      </c>
      <c r="G123" s="104" t="s">
        <v>341</v>
      </c>
      <c r="H123" s="103" t="s">
        <v>484</v>
      </c>
      <c r="I123" s="103" t="s">
        <v>137</v>
      </c>
      <c r="J123" s="117"/>
      <c r="K123" s="106">
        <v>4.9700000000005771</v>
      </c>
      <c r="L123" s="104" t="s">
        <v>139</v>
      </c>
      <c r="M123" s="105">
        <v>1.9E-2</v>
      </c>
      <c r="N123" s="105">
        <v>3.8700000000003613E-2</v>
      </c>
      <c r="O123" s="106">
        <v>11284958.121783001</v>
      </c>
      <c r="P123" s="118">
        <v>102.11</v>
      </c>
      <c r="Q123" s="106"/>
      <c r="R123" s="106">
        <v>11523.070426954999</v>
      </c>
      <c r="S123" s="107">
        <v>3.7549039682934007E-2</v>
      </c>
      <c r="T123" s="107">
        <f t="shared" si="1"/>
        <v>1.764325266539187E-3</v>
      </c>
      <c r="U123" s="107">
        <f>R123/'סכום נכסי הקרן'!$C$42</f>
        <v>9.9980058522677943E-5</v>
      </c>
    </row>
    <row r="124" spans="2:21">
      <c r="B124" s="102" t="s">
        <v>486</v>
      </c>
      <c r="C124" s="125">
        <v>1183151</v>
      </c>
      <c r="D124" s="104" t="s">
        <v>126</v>
      </c>
      <c r="E124" s="104" t="s">
        <v>29</v>
      </c>
      <c r="F124" s="103" t="s">
        <v>483</v>
      </c>
      <c r="G124" s="104" t="s">
        <v>341</v>
      </c>
      <c r="H124" s="103" t="s">
        <v>484</v>
      </c>
      <c r="I124" s="103" t="s">
        <v>137</v>
      </c>
      <c r="J124" s="117"/>
      <c r="K124" s="106">
        <v>6.709999999999825</v>
      </c>
      <c r="L124" s="104" t="s">
        <v>139</v>
      </c>
      <c r="M124" s="105">
        <v>3.9000000000000003E-3</v>
      </c>
      <c r="N124" s="105">
        <v>4.1499999999999551E-2</v>
      </c>
      <c r="O124" s="106">
        <v>11824100.821259003</v>
      </c>
      <c r="P124" s="118">
        <v>83.82</v>
      </c>
      <c r="Q124" s="106"/>
      <c r="R124" s="106">
        <v>9910.9610264630028</v>
      </c>
      <c r="S124" s="107">
        <v>5.0315322643655333E-2</v>
      </c>
      <c r="T124" s="107">
        <f t="shared" si="1"/>
        <v>1.5174912854624108E-3</v>
      </c>
      <c r="U124" s="107">
        <f>R124/'סכום נכסי הקרן'!$C$42</f>
        <v>8.5992572007875744E-5</v>
      </c>
    </row>
    <row r="125" spans="2:21">
      <c r="B125" s="102" t="s">
        <v>487</v>
      </c>
      <c r="C125" s="125">
        <v>1177526</v>
      </c>
      <c r="D125" s="104" t="s">
        <v>126</v>
      </c>
      <c r="E125" s="104" t="s">
        <v>29</v>
      </c>
      <c r="F125" s="103" t="s">
        <v>488</v>
      </c>
      <c r="G125" s="104" t="s">
        <v>481</v>
      </c>
      <c r="H125" s="103" t="s">
        <v>473</v>
      </c>
      <c r="I125" s="103" t="s">
        <v>338</v>
      </c>
      <c r="J125" s="117"/>
      <c r="K125" s="106">
        <v>4.4199999999980193</v>
      </c>
      <c r="L125" s="104" t="s">
        <v>139</v>
      </c>
      <c r="M125" s="105">
        <v>7.4999999999999997E-3</v>
      </c>
      <c r="N125" s="105">
        <v>4.1299999999979589E-2</v>
      </c>
      <c r="O125" s="106">
        <v>6808235.5411810009</v>
      </c>
      <c r="P125" s="118">
        <v>94.79</v>
      </c>
      <c r="Q125" s="106"/>
      <c r="R125" s="106">
        <v>6453.5265773090014</v>
      </c>
      <c r="S125" s="107">
        <v>1.3929459917751515E-2</v>
      </c>
      <c r="T125" s="107">
        <f t="shared" si="1"/>
        <v>9.8811510966675953E-4</v>
      </c>
      <c r="U125" s="107">
        <f>R125/'סכום נכסי הקרן'!$C$42</f>
        <v>5.5994100614684301E-5</v>
      </c>
    </row>
    <row r="126" spans="2:21">
      <c r="B126" s="102" t="s">
        <v>489</v>
      </c>
      <c r="C126" s="125">
        <v>1184555</v>
      </c>
      <c r="D126" s="104" t="s">
        <v>126</v>
      </c>
      <c r="E126" s="104" t="s">
        <v>29</v>
      </c>
      <c r="F126" s="103" t="s">
        <v>488</v>
      </c>
      <c r="G126" s="104" t="s">
        <v>481</v>
      </c>
      <c r="H126" s="103" t="s">
        <v>473</v>
      </c>
      <c r="I126" s="103" t="s">
        <v>338</v>
      </c>
      <c r="J126" s="117"/>
      <c r="K126" s="106">
        <v>5.0899999999999928</v>
      </c>
      <c r="L126" s="104" t="s">
        <v>139</v>
      </c>
      <c r="M126" s="105">
        <v>7.4999999999999997E-3</v>
      </c>
      <c r="N126" s="105">
        <v>4.2900000000000167E-2</v>
      </c>
      <c r="O126" s="106">
        <v>37634395.829387017</v>
      </c>
      <c r="P126" s="118">
        <v>90.28</v>
      </c>
      <c r="Q126" s="106">
        <v>152.65412372900005</v>
      </c>
      <c r="R126" s="106">
        <v>34128.986619036004</v>
      </c>
      <c r="S126" s="107">
        <v>3.5918943029252928E-2</v>
      </c>
      <c r="T126" s="107">
        <f t="shared" si="1"/>
        <v>5.2255719337172286E-3</v>
      </c>
      <c r="U126" s="107">
        <f>R126/'סכום נכסי הקרן'!$C$42</f>
        <v>2.9612056101896092E-4</v>
      </c>
    </row>
    <row r="127" spans="2:21">
      <c r="B127" s="102" t="s">
        <v>490</v>
      </c>
      <c r="C127" s="125">
        <v>1138668</v>
      </c>
      <c r="D127" s="104" t="s">
        <v>126</v>
      </c>
      <c r="E127" s="104" t="s">
        <v>29</v>
      </c>
      <c r="F127" s="103" t="s">
        <v>458</v>
      </c>
      <c r="G127" s="104" t="s">
        <v>341</v>
      </c>
      <c r="H127" s="103" t="s">
        <v>473</v>
      </c>
      <c r="I127" s="103" t="s">
        <v>338</v>
      </c>
      <c r="J127" s="117"/>
      <c r="K127" s="106">
        <v>1.7100000000019346</v>
      </c>
      <c r="L127" s="104" t="s">
        <v>139</v>
      </c>
      <c r="M127" s="105">
        <v>2.0499999999999997E-2</v>
      </c>
      <c r="N127" s="105">
        <v>3.7900000000014679E-2</v>
      </c>
      <c r="O127" s="106">
        <v>1867922.5146030004</v>
      </c>
      <c r="P127" s="118">
        <v>110.12</v>
      </c>
      <c r="Q127" s="106"/>
      <c r="R127" s="106">
        <v>2056.9563602620005</v>
      </c>
      <c r="S127" s="107">
        <v>5.04848562014624E-3</v>
      </c>
      <c r="T127" s="107">
        <f t="shared" si="1"/>
        <v>3.1494557822794975E-4</v>
      </c>
      <c r="U127" s="107">
        <f>R127/'סכום נכסי הקרן'!$C$42</f>
        <v>1.7847206487302029E-5</v>
      </c>
    </row>
    <row r="128" spans="2:21">
      <c r="B128" s="102" t="s">
        <v>491</v>
      </c>
      <c r="C128" s="125">
        <v>1141696</v>
      </c>
      <c r="D128" s="104" t="s">
        <v>126</v>
      </c>
      <c r="E128" s="104" t="s">
        <v>29</v>
      </c>
      <c r="F128" s="103" t="s">
        <v>458</v>
      </c>
      <c r="G128" s="104" t="s">
        <v>341</v>
      </c>
      <c r="H128" s="103" t="s">
        <v>473</v>
      </c>
      <c r="I128" s="103" t="s">
        <v>338</v>
      </c>
      <c r="J128" s="117"/>
      <c r="K128" s="106">
        <v>2.5499999999998075</v>
      </c>
      <c r="L128" s="104" t="s">
        <v>139</v>
      </c>
      <c r="M128" s="105">
        <v>2.0499999999999997E-2</v>
      </c>
      <c r="N128" s="105">
        <v>3.6899999999996533E-2</v>
      </c>
      <c r="O128" s="106">
        <v>10520979.082935002</v>
      </c>
      <c r="P128" s="118">
        <v>108.46</v>
      </c>
      <c r="Q128" s="106"/>
      <c r="R128" s="106">
        <v>11411.054500584001</v>
      </c>
      <c r="S128" s="107">
        <v>1.1939660572461597E-2</v>
      </c>
      <c r="T128" s="107">
        <f t="shared" si="1"/>
        <v>1.7471742363164751E-3</v>
      </c>
      <c r="U128" s="107">
        <f>R128/'סכום נכסי הקרן'!$C$42</f>
        <v>9.900815099637778E-5</v>
      </c>
    </row>
    <row r="129" spans="2:21">
      <c r="B129" s="102" t="s">
        <v>492</v>
      </c>
      <c r="C129" s="125">
        <v>1165141</v>
      </c>
      <c r="D129" s="104" t="s">
        <v>126</v>
      </c>
      <c r="E129" s="104" t="s">
        <v>29</v>
      </c>
      <c r="F129" s="103" t="s">
        <v>458</v>
      </c>
      <c r="G129" s="104" t="s">
        <v>341</v>
      </c>
      <c r="H129" s="103" t="s">
        <v>473</v>
      </c>
      <c r="I129" s="103" t="s">
        <v>338</v>
      </c>
      <c r="J129" s="117"/>
      <c r="K129" s="106">
        <v>5.2699999999999836</v>
      </c>
      <c r="L129" s="104" t="s">
        <v>139</v>
      </c>
      <c r="M129" s="105">
        <v>8.3999999999999995E-3</v>
      </c>
      <c r="N129" s="105">
        <v>4.2299999999999553E-2</v>
      </c>
      <c r="O129" s="106">
        <v>26541646.946463004</v>
      </c>
      <c r="P129" s="118">
        <v>93.32</v>
      </c>
      <c r="Q129" s="106"/>
      <c r="R129" s="106">
        <v>24768.664795683009</v>
      </c>
      <c r="S129" s="107">
        <v>3.9190378420699473E-2</v>
      </c>
      <c r="T129" s="107">
        <f t="shared" si="1"/>
        <v>3.7923903524219836E-3</v>
      </c>
      <c r="U129" s="107">
        <f>R129/'סכום נכסי הקרן'!$C$42</f>
        <v>2.1490561664955197E-4</v>
      </c>
    </row>
    <row r="130" spans="2:21">
      <c r="B130" s="102" t="s">
        <v>493</v>
      </c>
      <c r="C130" s="125">
        <v>1178367</v>
      </c>
      <c r="D130" s="104" t="s">
        <v>126</v>
      </c>
      <c r="E130" s="104" t="s">
        <v>29</v>
      </c>
      <c r="F130" s="103" t="s">
        <v>458</v>
      </c>
      <c r="G130" s="104" t="s">
        <v>341</v>
      </c>
      <c r="H130" s="103" t="s">
        <v>473</v>
      </c>
      <c r="I130" s="103" t="s">
        <v>338</v>
      </c>
      <c r="J130" s="117"/>
      <c r="K130" s="106">
        <v>6.2499999999999227</v>
      </c>
      <c r="L130" s="104" t="s">
        <v>139</v>
      </c>
      <c r="M130" s="105">
        <v>5.0000000000000001E-3</v>
      </c>
      <c r="N130" s="105">
        <v>4.0300000000003715E-2</v>
      </c>
      <c r="O130" s="106">
        <v>3564879.723131001</v>
      </c>
      <c r="P130" s="118">
        <v>88.06</v>
      </c>
      <c r="Q130" s="106">
        <v>118.751600107</v>
      </c>
      <c r="R130" s="106">
        <v>3257.9846852930013</v>
      </c>
      <c r="S130" s="107">
        <v>2.0905248687248384E-2</v>
      </c>
      <c r="T130" s="107">
        <f t="shared" si="1"/>
        <v>4.988379386117426E-4</v>
      </c>
      <c r="U130" s="107">
        <f>R130/'סכום נכסי הקרן'!$C$42</f>
        <v>2.8267943129083059E-5</v>
      </c>
    </row>
    <row r="131" spans="2:21">
      <c r="B131" s="102" t="s">
        <v>494</v>
      </c>
      <c r="C131" s="125">
        <v>1178375</v>
      </c>
      <c r="D131" s="104" t="s">
        <v>126</v>
      </c>
      <c r="E131" s="104" t="s">
        <v>29</v>
      </c>
      <c r="F131" s="103" t="s">
        <v>458</v>
      </c>
      <c r="G131" s="104" t="s">
        <v>341</v>
      </c>
      <c r="H131" s="103" t="s">
        <v>473</v>
      </c>
      <c r="I131" s="103" t="s">
        <v>338</v>
      </c>
      <c r="J131" s="117"/>
      <c r="K131" s="106">
        <v>6.1399999999998629</v>
      </c>
      <c r="L131" s="104" t="s">
        <v>139</v>
      </c>
      <c r="M131" s="105">
        <v>9.7000000000000003E-3</v>
      </c>
      <c r="N131" s="105">
        <v>4.469999999999965E-2</v>
      </c>
      <c r="O131" s="106">
        <v>9679458.1690410003</v>
      </c>
      <c r="P131" s="118">
        <v>88.66</v>
      </c>
      <c r="Q131" s="106">
        <v>348.09978184400001</v>
      </c>
      <c r="R131" s="106">
        <v>8929.9073965730022</v>
      </c>
      <c r="S131" s="107">
        <v>2.4516383707543193E-2</v>
      </c>
      <c r="T131" s="107">
        <f t="shared" si="1"/>
        <v>1.3672797842816178E-3</v>
      </c>
      <c r="U131" s="107">
        <f>R131/'סכום נכסי הקרן'!$C$42</f>
        <v>7.7480448442194535E-5</v>
      </c>
    </row>
    <row r="132" spans="2:21">
      <c r="B132" s="102" t="s">
        <v>495</v>
      </c>
      <c r="C132" s="125">
        <v>1171214</v>
      </c>
      <c r="D132" s="104" t="s">
        <v>126</v>
      </c>
      <c r="E132" s="104" t="s">
        <v>29</v>
      </c>
      <c r="F132" s="103" t="s">
        <v>496</v>
      </c>
      <c r="G132" s="104" t="s">
        <v>497</v>
      </c>
      <c r="H132" s="103" t="s">
        <v>484</v>
      </c>
      <c r="I132" s="103" t="s">
        <v>137</v>
      </c>
      <c r="J132" s="117"/>
      <c r="K132" s="106">
        <v>1.2899999999999452</v>
      </c>
      <c r="L132" s="104" t="s">
        <v>139</v>
      </c>
      <c r="M132" s="105">
        <v>1.8500000000000003E-2</v>
      </c>
      <c r="N132" s="105">
        <v>3.5699999999998365E-2</v>
      </c>
      <c r="O132" s="106">
        <v>15041993.340028003</v>
      </c>
      <c r="P132" s="118">
        <v>109.43</v>
      </c>
      <c r="Q132" s="106"/>
      <c r="R132" s="106">
        <v>16460.453315210001</v>
      </c>
      <c r="S132" s="107">
        <v>2.5491447498691706E-2</v>
      </c>
      <c r="T132" s="107">
        <f t="shared" si="1"/>
        <v>2.5202999380077593E-3</v>
      </c>
      <c r="U132" s="107">
        <f>R132/'סכום נכסי הקרן'!$C$42</f>
        <v>1.4281932026682831E-4</v>
      </c>
    </row>
    <row r="133" spans="2:21">
      <c r="B133" s="102" t="s">
        <v>498</v>
      </c>
      <c r="C133" s="125">
        <v>1175660</v>
      </c>
      <c r="D133" s="104" t="s">
        <v>126</v>
      </c>
      <c r="E133" s="104" t="s">
        <v>29</v>
      </c>
      <c r="F133" s="103" t="s">
        <v>496</v>
      </c>
      <c r="G133" s="104" t="s">
        <v>497</v>
      </c>
      <c r="H133" s="103" t="s">
        <v>484</v>
      </c>
      <c r="I133" s="103" t="s">
        <v>137</v>
      </c>
      <c r="J133" s="117"/>
      <c r="K133" s="106">
        <v>1.1399999999998967</v>
      </c>
      <c r="L133" s="104" t="s">
        <v>139</v>
      </c>
      <c r="M133" s="105">
        <v>0.01</v>
      </c>
      <c r="N133" s="105">
        <v>4.0899999999999527E-2</v>
      </c>
      <c r="O133" s="106">
        <v>24161285.665104002</v>
      </c>
      <c r="P133" s="118">
        <v>106.62</v>
      </c>
      <c r="Q133" s="106"/>
      <c r="R133" s="106">
        <v>25760.760768369004</v>
      </c>
      <c r="S133" s="107">
        <v>3.1374739332257665E-2</v>
      </c>
      <c r="T133" s="107">
        <f t="shared" si="1"/>
        <v>3.9442925734955569E-3</v>
      </c>
      <c r="U133" s="107">
        <f>R133/'סכום נכסי הקרן'!$C$42</f>
        <v>2.2351354923471017E-4</v>
      </c>
    </row>
    <row r="134" spans="2:21">
      <c r="B134" s="102" t="s">
        <v>499</v>
      </c>
      <c r="C134" s="125">
        <v>1182831</v>
      </c>
      <c r="D134" s="104" t="s">
        <v>126</v>
      </c>
      <c r="E134" s="104" t="s">
        <v>29</v>
      </c>
      <c r="F134" s="103" t="s">
        <v>496</v>
      </c>
      <c r="G134" s="104" t="s">
        <v>497</v>
      </c>
      <c r="H134" s="103" t="s">
        <v>484</v>
      </c>
      <c r="I134" s="103" t="s">
        <v>137</v>
      </c>
      <c r="J134" s="117"/>
      <c r="K134" s="106">
        <v>3.910000000000152</v>
      </c>
      <c r="L134" s="104" t="s">
        <v>139</v>
      </c>
      <c r="M134" s="105">
        <v>0.01</v>
      </c>
      <c r="N134" s="105">
        <v>4.710000000000119E-2</v>
      </c>
      <c r="O134" s="106">
        <v>40039341.530974008</v>
      </c>
      <c r="P134" s="118">
        <v>94.21</v>
      </c>
      <c r="Q134" s="106"/>
      <c r="R134" s="106">
        <v>37721.060353464018</v>
      </c>
      <c r="S134" s="107">
        <v>3.3815354932760056E-2</v>
      </c>
      <c r="T134" s="107">
        <f t="shared" si="1"/>
        <v>5.7755630570985551E-3</v>
      </c>
      <c r="U134" s="107">
        <f>R134/'סכום נכסי הקרן'!$C$42</f>
        <v>3.2728723178283907E-4</v>
      </c>
    </row>
    <row r="135" spans="2:21">
      <c r="B135" s="102" t="s">
        <v>500</v>
      </c>
      <c r="C135" s="125">
        <v>1191659</v>
      </c>
      <c r="D135" s="104" t="s">
        <v>126</v>
      </c>
      <c r="E135" s="104" t="s">
        <v>29</v>
      </c>
      <c r="F135" s="103" t="s">
        <v>496</v>
      </c>
      <c r="G135" s="104" t="s">
        <v>497</v>
      </c>
      <c r="H135" s="103" t="s">
        <v>484</v>
      </c>
      <c r="I135" s="103" t="s">
        <v>137</v>
      </c>
      <c r="J135" s="117"/>
      <c r="K135" s="106">
        <v>2.5900000000000798</v>
      </c>
      <c r="L135" s="104" t="s">
        <v>139</v>
      </c>
      <c r="M135" s="105">
        <v>3.5400000000000001E-2</v>
      </c>
      <c r="N135" s="105">
        <v>4.5900000000001294E-2</v>
      </c>
      <c r="O135" s="106">
        <v>38855732.010000013</v>
      </c>
      <c r="P135" s="118">
        <v>100.73</v>
      </c>
      <c r="Q135" s="106">
        <v>710.72448057000008</v>
      </c>
      <c r="R135" s="106">
        <v>39850.103236476003</v>
      </c>
      <c r="S135" s="107">
        <v>3.4785482681444227E-2</v>
      </c>
      <c r="T135" s="107">
        <f t="shared" si="1"/>
        <v>6.1015459776972703E-3</v>
      </c>
      <c r="U135" s="107">
        <f>R135/'סכום נכסי הקרן'!$C$42</f>
        <v>3.4575989784785754E-4</v>
      </c>
    </row>
    <row r="136" spans="2:21">
      <c r="B136" s="102" t="s">
        <v>501</v>
      </c>
      <c r="C136" s="125">
        <v>1155928</v>
      </c>
      <c r="D136" s="104" t="s">
        <v>126</v>
      </c>
      <c r="E136" s="104" t="s">
        <v>29</v>
      </c>
      <c r="F136" s="103" t="s">
        <v>502</v>
      </c>
      <c r="G136" s="104" t="s">
        <v>341</v>
      </c>
      <c r="H136" s="103" t="s">
        <v>484</v>
      </c>
      <c r="I136" s="103" t="s">
        <v>137</v>
      </c>
      <c r="J136" s="117"/>
      <c r="K136" s="106">
        <v>3.5000000000001723</v>
      </c>
      <c r="L136" s="104" t="s">
        <v>139</v>
      </c>
      <c r="M136" s="105">
        <v>2.75E-2</v>
      </c>
      <c r="N136" s="105">
        <v>3.0100000000001237E-2</v>
      </c>
      <c r="O136" s="106">
        <v>21004484.141182005</v>
      </c>
      <c r="P136" s="118">
        <v>110.48</v>
      </c>
      <c r="Q136" s="106"/>
      <c r="R136" s="106">
        <v>23205.753294716</v>
      </c>
      <c r="S136" s="107">
        <v>4.1122964633303546E-2</v>
      </c>
      <c r="T136" s="107">
        <f t="shared" si="1"/>
        <v>3.5530891810891746E-3</v>
      </c>
      <c r="U136" s="107">
        <f>R136/'סכום נכסי הקרן'!$C$42</f>
        <v>2.0134499629901402E-4</v>
      </c>
    </row>
    <row r="137" spans="2:21">
      <c r="B137" s="102" t="s">
        <v>503</v>
      </c>
      <c r="C137" s="125">
        <v>1177658</v>
      </c>
      <c r="D137" s="104" t="s">
        <v>126</v>
      </c>
      <c r="E137" s="104" t="s">
        <v>29</v>
      </c>
      <c r="F137" s="103" t="s">
        <v>502</v>
      </c>
      <c r="G137" s="104" t="s">
        <v>341</v>
      </c>
      <c r="H137" s="103" t="s">
        <v>484</v>
      </c>
      <c r="I137" s="103" t="s">
        <v>137</v>
      </c>
      <c r="J137" s="117"/>
      <c r="K137" s="106">
        <v>5.1500000000005404</v>
      </c>
      <c r="L137" s="104" t="s">
        <v>139</v>
      </c>
      <c r="M137" s="105">
        <v>8.5000000000000006E-3</v>
      </c>
      <c r="N137" s="105">
        <v>3.4200000000004713E-2</v>
      </c>
      <c r="O137" s="106">
        <v>16159497.055138001</v>
      </c>
      <c r="P137" s="118">
        <v>96.94</v>
      </c>
      <c r="Q137" s="106"/>
      <c r="R137" s="106">
        <v>15665.015906130006</v>
      </c>
      <c r="S137" s="107">
        <v>2.5718987530260543E-2</v>
      </c>
      <c r="T137" s="107">
        <f t="shared" si="1"/>
        <v>2.3985085866759636E-3</v>
      </c>
      <c r="U137" s="107">
        <f>R137/'סכום נכסי הקרן'!$C$42</f>
        <v>1.3591769806334754E-4</v>
      </c>
    </row>
    <row r="138" spans="2:21">
      <c r="B138" s="102" t="s">
        <v>504</v>
      </c>
      <c r="C138" s="125">
        <v>1193929</v>
      </c>
      <c r="D138" s="104" t="s">
        <v>126</v>
      </c>
      <c r="E138" s="104" t="s">
        <v>29</v>
      </c>
      <c r="F138" s="103" t="s">
        <v>502</v>
      </c>
      <c r="G138" s="104" t="s">
        <v>341</v>
      </c>
      <c r="H138" s="103" t="s">
        <v>484</v>
      </c>
      <c r="I138" s="103" t="s">
        <v>137</v>
      </c>
      <c r="J138" s="117"/>
      <c r="K138" s="106">
        <v>6.4799999999999134</v>
      </c>
      <c r="L138" s="104" t="s">
        <v>139</v>
      </c>
      <c r="M138" s="105">
        <v>3.1800000000000002E-2</v>
      </c>
      <c r="N138" s="105">
        <v>3.640000000000005E-2</v>
      </c>
      <c r="O138" s="106">
        <v>16144681.991226001</v>
      </c>
      <c r="P138" s="118">
        <v>101.6</v>
      </c>
      <c r="Q138" s="106"/>
      <c r="R138" s="106">
        <v>16402.997938403001</v>
      </c>
      <c r="S138" s="107">
        <v>4.6842479062569095E-2</v>
      </c>
      <c r="T138" s="107">
        <f t="shared" si="1"/>
        <v>2.5115028058855784E-3</v>
      </c>
      <c r="U138" s="107">
        <f>R138/'סכום נכסי הקרן'!$C$42</f>
        <v>1.4232080800206169E-4</v>
      </c>
    </row>
    <row r="139" spans="2:21">
      <c r="B139" s="102" t="s">
        <v>505</v>
      </c>
      <c r="C139" s="125">
        <v>1132828</v>
      </c>
      <c r="D139" s="104" t="s">
        <v>126</v>
      </c>
      <c r="E139" s="104" t="s">
        <v>29</v>
      </c>
      <c r="F139" s="103" t="s">
        <v>506</v>
      </c>
      <c r="G139" s="104" t="s">
        <v>163</v>
      </c>
      <c r="H139" s="103" t="s">
        <v>473</v>
      </c>
      <c r="I139" s="103" t="s">
        <v>338</v>
      </c>
      <c r="J139" s="117"/>
      <c r="K139" s="106">
        <v>0.76000000000021617</v>
      </c>
      <c r="L139" s="104" t="s">
        <v>139</v>
      </c>
      <c r="M139" s="105">
        <v>1.9799999999999998E-2</v>
      </c>
      <c r="N139" s="105">
        <v>3.5200000000008641E-2</v>
      </c>
      <c r="O139" s="106">
        <v>4180570.0847580004</v>
      </c>
      <c r="P139" s="118">
        <v>110.65</v>
      </c>
      <c r="Q139" s="106"/>
      <c r="R139" s="106">
        <v>4625.8006884750002</v>
      </c>
      <c r="S139" s="107">
        <v>2.7514649617180597E-2</v>
      </c>
      <c r="T139" s="107">
        <f t="shared" si="1"/>
        <v>7.0826756500241969E-4</v>
      </c>
      <c r="U139" s="107">
        <f>R139/'סכום נכסי הקרן'!$C$42</f>
        <v>4.0135815057253624E-5</v>
      </c>
    </row>
    <row r="140" spans="2:21">
      <c r="B140" s="102" t="s">
        <v>507</v>
      </c>
      <c r="C140" s="125">
        <v>1139542</v>
      </c>
      <c r="D140" s="104" t="s">
        <v>126</v>
      </c>
      <c r="E140" s="104" t="s">
        <v>29</v>
      </c>
      <c r="F140" s="103" t="s">
        <v>508</v>
      </c>
      <c r="G140" s="104" t="s">
        <v>348</v>
      </c>
      <c r="H140" s="103" t="s">
        <v>473</v>
      </c>
      <c r="I140" s="103" t="s">
        <v>338</v>
      </c>
      <c r="J140" s="117"/>
      <c r="K140" s="106">
        <v>2.5500000000104359</v>
      </c>
      <c r="L140" s="104" t="s">
        <v>139</v>
      </c>
      <c r="M140" s="105">
        <v>1.9400000000000001E-2</v>
      </c>
      <c r="N140" s="105">
        <v>2.9900000000182999E-2</v>
      </c>
      <c r="O140" s="106">
        <v>374604.24929600005</v>
      </c>
      <c r="P140" s="118">
        <v>109.99</v>
      </c>
      <c r="Q140" s="106"/>
      <c r="R140" s="106">
        <v>412.02718245400013</v>
      </c>
      <c r="S140" s="107">
        <v>1.0364029739713557E-3</v>
      </c>
      <c r="T140" s="107">
        <f t="shared" ref="T140:T203" si="2">IFERROR(R140/$R$11,0)</f>
        <v>6.3086481429814741E-5</v>
      </c>
      <c r="U140" s="107">
        <f>R140/'סכום נכסי הקרן'!$C$42</f>
        <v>3.5749587816735046E-6</v>
      </c>
    </row>
    <row r="141" spans="2:21">
      <c r="B141" s="102" t="s">
        <v>509</v>
      </c>
      <c r="C141" s="125">
        <v>1142595</v>
      </c>
      <c r="D141" s="104" t="s">
        <v>126</v>
      </c>
      <c r="E141" s="104" t="s">
        <v>29</v>
      </c>
      <c r="F141" s="103" t="s">
        <v>508</v>
      </c>
      <c r="G141" s="104" t="s">
        <v>348</v>
      </c>
      <c r="H141" s="103" t="s">
        <v>473</v>
      </c>
      <c r="I141" s="103" t="s">
        <v>338</v>
      </c>
      <c r="J141" s="117"/>
      <c r="K141" s="106">
        <v>3.5200000000001994</v>
      </c>
      <c r="L141" s="104" t="s">
        <v>139</v>
      </c>
      <c r="M141" s="105">
        <v>1.23E-2</v>
      </c>
      <c r="N141" s="105">
        <v>2.930000000000264E-2</v>
      </c>
      <c r="O141" s="106">
        <v>25795913.822360009</v>
      </c>
      <c r="P141" s="118">
        <v>105.97</v>
      </c>
      <c r="Q141" s="106"/>
      <c r="R141" s="106">
        <v>27335.928798603003</v>
      </c>
      <c r="S141" s="107">
        <v>2.0285030640929749E-2</v>
      </c>
      <c r="T141" s="107">
        <f t="shared" si="2"/>
        <v>4.1854703717571782E-3</v>
      </c>
      <c r="U141" s="107">
        <f>R141/'סכום נכסי הקרן'!$C$42</f>
        <v>2.371805135081779E-4</v>
      </c>
    </row>
    <row r="142" spans="2:21">
      <c r="B142" s="102" t="s">
        <v>510</v>
      </c>
      <c r="C142" s="125">
        <v>1142231</v>
      </c>
      <c r="D142" s="104" t="s">
        <v>126</v>
      </c>
      <c r="E142" s="104" t="s">
        <v>29</v>
      </c>
      <c r="F142" s="103" t="s">
        <v>511</v>
      </c>
      <c r="G142" s="104" t="s">
        <v>512</v>
      </c>
      <c r="H142" s="103" t="s">
        <v>513</v>
      </c>
      <c r="I142" s="103" t="s">
        <v>137</v>
      </c>
      <c r="J142" s="117"/>
      <c r="K142" s="106">
        <v>2.4099999999999637</v>
      </c>
      <c r="L142" s="104" t="s">
        <v>139</v>
      </c>
      <c r="M142" s="105">
        <v>2.5699999999999997E-2</v>
      </c>
      <c r="N142" s="105">
        <v>4.0799999999998213E-2</v>
      </c>
      <c r="O142" s="106">
        <v>25620857.772285003</v>
      </c>
      <c r="P142" s="118">
        <v>109.71</v>
      </c>
      <c r="Q142" s="106"/>
      <c r="R142" s="106">
        <v>28108.640507800006</v>
      </c>
      <c r="S142" s="107">
        <v>1.9978618270033568E-2</v>
      </c>
      <c r="T142" s="107">
        <f t="shared" si="2"/>
        <v>4.3037821360503012E-3</v>
      </c>
      <c r="U142" s="107">
        <f>R142/'סכום נכסי הקרן'!$C$42</f>
        <v>2.4388495590453406E-4</v>
      </c>
    </row>
    <row r="143" spans="2:21">
      <c r="B143" s="102" t="s">
        <v>514</v>
      </c>
      <c r="C143" s="125">
        <v>1199603</v>
      </c>
      <c r="D143" s="104" t="s">
        <v>126</v>
      </c>
      <c r="E143" s="104" t="s">
        <v>29</v>
      </c>
      <c r="F143" s="103" t="s">
        <v>511</v>
      </c>
      <c r="G143" s="104" t="s">
        <v>512</v>
      </c>
      <c r="H143" s="103" t="s">
        <v>513</v>
      </c>
      <c r="I143" s="103" t="s">
        <v>137</v>
      </c>
      <c r="J143" s="117"/>
      <c r="K143" s="106">
        <v>4.2699999999999738</v>
      </c>
      <c r="L143" s="104" t="s">
        <v>139</v>
      </c>
      <c r="M143" s="105">
        <v>0.04</v>
      </c>
      <c r="N143" s="105">
        <v>4.2699999999999738E-2</v>
      </c>
      <c r="O143" s="106">
        <v>13768095.960366003</v>
      </c>
      <c r="P143" s="118">
        <v>99.7</v>
      </c>
      <c r="Q143" s="106"/>
      <c r="R143" s="106">
        <v>13726.791261868002</v>
      </c>
      <c r="S143" s="107">
        <v>4.3499856118991889E-2</v>
      </c>
      <c r="T143" s="107">
        <f t="shared" si="2"/>
        <v>2.1017423095124528E-3</v>
      </c>
      <c r="U143" s="107">
        <f>R143/'סכום נכסי הקרן'!$C$42</f>
        <v>1.1910066873146836E-4</v>
      </c>
    </row>
    <row r="144" spans="2:21">
      <c r="B144" s="102" t="s">
        <v>515</v>
      </c>
      <c r="C144" s="125">
        <v>1171628</v>
      </c>
      <c r="D144" s="104" t="s">
        <v>126</v>
      </c>
      <c r="E144" s="104" t="s">
        <v>29</v>
      </c>
      <c r="F144" s="103" t="s">
        <v>511</v>
      </c>
      <c r="G144" s="104" t="s">
        <v>512</v>
      </c>
      <c r="H144" s="103" t="s">
        <v>513</v>
      </c>
      <c r="I144" s="103" t="s">
        <v>137</v>
      </c>
      <c r="J144" s="117"/>
      <c r="K144" s="106">
        <v>1.2399999999997615</v>
      </c>
      <c r="L144" s="104" t="s">
        <v>139</v>
      </c>
      <c r="M144" s="105">
        <v>1.2199999999999999E-2</v>
      </c>
      <c r="N144" s="105">
        <v>3.8199999999995578E-2</v>
      </c>
      <c r="O144" s="106">
        <v>3719963.3027540012</v>
      </c>
      <c r="P144" s="118">
        <v>108.19</v>
      </c>
      <c r="Q144" s="106"/>
      <c r="R144" s="106">
        <v>4024.6281143290007</v>
      </c>
      <c r="S144" s="107">
        <v>8.0868767451173947E-3</v>
      </c>
      <c r="T144" s="107">
        <f t="shared" si="2"/>
        <v>6.1622057380855666E-4</v>
      </c>
      <c r="U144" s="107">
        <f>R144/'סכום נכסי הקרן'!$C$42</f>
        <v>3.4919734019968067E-5</v>
      </c>
    </row>
    <row r="145" spans="2:21">
      <c r="B145" s="102" t="s">
        <v>516</v>
      </c>
      <c r="C145" s="125">
        <v>1178292</v>
      </c>
      <c r="D145" s="104" t="s">
        <v>126</v>
      </c>
      <c r="E145" s="104" t="s">
        <v>29</v>
      </c>
      <c r="F145" s="103" t="s">
        <v>511</v>
      </c>
      <c r="G145" s="104" t="s">
        <v>512</v>
      </c>
      <c r="H145" s="103" t="s">
        <v>513</v>
      </c>
      <c r="I145" s="103" t="s">
        <v>137</v>
      </c>
      <c r="J145" s="117"/>
      <c r="K145" s="106">
        <v>5.0900000000014112</v>
      </c>
      <c r="L145" s="104" t="s">
        <v>139</v>
      </c>
      <c r="M145" s="105">
        <v>1.09E-2</v>
      </c>
      <c r="N145" s="105">
        <v>4.3800000000014619E-2</v>
      </c>
      <c r="O145" s="106">
        <v>9914478.7161000017</v>
      </c>
      <c r="P145" s="118">
        <v>93.49</v>
      </c>
      <c r="Q145" s="106"/>
      <c r="R145" s="106">
        <v>9269.045971188003</v>
      </c>
      <c r="S145" s="107">
        <v>1.7745748521736333E-2</v>
      </c>
      <c r="T145" s="107">
        <f t="shared" si="2"/>
        <v>1.4192061141469336E-3</v>
      </c>
      <c r="U145" s="107">
        <f>R145/'סכום נכסי הקרן'!$C$42</f>
        <v>8.0422988345273594E-5</v>
      </c>
    </row>
    <row r="146" spans="2:21">
      <c r="B146" s="102" t="s">
        <v>517</v>
      </c>
      <c r="C146" s="125">
        <v>1184530</v>
      </c>
      <c r="D146" s="104" t="s">
        <v>126</v>
      </c>
      <c r="E146" s="104" t="s">
        <v>29</v>
      </c>
      <c r="F146" s="103" t="s">
        <v>511</v>
      </c>
      <c r="G146" s="104" t="s">
        <v>512</v>
      </c>
      <c r="H146" s="103" t="s">
        <v>513</v>
      </c>
      <c r="I146" s="103" t="s">
        <v>137</v>
      </c>
      <c r="J146" s="117"/>
      <c r="K146" s="106">
        <v>6.0500000000000105</v>
      </c>
      <c r="L146" s="104" t="s">
        <v>139</v>
      </c>
      <c r="M146" s="105">
        <v>1.54E-2</v>
      </c>
      <c r="N146" s="105">
        <v>4.5700000000000331E-2</v>
      </c>
      <c r="O146" s="106">
        <v>11103903.310718998</v>
      </c>
      <c r="P146" s="118">
        <v>90.46</v>
      </c>
      <c r="Q146" s="106">
        <v>92.482322639999992</v>
      </c>
      <c r="R146" s="106">
        <v>10137.072934338001</v>
      </c>
      <c r="S146" s="107">
        <v>3.1725438030625712E-2</v>
      </c>
      <c r="T146" s="107">
        <f t="shared" si="2"/>
        <v>1.5521118281951918E-3</v>
      </c>
      <c r="U146" s="107">
        <f>R146/'סכום נכסי הקרן'!$C$42</f>
        <v>8.7954434683741603E-5</v>
      </c>
    </row>
    <row r="147" spans="2:21">
      <c r="B147" s="102" t="s">
        <v>518</v>
      </c>
      <c r="C147" s="125">
        <v>1182989</v>
      </c>
      <c r="D147" s="104" t="s">
        <v>126</v>
      </c>
      <c r="E147" s="104" t="s">
        <v>29</v>
      </c>
      <c r="F147" s="103" t="s">
        <v>519</v>
      </c>
      <c r="G147" s="104" t="s">
        <v>520</v>
      </c>
      <c r="H147" s="103" t="s">
        <v>521</v>
      </c>
      <c r="I147" s="103" t="s">
        <v>338</v>
      </c>
      <c r="J147" s="117"/>
      <c r="K147" s="106">
        <v>4.2199999999998381</v>
      </c>
      <c r="L147" s="104" t="s">
        <v>139</v>
      </c>
      <c r="M147" s="105">
        <v>7.4999999999999997E-3</v>
      </c>
      <c r="N147" s="105">
        <v>4.1099999999998686E-2</v>
      </c>
      <c r="O147" s="106">
        <v>52230451.536769003</v>
      </c>
      <c r="P147" s="118">
        <v>94.68</v>
      </c>
      <c r="Q147" s="106"/>
      <c r="R147" s="106">
        <v>49451.792881232002</v>
      </c>
      <c r="S147" s="107">
        <v>3.3938819381652795E-2</v>
      </c>
      <c r="T147" s="107">
        <f t="shared" si="2"/>
        <v>7.5716839716544289E-3</v>
      </c>
      <c r="U147" s="107">
        <f>R147/'סכום נכסי הקרן'!$C$42</f>
        <v>4.2906907300951382E-4</v>
      </c>
    </row>
    <row r="148" spans="2:21">
      <c r="B148" s="102" t="s">
        <v>522</v>
      </c>
      <c r="C148" s="125">
        <v>1199579</v>
      </c>
      <c r="D148" s="104" t="s">
        <v>126</v>
      </c>
      <c r="E148" s="104" t="s">
        <v>29</v>
      </c>
      <c r="F148" s="103" t="s">
        <v>519</v>
      </c>
      <c r="G148" s="104" t="s">
        <v>520</v>
      </c>
      <c r="H148" s="103" t="s">
        <v>521</v>
      </c>
      <c r="I148" s="103" t="s">
        <v>338</v>
      </c>
      <c r="J148" s="117"/>
      <c r="K148" s="106">
        <v>6.2600000000009572</v>
      </c>
      <c r="L148" s="104" t="s">
        <v>139</v>
      </c>
      <c r="M148" s="105">
        <v>4.0800000000000003E-2</v>
      </c>
      <c r="N148" s="105">
        <v>4.3700000000006949E-2</v>
      </c>
      <c r="O148" s="106">
        <v>13773479.610048002</v>
      </c>
      <c r="P148" s="118">
        <v>99.17</v>
      </c>
      <c r="Q148" s="106"/>
      <c r="R148" s="106">
        <v>13659.159844596001</v>
      </c>
      <c r="S148" s="107">
        <v>3.9352798885851435E-2</v>
      </c>
      <c r="T148" s="107">
        <f t="shared" si="2"/>
        <v>2.0913870991489266E-3</v>
      </c>
      <c r="U148" s="107">
        <f>R148/'סכום נכסי הקרן'!$C$42</f>
        <v>1.1851386392977167E-4</v>
      </c>
    </row>
    <row r="149" spans="2:21">
      <c r="B149" s="102" t="s">
        <v>523</v>
      </c>
      <c r="C149" s="125">
        <v>1260769</v>
      </c>
      <c r="D149" s="104" t="s">
        <v>126</v>
      </c>
      <c r="E149" s="104" t="s">
        <v>29</v>
      </c>
      <c r="F149" s="103" t="s">
        <v>524</v>
      </c>
      <c r="G149" s="104" t="s">
        <v>512</v>
      </c>
      <c r="H149" s="103" t="s">
        <v>513</v>
      </c>
      <c r="I149" s="103" t="s">
        <v>137</v>
      </c>
      <c r="J149" s="117"/>
      <c r="K149" s="106">
        <v>3.3200000000003822</v>
      </c>
      <c r="L149" s="104" t="s">
        <v>139</v>
      </c>
      <c r="M149" s="105">
        <v>1.3300000000000001E-2</v>
      </c>
      <c r="N149" s="105">
        <v>3.6400000000004699E-2</v>
      </c>
      <c r="O149" s="106">
        <v>13059536.869632</v>
      </c>
      <c r="P149" s="118">
        <v>103.34</v>
      </c>
      <c r="Q149" s="106">
        <v>96.761246206000024</v>
      </c>
      <c r="R149" s="106">
        <v>13592.486659815002</v>
      </c>
      <c r="S149" s="107">
        <v>3.9815661187902439E-2</v>
      </c>
      <c r="T149" s="107">
        <f t="shared" si="2"/>
        <v>2.0811786060866452E-3</v>
      </c>
      <c r="U149" s="107">
        <f>R149/'סכום נכסי הקרן'!$C$42</f>
        <v>1.1793537324375586E-4</v>
      </c>
    </row>
    <row r="150" spans="2:21">
      <c r="B150" s="102" t="s">
        <v>525</v>
      </c>
      <c r="C150" s="125">
        <v>6120224</v>
      </c>
      <c r="D150" s="104" t="s">
        <v>126</v>
      </c>
      <c r="E150" s="104" t="s">
        <v>29</v>
      </c>
      <c r="F150" s="103" t="s">
        <v>526</v>
      </c>
      <c r="G150" s="104" t="s">
        <v>341</v>
      </c>
      <c r="H150" s="103" t="s">
        <v>521</v>
      </c>
      <c r="I150" s="103" t="s">
        <v>338</v>
      </c>
      <c r="J150" s="117"/>
      <c r="K150" s="106">
        <v>3.52000000000174</v>
      </c>
      <c r="L150" s="104" t="s">
        <v>139</v>
      </c>
      <c r="M150" s="105">
        <v>1.8000000000000002E-2</v>
      </c>
      <c r="N150" s="105">
        <v>3.3200000000007314E-2</v>
      </c>
      <c r="O150" s="106">
        <v>1480717.0004620003</v>
      </c>
      <c r="P150" s="118">
        <v>106.61</v>
      </c>
      <c r="Q150" s="106">
        <v>7.4832655369999994</v>
      </c>
      <c r="R150" s="106">
        <v>1586.0756614620002</v>
      </c>
      <c r="S150" s="107">
        <v>1.766927371671488E-3</v>
      </c>
      <c r="T150" s="107">
        <f t="shared" si="2"/>
        <v>2.4284789213943327E-4</v>
      </c>
      <c r="U150" s="107">
        <f>R150/'סכום נכסי הקרן'!$C$42</f>
        <v>1.376160446641217E-5</v>
      </c>
    </row>
    <row r="151" spans="2:21">
      <c r="B151" s="102" t="s">
        <v>527</v>
      </c>
      <c r="C151" s="125">
        <v>1193630</v>
      </c>
      <c r="D151" s="104" t="s">
        <v>126</v>
      </c>
      <c r="E151" s="104" t="s">
        <v>29</v>
      </c>
      <c r="F151" s="103" t="s">
        <v>528</v>
      </c>
      <c r="G151" s="104" t="s">
        <v>341</v>
      </c>
      <c r="H151" s="103" t="s">
        <v>521</v>
      </c>
      <c r="I151" s="103" t="s">
        <v>338</v>
      </c>
      <c r="J151" s="117"/>
      <c r="K151" s="106">
        <v>4.7400000000000677</v>
      </c>
      <c r="L151" s="104" t="s">
        <v>139</v>
      </c>
      <c r="M151" s="105">
        <v>3.6200000000000003E-2</v>
      </c>
      <c r="N151" s="105">
        <v>4.5100000000000556E-2</v>
      </c>
      <c r="O151" s="106">
        <v>40634452.102040008</v>
      </c>
      <c r="P151" s="118">
        <v>99.56</v>
      </c>
      <c r="Q151" s="106"/>
      <c r="R151" s="106">
        <v>40455.658692072007</v>
      </c>
      <c r="S151" s="107">
        <v>2.2864313939168945E-2</v>
      </c>
      <c r="T151" s="107">
        <f t="shared" si="2"/>
        <v>6.1942640425022436E-3</v>
      </c>
      <c r="U151" s="107">
        <f>R151/'סכום נכסי הקרן'!$C$42</f>
        <v>3.5101400700851933E-4</v>
      </c>
    </row>
    <row r="152" spans="2:21">
      <c r="B152" s="102" t="s">
        <v>529</v>
      </c>
      <c r="C152" s="125">
        <v>1166057</v>
      </c>
      <c r="D152" s="104" t="s">
        <v>126</v>
      </c>
      <c r="E152" s="104" t="s">
        <v>29</v>
      </c>
      <c r="F152" s="103" t="s">
        <v>530</v>
      </c>
      <c r="G152" s="104" t="s">
        <v>348</v>
      </c>
      <c r="H152" s="103" t="s">
        <v>531</v>
      </c>
      <c r="I152" s="103" t="s">
        <v>338</v>
      </c>
      <c r="J152" s="117"/>
      <c r="K152" s="106">
        <v>3.5699999999999532</v>
      </c>
      <c r="L152" s="104" t="s">
        <v>139</v>
      </c>
      <c r="M152" s="105">
        <v>2.75E-2</v>
      </c>
      <c r="N152" s="105">
        <v>3.9599999999999538E-2</v>
      </c>
      <c r="O152" s="106">
        <v>26878231.528804004</v>
      </c>
      <c r="P152" s="118">
        <v>106.24</v>
      </c>
      <c r="Q152" s="106">
        <v>896.05682641500005</v>
      </c>
      <c r="R152" s="106">
        <v>29451.490003541003</v>
      </c>
      <c r="S152" s="107">
        <v>3.0733421539609677E-2</v>
      </c>
      <c r="T152" s="107">
        <f t="shared" si="2"/>
        <v>4.5093890799211903E-3</v>
      </c>
      <c r="U152" s="107">
        <f>R152/'סכום נכסי הקרן'!$C$42</f>
        <v>2.5553620563197423E-4</v>
      </c>
    </row>
    <row r="153" spans="2:21">
      <c r="B153" s="102" t="s">
        <v>532</v>
      </c>
      <c r="C153" s="125">
        <v>1260603</v>
      </c>
      <c r="D153" s="104" t="s">
        <v>126</v>
      </c>
      <c r="E153" s="104" t="s">
        <v>29</v>
      </c>
      <c r="F153" s="103" t="s">
        <v>524</v>
      </c>
      <c r="G153" s="104" t="s">
        <v>512</v>
      </c>
      <c r="H153" s="103" t="s">
        <v>533</v>
      </c>
      <c r="I153" s="103" t="s">
        <v>137</v>
      </c>
      <c r="J153" s="117"/>
      <c r="K153" s="106">
        <v>2.4000000000001083</v>
      </c>
      <c r="L153" s="104" t="s">
        <v>139</v>
      </c>
      <c r="M153" s="105">
        <v>0.04</v>
      </c>
      <c r="N153" s="105">
        <v>7.3700000000002569E-2</v>
      </c>
      <c r="O153" s="106">
        <v>19606377.585568</v>
      </c>
      <c r="P153" s="118">
        <v>103.93</v>
      </c>
      <c r="Q153" s="106"/>
      <c r="R153" s="106">
        <v>20376.908889067003</v>
      </c>
      <c r="S153" s="107">
        <v>7.5539823224375019E-3</v>
      </c>
      <c r="T153" s="107">
        <f t="shared" si="2"/>
        <v>3.1199579517321536E-3</v>
      </c>
      <c r="U153" s="107">
        <f>R153/'סכום נכסי הקרן'!$C$42</f>
        <v>1.768004939442649E-4</v>
      </c>
    </row>
    <row r="154" spans="2:21">
      <c r="B154" s="102" t="s">
        <v>534</v>
      </c>
      <c r="C154" s="125">
        <v>1260652</v>
      </c>
      <c r="D154" s="104" t="s">
        <v>126</v>
      </c>
      <c r="E154" s="104" t="s">
        <v>29</v>
      </c>
      <c r="F154" s="103" t="s">
        <v>524</v>
      </c>
      <c r="G154" s="104" t="s">
        <v>512</v>
      </c>
      <c r="H154" s="103" t="s">
        <v>533</v>
      </c>
      <c r="I154" s="103" t="s">
        <v>137</v>
      </c>
      <c r="J154" s="117"/>
      <c r="K154" s="106">
        <v>3.0800000000000716</v>
      </c>
      <c r="L154" s="104" t="s">
        <v>139</v>
      </c>
      <c r="M154" s="105">
        <v>3.2799999999999996E-2</v>
      </c>
      <c r="N154" s="105">
        <v>7.660000000000014E-2</v>
      </c>
      <c r="O154" s="106">
        <v>19159367.188778006</v>
      </c>
      <c r="P154" s="118">
        <v>99.89</v>
      </c>
      <c r="Q154" s="106"/>
      <c r="R154" s="106">
        <v>19138.292757233001</v>
      </c>
      <c r="S154" s="107">
        <v>1.3644613172020956E-2</v>
      </c>
      <c r="T154" s="107">
        <f t="shared" si="2"/>
        <v>2.9303104310656291E-3</v>
      </c>
      <c r="U154" s="107">
        <f>R154/'סכום נכסי הקרן'!$C$42</f>
        <v>1.6605362624672705E-4</v>
      </c>
    </row>
    <row r="155" spans="2:21">
      <c r="B155" s="102" t="s">
        <v>535</v>
      </c>
      <c r="C155" s="125">
        <v>1260736</v>
      </c>
      <c r="D155" s="104" t="s">
        <v>126</v>
      </c>
      <c r="E155" s="104" t="s">
        <v>29</v>
      </c>
      <c r="F155" s="103" t="s">
        <v>524</v>
      </c>
      <c r="G155" s="104" t="s">
        <v>512</v>
      </c>
      <c r="H155" s="103" t="s">
        <v>533</v>
      </c>
      <c r="I155" s="103" t="s">
        <v>137</v>
      </c>
      <c r="J155" s="117"/>
      <c r="K155" s="106">
        <v>4.9400000000001478</v>
      </c>
      <c r="L155" s="104" t="s">
        <v>139</v>
      </c>
      <c r="M155" s="105">
        <v>1.7899999999999999E-2</v>
      </c>
      <c r="N155" s="105">
        <v>7.1499999999997454E-2</v>
      </c>
      <c r="O155" s="106">
        <v>7296540.2456950005</v>
      </c>
      <c r="P155" s="118">
        <v>85.02</v>
      </c>
      <c r="Q155" s="106">
        <v>1882.3427766980001</v>
      </c>
      <c r="R155" s="106">
        <v>8085.8612962870029</v>
      </c>
      <c r="S155" s="107">
        <v>1.0843418242365836E-2</v>
      </c>
      <c r="T155" s="107">
        <f t="shared" si="2"/>
        <v>1.2380458383209165E-3</v>
      </c>
      <c r="U155" s="107">
        <f>R155/'סכום נכסי הקרן'!$C$42</f>
        <v>7.0157072347483635E-5</v>
      </c>
    </row>
    <row r="156" spans="2:21">
      <c r="B156" s="102" t="s">
        <v>536</v>
      </c>
      <c r="C156" s="125">
        <v>1191519</v>
      </c>
      <c r="D156" s="104" t="s">
        <v>126</v>
      </c>
      <c r="E156" s="104" t="s">
        <v>29</v>
      </c>
      <c r="F156" s="103" t="s">
        <v>526</v>
      </c>
      <c r="G156" s="104" t="s">
        <v>341</v>
      </c>
      <c r="H156" s="103" t="s">
        <v>531</v>
      </c>
      <c r="I156" s="103" t="s">
        <v>338</v>
      </c>
      <c r="J156" s="117"/>
      <c r="K156" s="106">
        <v>3.0200000000001124</v>
      </c>
      <c r="L156" s="104" t="s">
        <v>139</v>
      </c>
      <c r="M156" s="105">
        <v>3.6499999999999998E-2</v>
      </c>
      <c r="N156" s="105">
        <v>4.7700000000004794E-2</v>
      </c>
      <c r="O156" s="106">
        <v>8115012.6111880019</v>
      </c>
      <c r="P156" s="118">
        <v>101</v>
      </c>
      <c r="Q156" s="106"/>
      <c r="R156" s="106">
        <v>8196.1624816040003</v>
      </c>
      <c r="S156" s="107">
        <v>4.5503552866960499E-2</v>
      </c>
      <c r="T156" s="107">
        <f t="shared" si="2"/>
        <v>1.2549343203811121E-3</v>
      </c>
      <c r="U156" s="107">
        <f>R156/'סכום נכסי הקרן'!$C$42</f>
        <v>7.1114101902498549E-5</v>
      </c>
    </row>
    <row r="157" spans="2:21">
      <c r="B157" s="102" t="s">
        <v>537</v>
      </c>
      <c r="C157" s="125">
        <v>6120323</v>
      </c>
      <c r="D157" s="104" t="s">
        <v>126</v>
      </c>
      <c r="E157" s="104" t="s">
        <v>29</v>
      </c>
      <c r="F157" s="103" t="s">
        <v>526</v>
      </c>
      <c r="G157" s="104" t="s">
        <v>341</v>
      </c>
      <c r="H157" s="103" t="s">
        <v>531</v>
      </c>
      <c r="I157" s="103" t="s">
        <v>338</v>
      </c>
      <c r="J157" s="117"/>
      <c r="K157" s="106">
        <v>2.7699999999997247</v>
      </c>
      <c r="L157" s="104" t="s">
        <v>139</v>
      </c>
      <c r="M157" s="105">
        <v>3.3000000000000002E-2</v>
      </c>
      <c r="N157" s="105">
        <v>4.7799999999995631E-2</v>
      </c>
      <c r="O157" s="106">
        <v>24769204.551938009</v>
      </c>
      <c r="P157" s="118">
        <v>107.69</v>
      </c>
      <c r="Q157" s="106"/>
      <c r="R157" s="106">
        <v>26673.955406729005</v>
      </c>
      <c r="S157" s="107">
        <v>3.9229394881703038E-2</v>
      </c>
      <c r="T157" s="107">
        <f t="shared" si="2"/>
        <v>4.0841140198661155E-3</v>
      </c>
      <c r="U157" s="107">
        <f>R157/'סכום נכסי הקרן'!$C$42</f>
        <v>2.3143689344792048E-4</v>
      </c>
    </row>
    <row r="158" spans="2:21">
      <c r="B158" s="102" t="s">
        <v>538</v>
      </c>
      <c r="C158" s="125">
        <v>1168350</v>
      </c>
      <c r="D158" s="104" t="s">
        <v>126</v>
      </c>
      <c r="E158" s="104" t="s">
        <v>29</v>
      </c>
      <c r="F158" s="103" t="s">
        <v>539</v>
      </c>
      <c r="G158" s="104" t="s">
        <v>341</v>
      </c>
      <c r="H158" s="103" t="s">
        <v>531</v>
      </c>
      <c r="I158" s="103" t="s">
        <v>338</v>
      </c>
      <c r="J158" s="117"/>
      <c r="K158" s="106">
        <v>2.2499999999998126</v>
      </c>
      <c r="L158" s="104" t="s">
        <v>139</v>
      </c>
      <c r="M158" s="105">
        <v>1E-3</v>
      </c>
      <c r="N158" s="105">
        <v>3.3299999999998282E-2</v>
      </c>
      <c r="O158" s="106">
        <v>24407416.073688</v>
      </c>
      <c r="P158" s="118">
        <v>103.63</v>
      </c>
      <c r="Q158" s="106"/>
      <c r="R158" s="106">
        <v>25293.404479995002</v>
      </c>
      <c r="S158" s="107">
        <v>4.309903775968639E-2</v>
      </c>
      <c r="T158" s="107">
        <f t="shared" si="2"/>
        <v>3.8727345184371258E-3</v>
      </c>
      <c r="U158" s="107">
        <f>R158/'סכום נכסי הקרן'!$C$42</f>
        <v>2.1945852680307849E-4</v>
      </c>
    </row>
    <row r="159" spans="2:21">
      <c r="B159" s="102" t="s">
        <v>540</v>
      </c>
      <c r="C159" s="125">
        <v>1175975</v>
      </c>
      <c r="D159" s="104" t="s">
        <v>126</v>
      </c>
      <c r="E159" s="104" t="s">
        <v>29</v>
      </c>
      <c r="F159" s="103" t="s">
        <v>539</v>
      </c>
      <c r="G159" s="104" t="s">
        <v>341</v>
      </c>
      <c r="H159" s="103" t="s">
        <v>531</v>
      </c>
      <c r="I159" s="103" t="s">
        <v>338</v>
      </c>
      <c r="J159" s="117"/>
      <c r="K159" s="106">
        <v>4.96999999999991</v>
      </c>
      <c r="L159" s="104" t="s">
        <v>139</v>
      </c>
      <c r="M159" s="105">
        <v>3.0000000000000001E-3</v>
      </c>
      <c r="N159" s="105">
        <v>4.0199999999999264E-2</v>
      </c>
      <c r="O159" s="106">
        <v>13764205.624202002</v>
      </c>
      <c r="P159" s="118">
        <v>91.94</v>
      </c>
      <c r="Q159" s="106">
        <v>22.752883855000007</v>
      </c>
      <c r="R159" s="106">
        <v>12677.563570596003</v>
      </c>
      <c r="S159" s="107">
        <v>3.3794275447715905E-2</v>
      </c>
      <c r="T159" s="107">
        <f t="shared" si="2"/>
        <v>1.941092512412068E-3</v>
      </c>
      <c r="U159" s="107">
        <f>R159/'סכום נכסי הקרן'!$C$42</f>
        <v>1.0999703210597311E-4</v>
      </c>
    </row>
    <row r="160" spans="2:21">
      <c r="B160" s="102" t="s">
        <v>541</v>
      </c>
      <c r="C160" s="125">
        <v>1185834</v>
      </c>
      <c r="D160" s="104" t="s">
        <v>126</v>
      </c>
      <c r="E160" s="104" t="s">
        <v>29</v>
      </c>
      <c r="F160" s="103" t="s">
        <v>539</v>
      </c>
      <c r="G160" s="104" t="s">
        <v>341</v>
      </c>
      <c r="H160" s="103" t="s">
        <v>531</v>
      </c>
      <c r="I160" s="103" t="s">
        <v>338</v>
      </c>
      <c r="J160" s="117"/>
      <c r="K160" s="106">
        <v>3.4900000000001188</v>
      </c>
      <c r="L160" s="104" t="s">
        <v>139</v>
      </c>
      <c r="M160" s="105">
        <v>3.0000000000000001E-3</v>
      </c>
      <c r="N160" s="105">
        <v>3.9600000000002078E-2</v>
      </c>
      <c r="O160" s="106">
        <v>19991399.460216001</v>
      </c>
      <c r="P160" s="118">
        <v>94.81</v>
      </c>
      <c r="Q160" s="106">
        <v>32.216570904000008</v>
      </c>
      <c r="R160" s="106">
        <v>18986.062414172997</v>
      </c>
      <c r="S160" s="107">
        <v>3.9306723280015728E-2</v>
      </c>
      <c r="T160" s="107">
        <f t="shared" si="2"/>
        <v>2.9070020739487262E-3</v>
      </c>
      <c r="U160" s="107">
        <f>R160/'סכום נכסי הקרן'!$C$42</f>
        <v>1.647327978525463E-4</v>
      </c>
    </row>
    <row r="161" spans="2:21">
      <c r="B161" s="102" t="s">
        <v>542</v>
      </c>
      <c r="C161" s="125">
        <v>1192129</v>
      </c>
      <c r="D161" s="104" t="s">
        <v>126</v>
      </c>
      <c r="E161" s="104" t="s">
        <v>29</v>
      </c>
      <c r="F161" s="103" t="s">
        <v>539</v>
      </c>
      <c r="G161" s="104" t="s">
        <v>341</v>
      </c>
      <c r="H161" s="103" t="s">
        <v>531</v>
      </c>
      <c r="I161" s="103" t="s">
        <v>338</v>
      </c>
      <c r="J161" s="117"/>
      <c r="K161" s="106">
        <v>2.9900000000001108</v>
      </c>
      <c r="L161" s="104" t="s">
        <v>139</v>
      </c>
      <c r="M161" s="105">
        <v>3.0000000000000001E-3</v>
      </c>
      <c r="N161" s="105">
        <v>3.9599999999994619E-2</v>
      </c>
      <c r="O161" s="106">
        <v>7694939.0308320038</v>
      </c>
      <c r="P161" s="118">
        <v>92.74</v>
      </c>
      <c r="Q161" s="106">
        <v>11.916970283000001</v>
      </c>
      <c r="R161" s="106">
        <v>7148.2034650790019</v>
      </c>
      <c r="S161" s="107">
        <v>2.8528302490757437E-2</v>
      </c>
      <c r="T161" s="107">
        <f t="shared" si="2"/>
        <v>1.0944787731488803E-3</v>
      </c>
      <c r="U161" s="107">
        <f>R161/'סכום נכסי הקרן'!$C$42</f>
        <v>6.2021472948635206E-5</v>
      </c>
    </row>
    <row r="162" spans="2:21">
      <c r="B162" s="102" t="s">
        <v>543</v>
      </c>
      <c r="C162" s="125">
        <v>1188192</v>
      </c>
      <c r="D162" s="104" t="s">
        <v>126</v>
      </c>
      <c r="E162" s="104" t="s">
        <v>29</v>
      </c>
      <c r="F162" s="103" t="s">
        <v>544</v>
      </c>
      <c r="G162" s="104" t="s">
        <v>545</v>
      </c>
      <c r="H162" s="103" t="s">
        <v>533</v>
      </c>
      <c r="I162" s="103" t="s">
        <v>137</v>
      </c>
      <c r="J162" s="117"/>
      <c r="K162" s="106">
        <v>4.0400000000000009</v>
      </c>
      <c r="L162" s="104" t="s">
        <v>139</v>
      </c>
      <c r="M162" s="105">
        <v>3.2500000000000001E-2</v>
      </c>
      <c r="N162" s="105">
        <v>4.7399999999999505E-2</v>
      </c>
      <c r="O162" s="106">
        <v>9862800.8432080038</v>
      </c>
      <c r="P162" s="118">
        <v>99.9</v>
      </c>
      <c r="Q162" s="106"/>
      <c r="R162" s="106">
        <v>9852.9375312249995</v>
      </c>
      <c r="S162" s="107">
        <v>3.7933849396953857E-2</v>
      </c>
      <c r="T162" s="107">
        <f t="shared" si="2"/>
        <v>1.5086071673490777E-3</v>
      </c>
      <c r="U162" s="107">
        <f>R162/'סכום נכסי הקרן'!$C$42</f>
        <v>8.5489130456740578E-5</v>
      </c>
    </row>
    <row r="163" spans="2:21">
      <c r="B163" s="102" t="s">
        <v>550</v>
      </c>
      <c r="C163" s="125">
        <v>3660156</v>
      </c>
      <c r="D163" s="104" t="s">
        <v>126</v>
      </c>
      <c r="E163" s="104" t="s">
        <v>29</v>
      </c>
      <c r="F163" s="103" t="s">
        <v>551</v>
      </c>
      <c r="G163" s="104" t="s">
        <v>341</v>
      </c>
      <c r="H163" s="103" t="s">
        <v>549</v>
      </c>
      <c r="I163" s="103"/>
      <c r="J163" s="117"/>
      <c r="K163" s="106">
        <v>3.2499999999996585</v>
      </c>
      <c r="L163" s="104" t="s">
        <v>139</v>
      </c>
      <c r="M163" s="105">
        <v>1.9E-2</v>
      </c>
      <c r="N163" s="105">
        <v>3.5499999999996874E-2</v>
      </c>
      <c r="O163" s="106">
        <v>19753752.789600004</v>
      </c>
      <c r="P163" s="118">
        <v>101.4</v>
      </c>
      <c r="Q163" s="106">
        <v>524.82436223100012</v>
      </c>
      <c r="R163" s="106">
        <v>20555.12969088801</v>
      </c>
      <c r="S163" s="107">
        <v>3.7439424586589588E-2</v>
      </c>
      <c r="T163" s="107">
        <f t="shared" si="2"/>
        <v>3.1472457710394219E-3</v>
      </c>
      <c r="U163" s="107">
        <f>R163/'סכום נכסי הקרן'!$C$42</f>
        <v>1.7834682886506357E-4</v>
      </c>
    </row>
    <row r="164" spans="2:21">
      <c r="B164" s="102" t="s">
        <v>552</v>
      </c>
      <c r="C164" s="125">
        <v>1169531</v>
      </c>
      <c r="D164" s="104" t="s">
        <v>126</v>
      </c>
      <c r="E164" s="104" t="s">
        <v>29</v>
      </c>
      <c r="F164" s="103" t="s">
        <v>553</v>
      </c>
      <c r="G164" s="104" t="s">
        <v>348</v>
      </c>
      <c r="H164" s="103" t="s">
        <v>549</v>
      </c>
      <c r="I164" s="103"/>
      <c r="J164" s="117"/>
      <c r="K164" s="106">
        <v>2.3599999999995518</v>
      </c>
      <c r="L164" s="104" t="s">
        <v>139</v>
      </c>
      <c r="M164" s="105">
        <v>1.6399999999999998E-2</v>
      </c>
      <c r="N164" s="105">
        <v>3.6499999999993205E-2</v>
      </c>
      <c r="O164" s="106">
        <v>8680165.4705329984</v>
      </c>
      <c r="P164" s="118">
        <v>106.4</v>
      </c>
      <c r="Q164" s="106">
        <v>392.48889347200009</v>
      </c>
      <c r="R164" s="106">
        <v>9628.1849547869988</v>
      </c>
      <c r="S164" s="107">
        <v>3.5459769474058232E-2</v>
      </c>
      <c r="T164" s="107">
        <f t="shared" si="2"/>
        <v>1.4741947551501764E-3</v>
      </c>
      <c r="U164" s="107">
        <f>R164/'סכום נכסי הקרן'!$C$42</f>
        <v>8.353906203636281E-5</v>
      </c>
    </row>
    <row r="165" spans="2:21">
      <c r="B165" s="102" t="s">
        <v>554</v>
      </c>
      <c r="C165" s="125">
        <v>1179340</v>
      </c>
      <c r="D165" s="104" t="s">
        <v>126</v>
      </c>
      <c r="E165" s="104" t="s">
        <v>29</v>
      </c>
      <c r="F165" s="103" t="s">
        <v>555</v>
      </c>
      <c r="G165" s="104" t="s">
        <v>556</v>
      </c>
      <c r="H165" s="103" t="s">
        <v>549</v>
      </c>
      <c r="I165" s="103"/>
      <c r="J165" s="117"/>
      <c r="K165" s="106">
        <v>3.010000000000006</v>
      </c>
      <c r="L165" s="104" t="s">
        <v>139</v>
      </c>
      <c r="M165" s="105">
        <v>1.4800000000000001E-2</v>
      </c>
      <c r="N165" s="105">
        <v>4.7299999999999676E-2</v>
      </c>
      <c r="O165" s="106">
        <v>40667136.099879004</v>
      </c>
      <c r="P165" s="118">
        <v>99.6</v>
      </c>
      <c r="Q165" s="106"/>
      <c r="R165" s="106">
        <v>40504.466708173008</v>
      </c>
      <c r="S165" s="107">
        <v>4.6727479979569227E-2</v>
      </c>
      <c r="T165" s="107">
        <f t="shared" si="2"/>
        <v>6.2017371562493578E-3</v>
      </c>
      <c r="U165" s="107">
        <f>R165/'סכום נכסי הקרן'!$C$42</f>
        <v>3.5143749034458738E-4</v>
      </c>
    </row>
    <row r="166" spans="2:21">
      <c r="B166" s="102" t="s">
        <v>557</v>
      </c>
      <c r="C166" s="125">
        <v>1113034</v>
      </c>
      <c r="D166" s="104" t="s">
        <v>126</v>
      </c>
      <c r="E166" s="104" t="s">
        <v>29</v>
      </c>
      <c r="F166" s="103" t="s">
        <v>558</v>
      </c>
      <c r="G166" s="104" t="s">
        <v>481</v>
      </c>
      <c r="H166" s="103" t="s">
        <v>549</v>
      </c>
      <c r="I166" s="103"/>
      <c r="J166" s="117"/>
      <c r="K166" s="126">
        <v>1.26</v>
      </c>
      <c r="L166" s="104" t="s">
        <v>139</v>
      </c>
      <c r="M166" s="105">
        <v>4.9000000000000002E-2</v>
      </c>
      <c r="N166" s="105">
        <v>0</v>
      </c>
      <c r="O166" s="106">
        <v>6734400.6934900014</v>
      </c>
      <c r="P166" s="118">
        <v>22.6</v>
      </c>
      <c r="Q166" s="106"/>
      <c r="R166" s="106">
        <v>1521.9748138800001</v>
      </c>
      <c r="S166" s="107">
        <v>1.4828736508039897E-2</v>
      </c>
      <c r="T166" s="107">
        <f t="shared" si="2"/>
        <v>2.3303325586584541E-4</v>
      </c>
      <c r="U166" s="107">
        <f>R166/'סכום נכסי הקרן'!$C$42</f>
        <v>1.3205432694901512E-5</v>
      </c>
    </row>
    <row r="167" spans="2:21">
      <c r="B167" s="108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6"/>
      <c r="P167" s="118"/>
      <c r="Q167" s="103"/>
      <c r="R167" s="103"/>
      <c r="S167" s="103"/>
      <c r="T167" s="107"/>
      <c r="U167" s="103"/>
    </row>
    <row r="168" spans="2:21">
      <c r="B168" s="101" t="s">
        <v>51</v>
      </c>
      <c r="C168" s="96"/>
      <c r="D168" s="97"/>
      <c r="E168" s="97"/>
      <c r="F168" s="96"/>
      <c r="G168" s="97"/>
      <c r="H168" s="96"/>
      <c r="I168" s="96"/>
      <c r="J168" s="115"/>
      <c r="K168" s="99">
        <v>3.9942402264906365</v>
      </c>
      <c r="L168" s="97"/>
      <c r="M168" s="98"/>
      <c r="N168" s="98">
        <v>5.9627585020101466E-2</v>
      </c>
      <c r="O168" s="99"/>
      <c r="P168" s="116"/>
      <c r="Q168" s="99">
        <v>3035.530926767</v>
      </c>
      <c r="R168" s="99">
        <v>691956.29976556019</v>
      </c>
      <c r="S168" s="100"/>
      <c r="T168" s="100">
        <f t="shared" si="2"/>
        <v>0.10594710765296873</v>
      </c>
      <c r="U168" s="100">
        <f>R168/'סכום נכסי הקרן'!$C$42</f>
        <v>6.0037671195573754E-3</v>
      </c>
    </row>
    <row r="169" spans="2:21">
      <c r="B169" s="102" t="s">
        <v>559</v>
      </c>
      <c r="C169" s="103" t="s">
        <v>560</v>
      </c>
      <c r="D169" s="104" t="s">
        <v>126</v>
      </c>
      <c r="E169" s="104" t="s">
        <v>29</v>
      </c>
      <c r="F169" s="103" t="s">
        <v>446</v>
      </c>
      <c r="G169" s="104" t="s">
        <v>329</v>
      </c>
      <c r="H169" s="103" t="s">
        <v>330</v>
      </c>
      <c r="I169" s="103" t="s">
        <v>137</v>
      </c>
      <c r="J169" s="117"/>
      <c r="K169" s="106">
        <v>3.3099999397283359</v>
      </c>
      <c r="L169" s="104" t="s">
        <v>139</v>
      </c>
      <c r="M169" s="105">
        <v>2.6800000000000001E-2</v>
      </c>
      <c r="N169" s="105">
        <v>4.9900023748434233E-2</v>
      </c>
      <c r="O169" s="106">
        <v>0.67934900000000009</v>
      </c>
      <c r="P169" s="118">
        <v>94.81</v>
      </c>
      <c r="Q169" s="106"/>
      <c r="R169" s="106">
        <v>6.4425300000000012E-4</v>
      </c>
      <c r="S169" s="107">
        <v>2.6033167980978326E-10</v>
      </c>
      <c r="T169" s="107">
        <f t="shared" si="2"/>
        <v>9.8643139703871407E-11</v>
      </c>
      <c r="U169" s="107">
        <f>R169/'סכום נכסי הקרן'!$C$42</f>
        <v>5.5898688680003149E-12</v>
      </c>
    </row>
    <row r="170" spans="2:21">
      <c r="B170" s="102" t="s">
        <v>561</v>
      </c>
      <c r="C170" s="103" t="s">
        <v>562</v>
      </c>
      <c r="D170" s="104" t="s">
        <v>126</v>
      </c>
      <c r="E170" s="104" t="s">
        <v>29</v>
      </c>
      <c r="F170" s="103" t="s">
        <v>343</v>
      </c>
      <c r="G170" s="104" t="s">
        <v>329</v>
      </c>
      <c r="H170" s="103" t="s">
        <v>330</v>
      </c>
      <c r="I170" s="103" t="s">
        <v>137</v>
      </c>
      <c r="J170" s="117"/>
      <c r="K170" s="106">
        <v>3.73</v>
      </c>
      <c r="L170" s="104" t="s">
        <v>139</v>
      </c>
      <c r="M170" s="105">
        <v>2.5000000000000001E-2</v>
      </c>
      <c r="N170" s="105">
        <v>4.9799706067604449E-2</v>
      </c>
      <c r="O170" s="106">
        <v>0.15040900000000004</v>
      </c>
      <c r="P170" s="118">
        <v>93.11</v>
      </c>
      <c r="Q170" s="106"/>
      <c r="R170" s="106">
        <v>1.4289000000000001E-4</v>
      </c>
      <c r="S170" s="107">
        <v>5.0693823448561872E-11</v>
      </c>
      <c r="T170" s="107">
        <f t="shared" si="2"/>
        <v>2.1878234532530207E-11</v>
      </c>
      <c r="U170" s="107">
        <f>R170/'סכום נכסי הקרן'!$C$42</f>
        <v>1.2397867957907296E-12</v>
      </c>
    </row>
    <row r="171" spans="2:21">
      <c r="B171" s="102" t="s">
        <v>563</v>
      </c>
      <c r="C171" s="103" t="s">
        <v>564</v>
      </c>
      <c r="D171" s="104" t="s">
        <v>126</v>
      </c>
      <c r="E171" s="104" t="s">
        <v>29</v>
      </c>
      <c r="F171" s="103" t="s">
        <v>565</v>
      </c>
      <c r="G171" s="104" t="s">
        <v>566</v>
      </c>
      <c r="H171" s="103" t="s">
        <v>337</v>
      </c>
      <c r="I171" s="103" t="s">
        <v>338</v>
      </c>
      <c r="J171" s="117"/>
      <c r="K171" s="106">
        <v>0.16999986097041689</v>
      </c>
      <c r="L171" s="104" t="s">
        <v>139</v>
      </c>
      <c r="M171" s="105">
        <v>5.7000000000000002E-2</v>
      </c>
      <c r="N171" s="105">
        <v>1.0799994444135784E-2</v>
      </c>
      <c r="O171" s="106">
        <v>1.7547760000000003</v>
      </c>
      <c r="P171" s="118">
        <v>102.66</v>
      </c>
      <c r="Q171" s="106"/>
      <c r="R171" s="106">
        <v>1.7999000000000003E-3</v>
      </c>
      <c r="S171" s="107">
        <v>1.1361419265011787E-8</v>
      </c>
      <c r="T171" s="107">
        <f t="shared" si="2"/>
        <v>2.7558705532298357E-10</v>
      </c>
      <c r="U171" s="107">
        <f>R171/'סכום נכסי הקרן'!$C$42</f>
        <v>1.5616853899809183E-11</v>
      </c>
    </row>
    <row r="172" spans="2:21">
      <c r="B172" s="102" t="s">
        <v>567</v>
      </c>
      <c r="C172" s="103" t="s">
        <v>568</v>
      </c>
      <c r="D172" s="104" t="s">
        <v>126</v>
      </c>
      <c r="E172" s="104" t="s">
        <v>29</v>
      </c>
      <c r="F172" s="103" t="s">
        <v>569</v>
      </c>
      <c r="G172" s="104" t="s">
        <v>428</v>
      </c>
      <c r="H172" s="103" t="s">
        <v>373</v>
      </c>
      <c r="I172" s="103" t="s">
        <v>338</v>
      </c>
      <c r="J172" s="117"/>
      <c r="K172" s="106">
        <v>8.1699932942462041</v>
      </c>
      <c r="L172" s="104" t="s">
        <v>139</v>
      </c>
      <c r="M172" s="105">
        <v>2.4E-2</v>
      </c>
      <c r="N172" s="105">
        <v>5.3799967384623101E-2</v>
      </c>
      <c r="O172" s="106">
        <v>1.002726</v>
      </c>
      <c r="P172" s="118">
        <v>79.239999999999995</v>
      </c>
      <c r="Q172" s="106"/>
      <c r="R172" s="106">
        <v>7.9716999999999993E-4</v>
      </c>
      <c r="S172" s="107">
        <v>1.335112016282432E-9</v>
      </c>
      <c r="T172" s="107">
        <f t="shared" si="2"/>
        <v>1.2205663253059768E-10</v>
      </c>
      <c r="U172" s="107">
        <f>R172/'סכום נכסי הקרן'!$C$42</f>
        <v>6.9166550493421209E-12</v>
      </c>
    </row>
    <row r="173" spans="2:21">
      <c r="B173" s="102" t="s">
        <v>570</v>
      </c>
      <c r="C173" s="103" t="s">
        <v>571</v>
      </c>
      <c r="D173" s="104" t="s">
        <v>126</v>
      </c>
      <c r="E173" s="104" t="s">
        <v>29</v>
      </c>
      <c r="F173" s="103" t="s">
        <v>367</v>
      </c>
      <c r="G173" s="104" t="s">
        <v>341</v>
      </c>
      <c r="H173" s="103" t="s">
        <v>368</v>
      </c>
      <c r="I173" s="103" t="s">
        <v>137</v>
      </c>
      <c r="J173" s="117"/>
      <c r="K173" s="106">
        <v>1.21</v>
      </c>
      <c r="L173" s="104" t="s">
        <v>139</v>
      </c>
      <c r="M173" s="105">
        <v>3.39E-2</v>
      </c>
      <c r="N173" s="105">
        <v>5.6499980793154082E-2</v>
      </c>
      <c r="O173" s="106">
        <v>0.33842100000000008</v>
      </c>
      <c r="P173" s="118">
        <v>99.8</v>
      </c>
      <c r="Q173" s="106"/>
      <c r="R173" s="106">
        <v>3.384210000000001E-4</v>
      </c>
      <c r="S173" s="107">
        <v>5.1974594109598226E-10</v>
      </c>
      <c r="T173" s="107">
        <f t="shared" si="2"/>
        <v>5.1816460275270535E-11</v>
      </c>
      <c r="U173" s="107">
        <f>R173/'סכום נכסי הקרן'!$C$42</f>
        <v>2.9363138583406437E-12</v>
      </c>
    </row>
    <row r="174" spans="2:21">
      <c r="B174" s="102" t="s">
        <v>572</v>
      </c>
      <c r="C174" s="103" t="s">
        <v>573</v>
      </c>
      <c r="D174" s="104" t="s">
        <v>126</v>
      </c>
      <c r="E174" s="104" t="s">
        <v>29</v>
      </c>
      <c r="F174" s="103" t="s">
        <v>367</v>
      </c>
      <c r="G174" s="104" t="s">
        <v>341</v>
      </c>
      <c r="H174" s="103" t="s">
        <v>368</v>
      </c>
      <c r="I174" s="103" t="s">
        <v>137</v>
      </c>
      <c r="J174" s="117"/>
      <c r="K174" s="106">
        <v>6.1000030551920448</v>
      </c>
      <c r="L174" s="104" t="s">
        <v>139</v>
      </c>
      <c r="M174" s="105">
        <v>2.4399999999999998E-2</v>
      </c>
      <c r="N174" s="105">
        <v>5.5599983949128171E-2</v>
      </c>
      <c r="O174" s="106">
        <v>1.002726</v>
      </c>
      <c r="P174" s="118">
        <v>84.62</v>
      </c>
      <c r="Q174" s="106"/>
      <c r="R174" s="106">
        <v>8.4730600000000004E-4</v>
      </c>
      <c r="S174" s="107">
        <v>9.1278226151484973E-10</v>
      </c>
      <c r="T174" s="107">
        <f t="shared" si="2"/>
        <v>1.2973307711400406E-10</v>
      </c>
      <c r="U174" s="107">
        <f>R174/'סכום נכסי הקרן'!$C$42</f>
        <v>7.351660653609488E-12</v>
      </c>
    </row>
    <row r="175" spans="2:21">
      <c r="B175" s="102" t="s">
        <v>574</v>
      </c>
      <c r="C175" s="103" t="s">
        <v>575</v>
      </c>
      <c r="D175" s="104" t="s">
        <v>126</v>
      </c>
      <c r="E175" s="104" t="s">
        <v>29</v>
      </c>
      <c r="F175" s="103" t="s">
        <v>381</v>
      </c>
      <c r="G175" s="104" t="s">
        <v>341</v>
      </c>
      <c r="H175" s="103" t="s">
        <v>373</v>
      </c>
      <c r="I175" s="103" t="s">
        <v>338</v>
      </c>
      <c r="J175" s="117"/>
      <c r="K175" s="106">
        <v>5.790000000000064</v>
      </c>
      <c r="L175" s="104" t="s">
        <v>139</v>
      </c>
      <c r="M175" s="105">
        <v>2.5499999999999998E-2</v>
      </c>
      <c r="N175" s="105">
        <v>5.5500000000004789E-2</v>
      </c>
      <c r="O175" s="106">
        <v>36688378.292720996</v>
      </c>
      <c r="P175" s="118">
        <v>84.91</v>
      </c>
      <c r="Q175" s="106"/>
      <c r="R175" s="106">
        <v>31152.103233122001</v>
      </c>
      <c r="S175" s="107">
        <v>2.6919856182034595E-2</v>
      </c>
      <c r="T175" s="107">
        <f t="shared" si="2"/>
        <v>4.769774096968547E-3</v>
      </c>
      <c r="U175" s="107">
        <f>R175/'סכום נכסי הקרן'!$C$42</f>
        <v>2.7029159667950418E-4</v>
      </c>
    </row>
    <row r="176" spans="2:21">
      <c r="B176" s="102" t="s">
        <v>576</v>
      </c>
      <c r="C176" s="103" t="s">
        <v>577</v>
      </c>
      <c r="D176" s="104" t="s">
        <v>126</v>
      </c>
      <c r="E176" s="104" t="s">
        <v>29</v>
      </c>
      <c r="F176" s="103" t="s">
        <v>578</v>
      </c>
      <c r="G176" s="104" t="s">
        <v>386</v>
      </c>
      <c r="H176" s="103" t="s">
        <v>368</v>
      </c>
      <c r="I176" s="103" t="s">
        <v>137</v>
      </c>
      <c r="J176" s="117"/>
      <c r="K176" s="106">
        <v>5.3699999999956036</v>
      </c>
      <c r="L176" s="104" t="s">
        <v>139</v>
      </c>
      <c r="M176" s="105">
        <v>1.95E-2</v>
      </c>
      <c r="N176" s="105">
        <v>5.3000000000330755E-2</v>
      </c>
      <c r="O176" s="106">
        <v>313358.077192</v>
      </c>
      <c r="P176" s="118">
        <v>83.94</v>
      </c>
      <c r="Q176" s="106"/>
      <c r="R176" s="106">
        <v>263.03275729100005</v>
      </c>
      <c r="S176" s="107">
        <v>2.748554693450567E-4</v>
      </c>
      <c r="T176" s="107">
        <f t="shared" si="2"/>
        <v>4.027358355203719E-5</v>
      </c>
      <c r="U176" s="107">
        <f>R176/'סכום נכסי הקרן'!$C$42</f>
        <v>2.282206867869057E-6</v>
      </c>
    </row>
    <row r="177" spans="2:21">
      <c r="B177" s="102" t="s">
        <v>579</v>
      </c>
      <c r="C177" s="103" t="s">
        <v>580</v>
      </c>
      <c r="D177" s="104" t="s">
        <v>126</v>
      </c>
      <c r="E177" s="104" t="s">
        <v>29</v>
      </c>
      <c r="F177" s="103" t="s">
        <v>581</v>
      </c>
      <c r="G177" s="104" t="s">
        <v>341</v>
      </c>
      <c r="H177" s="103" t="s">
        <v>373</v>
      </c>
      <c r="I177" s="103" t="s">
        <v>338</v>
      </c>
      <c r="J177" s="117"/>
      <c r="K177" s="106">
        <v>1.0600000000002177</v>
      </c>
      <c r="L177" s="104" t="s">
        <v>139</v>
      </c>
      <c r="M177" s="105">
        <v>2.5499999999999998E-2</v>
      </c>
      <c r="N177" s="105">
        <v>5.260000000000014E-2</v>
      </c>
      <c r="O177" s="106">
        <v>5880262.0374140004</v>
      </c>
      <c r="P177" s="118">
        <v>97.92</v>
      </c>
      <c r="Q177" s="106"/>
      <c r="R177" s="106">
        <v>5757.9525883920005</v>
      </c>
      <c r="S177" s="107">
        <v>2.9207953534670483E-2</v>
      </c>
      <c r="T177" s="107">
        <f t="shared" si="2"/>
        <v>8.8161408885177096E-4</v>
      </c>
      <c r="U177" s="107">
        <f>R177/'סכום נכסי הקרן'!$C$42</f>
        <v>4.9958944571890653E-5</v>
      </c>
    </row>
    <row r="178" spans="2:21">
      <c r="B178" s="102" t="s">
        <v>582</v>
      </c>
      <c r="C178" s="103" t="s">
        <v>583</v>
      </c>
      <c r="D178" s="104" t="s">
        <v>126</v>
      </c>
      <c r="E178" s="104" t="s">
        <v>29</v>
      </c>
      <c r="F178" s="103" t="s">
        <v>584</v>
      </c>
      <c r="G178" s="104" t="s">
        <v>133</v>
      </c>
      <c r="H178" s="103" t="s">
        <v>373</v>
      </c>
      <c r="I178" s="103" t="s">
        <v>338</v>
      </c>
      <c r="J178" s="117"/>
      <c r="K178" s="106">
        <v>3.7900000525078639</v>
      </c>
      <c r="L178" s="104" t="s">
        <v>139</v>
      </c>
      <c r="M178" s="105">
        <v>2.2400000000000003E-2</v>
      </c>
      <c r="N178" s="105">
        <v>5.4600194723533176E-2</v>
      </c>
      <c r="O178" s="106">
        <v>0.82223700000000022</v>
      </c>
      <c r="P178" s="118">
        <v>89.71</v>
      </c>
      <c r="Q178" s="106"/>
      <c r="R178" s="106">
        <v>7.3950999999999986E-4</v>
      </c>
      <c r="S178" s="107">
        <v>1.2806793556519547E-9</v>
      </c>
      <c r="T178" s="107">
        <f t="shared" si="2"/>
        <v>1.1322817005494723E-10</v>
      </c>
      <c r="U178" s="107">
        <f>R178/'סכום נכסי הקרן'!$C$42</f>
        <v>6.4163673689915472E-12</v>
      </c>
    </row>
    <row r="179" spans="2:21">
      <c r="B179" s="102" t="s">
        <v>585</v>
      </c>
      <c r="C179" s="103" t="s">
        <v>586</v>
      </c>
      <c r="D179" s="104" t="s">
        <v>126</v>
      </c>
      <c r="E179" s="104" t="s">
        <v>29</v>
      </c>
      <c r="F179" s="103" t="s">
        <v>587</v>
      </c>
      <c r="G179" s="104" t="s">
        <v>588</v>
      </c>
      <c r="H179" s="103" t="s">
        <v>373</v>
      </c>
      <c r="I179" s="103" t="s">
        <v>338</v>
      </c>
      <c r="J179" s="117"/>
      <c r="K179" s="106">
        <v>4.0799992739655391</v>
      </c>
      <c r="L179" s="104" t="s">
        <v>139</v>
      </c>
      <c r="M179" s="105">
        <v>3.5200000000000002E-2</v>
      </c>
      <c r="N179" s="105">
        <v>5.1799922471535344E-2</v>
      </c>
      <c r="O179" s="106">
        <v>1.4138460000000004</v>
      </c>
      <c r="P179" s="118">
        <v>94.11</v>
      </c>
      <c r="Q179" s="106"/>
      <c r="R179" s="106">
        <v>1.3311239999999999E-3</v>
      </c>
      <c r="S179" s="107">
        <v>1.7975403308241316E-9</v>
      </c>
      <c r="T179" s="107">
        <f t="shared" si="2"/>
        <v>2.0381162477346025E-10</v>
      </c>
      <c r="U179" s="107">
        <f>R179/'סכום נכסי הקרן'!$C$42</f>
        <v>1.1549513323256622E-11</v>
      </c>
    </row>
    <row r="180" spans="2:21">
      <c r="B180" s="102" t="s">
        <v>589</v>
      </c>
      <c r="C180" s="103" t="s">
        <v>590</v>
      </c>
      <c r="D180" s="104" t="s">
        <v>126</v>
      </c>
      <c r="E180" s="104" t="s">
        <v>29</v>
      </c>
      <c r="F180" s="103" t="s">
        <v>424</v>
      </c>
      <c r="G180" s="104" t="s">
        <v>135</v>
      </c>
      <c r="H180" s="103" t="s">
        <v>373</v>
      </c>
      <c r="I180" s="103" t="s">
        <v>338</v>
      </c>
      <c r="J180" s="117"/>
      <c r="K180" s="106">
        <v>1.4300000000026079</v>
      </c>
      <c r="L180" s="104" t="s">
        <v>139</v>
      </c>
      <c r="M180" s="105">
        <v>2.7000000000000003E-2</v>
      </c>
      <c r="N180" s="105">
        <v>5.7200000000822405E-2</v>
      </c>
      <c r="O180" s="106">
        <v>210210.92652600008</v>
      </c>
      <c r="P180" s="118">
        <v>96.02</v>
      </c>
      <c r="Q180" s="106"/>
      <c r="R180" s="106">
        <v>201.84453287000005</v>
      </c>
      <c r="S180" s="107">
        <v>1.2219717192427457E-3</v>
      </c>
      <c r="T180" s="107">
        <f t="shared" si="2"/>
        <v>3.0904906076274503E-5</v>
      </c>
      <c r="U180" s="107">
        <f>R180/'סכום נכסי הקרן'!$C$42</f>
        <v>1.7513065060870176E-6</v>
      </c>
    </row>
    <row r="181" spans="2:21">
      <c r="B181" s="102" t="s">
        <v>591</v>
      </c>
      <c r="C181" s="103" t="s">
        <v>592</v>
      </c>
      <c r="D181" s="104" t="s">
        <v>126</v>
      </c>
      <c r="E181" s="104" t="s">
        <v>29</v>
      </c>
      <c r="F181" s="103" t="s">
        <v>424</v>
      </c>
      <c r="G181" s="104" t="s">
        <v>135</v>
      </c>
      <c r="H181" s="103" t="s">
        <v>373</v>
      </c>
      <c r="I181" s="103" t="s">
        <v>338</v>
      </c>
      <c r="J181" s="117"/>
      <c r="K181" s="106">
        <v>3.7000000000001343</v>
      </c>
      <c r="L181" s="104" t="s">
        <v>139</v>
      </c>
      <c r="M181" s="105">
        <v>4.5599999999999995E-2</v>
      </c>
      <c r="N181" s="105">
        <v>5.6700000000003595E-2</v>
      </c>
      <c r="O181" s="106">
        <v>8993140.568086002</v>
      </c>
      <c r="P181" s="118">
        <v>96.5</v>
      </c>
      <c r="Q181" s="106"/>
      <c r="R181" s="106">
        <v>8678.3803504670013</v>
      </c>
      <c r="S181" s="107">
        <v>3.2991768886245158E-2</v>
      </c>
      <c r="T181" s="107">
        <f t="shared" si="2"/>
        <v>1.3287678680804728E-3</v>
      </c>
      <c r="U181" s="107">
        <f>R181/'סכום נכסי הקרן'!$C$42</f>
        <v>7.5298071015177486E-5</v>
      </c>
    </row>
    <row r="182" spans="2:21">
      <c r="B182" s="102" t="s">
        <v>593</v>
      </c>
      <c r="C182" s="103" t="s">
        <v>594</v>
      </c>
      <c r="D182" s="104" t="s">
        <v>126</v>
      </c>
      <c r="E182" s="104" t="s">
        <v>29</v>
      </c>
      <c r="F182" s="103" t="s">
        <v>431</v>
      </c>
      <c r="G182" s="104" t="s">
        <v>163</v>
      </c>
      <c r="H182" s="103" t="s">
        <v>432</v>
      </c>
      <c r="I182" s="103" t="s">
        <v>137</v>
      </c>
      <c r="J182" s="117"/>
      <c r="K182" s="106">
        <v>8.5900000000000496</v>
      </c>
      <c r="L182" s="104" t="s">
        <v>139</v>
      </c>
      <c r="M182" s="105">
        <v>2.7900000000000001E-2</v>
      </c>
      <c r="N182" s="105">
        <v>5.4900000000001697E-2</v>
      </c>
      <c r="O182" s="106">
        <v>8773874.9700000007</v>
      </c>
      <c r="P182" s="118">
        <v>80.599999999999994</v>
      </c>
      <c r="Q182" s="106"/>
      <c r="R182" s="106">
        <v>7071.7432258200015</v>
      </c>
      <c r="S182" s="107">
        <v>2.0402462491861225E-2</v>
      </c>
      <c r="T182" s="107">
        <f t="shared" si="2"/>
        <v>1.0827717604333523E-3</v>
      </c>
      <c r="U182" s="107">
        <f>R182/'סכום נכסי הקרן'!$C$42</f>
        <v>6.1358064767262765E-5</v>
      </c>
    </row>
    <row r="183" spans="2:21">
      <c r="B183" s="102" t="s">
        <v>595</v>
      </c>
      <c r="C183" s="103" t="s">
        <v>596</v>
      </c>
      <c r="D183" s="104" t="s">
        <v>126</v>
      </c>
      <c r="E183" s="104" t="s">
        <v>29</v>
      </c>
      <c r="F183" s="103" t="s">
        <v>431</v>
      </c>
      <c r="G183" s="104" t="s">
        <v>163</v>
      </c>
      <c r="H183" s="103" t="s">
        <v>432</v>
      </c>
      <c r="I183" s="103" t="s">
        <v>137</v>
      </c>
      <c r="J183" s="117"/>
      <c r="K183" s="106">
        <v>1.1299995112101542</v>
      </c>
      <c r="L183" s="104" t="s">
        <v>139</v>
      </c>
      <c r="M183" s="105">
        <v>3.6499999999999998E-2</v>
      </c>
      <c r="N183" s="105">
        <v>5.3200139140646946E-2</v>
      </c>
      <c r="O183" s="106">
        <v>0.62921300000000002</v>
      </c>
      <c r="P183" s="118">
        <v>99.41</v>
      </c>
      <c r="Q183" s="106"/>
      <c r="R183" s="106">
        <v>6.2670400000000017E-4</v>
      </c>
      <c r="S183" s="107">
        <v>3.938806156481981E-10</v>
      </c>
      <c r="T183" s="107">
        <f t="shared" si="2"/>
        <v>9.5956169742282972E-11</v>
      </c>
      <c r="U183" s="107">
        <f>R183/'סכום נכסי הקרן'!$C$42</f>
        <v>5.4376047593899747E-12</v>
      </c>
    </row>
    <row r="184" spans="2:21">
      <c r="B184" s="102" t="s">
        <v>597</v>
      </c>
      <c r="C184" s="103" t="s">
        <v>598</v>
      </c>
      <c r="D184" s="104" t="s">
        <v>126</v>
      </c>
      <c r="E184" s="104" t="s">
        <v>29</v>
      </c>
      <c r="F184" s="103" t="s">
        <v>599</v>
      </c>
      <c r="G184" s="104" t="s">
        <v>136</v>
      </c>
      <c r="H184" s="103" t="s">
        <v>432</v>
      </c>
      <c r="I184" s="103" t="s">
        <v>137</v>
      </c>
      <c r="J184" s="117"/>
      <c r="K184" s="106">
        <v>1.5100000000000313</v>
      </c>
      <c r="L184" s="104" t="s">
        <v>139</v>
      </c>
      <c r="M184" s="105">
        <v>6.0999999999999999E-2</v>
      </c>
      <c r="N184" s="105">
        <v>6.0099999999997419E-2</v>
      </c>
      <c r="O184" s="106">
        <v>18801160.649999999</v>
      </c>
      <c r="P184" s="118">
        <v>102.98</v>
      </c>
      <c r="Q184" s="106"/>
      <c r="R184" s="106">
        <v>19361.434402599003</v>
      </c>
      <c r="S184" s="107">
        <v>4.8807561200384202E-2</v>
      </c>
      <c r="T184" s="107">
        <f t="shared" si="2"/>
        <v>2.964476189700188E-3</v>
      </c>
      <c r="U184" s="107">
        <f>R184/'סכום נכסי הקרן'!$C$42</f>
        <v>1.6798971740437129E-4</v>
      </c>
    </row>
    <row r="185" spans="2:21">
      <c r="B185" s="102" t="s">
        <v>600</v>
      </c>
      <c r="C185" s="103" t="s">
        <v>601</v>
      </c>
      <c r="D185" s="104" t="s">
        <v>126</v>
      </c>
      <c r="E185" s="104" t="s">
        <v>29</v>
      </c>
      <c r="F185" s="103" t="s">
        <v>451</v>
      </c>
      <c r="G185" s="104" t="s">
        <v>386</v>
      </c>
      <c r="H185" s="103" t="s">
        <v>432</v>
      </c>
      <c r="I185" s="103" t="s">
        <v>137</v>
      </c>
      <c r="J185" s="117"/>
      <c r="K185" s="106">
        <v>7.2000000000001769</v>
      </c>
      <c r="L185" s="104" t="s">
        <v>139</v>
      </c>
      <c r="M185" s="105">
        <v>3.0499999999999999E-2</v>
      </c>
      <c r="N185" s="105">
        <v>5.559999999999353E-2</v>
      </c>
      <c r="O185" s="106">
        <v>15618166.015873004</v>
      </c>
      <c r="P185" s="118">
        <v>84.73</v>
      </c>
      <c r="Q185" s="106"/>
      <c r="R185" s="106">
        <v>13233.272065476001</v>
      </c>
      <c r="S185" s="107">
        <v>2.2878278999643314E-2</v>
      </c>
      <c r="T185" s="107">
        <f t="shared" si="2"/>
        <v>2.0261783881395786E-3</v>
      </c>
      <c r="U185" s="107">
        <f>R185/'סכום נכסי הקרן'!$C$42</f>
        <v>1.1481864351517573E-4</v>
      </c>
    </row>
    <row r="186" spans="2:21">
      <c r="B186" s="102" t="s">
        <v>602</v>
      </c>
      <c r="C186" s="103" t="s">
        <v>603</v>
      </c>
      <c r="D186" s="104" t="s">
        <v>126</v>
      </c>
      <c r="E186" s="104" t="s">
        <v>29</v>
      </c>
      <c r="F186" s="103" t="s">
        <v>451</v>
      </c>
      <c r="G186" s="104" t="s">
        <v>386</v>
      </c>
      <c r="H186" s="103" t="s">
        <v>432</v>
      </c>
      <c r="I186" s="103" t="s">
        <v>137</v>
      </c>
      <c r="J186" s="117"/>
      <c r="K186" s="106">
        <v>2.6400000000001835</v>
      </c>
      <c r="L186" s="104" t="s">
        <v>139</v>
      </c>
      <c r="M186" s="105">
        <v>2.9100000000000001E-2</v>
      </c>
      <c r="N186" s="105">
        <v>5.2800000000001603E-2</v>
      </c>
      <c r="O186" s="106">
        <v>7445135.5297389999</v>
      </c>
      <c r="P186" s="118">
        <v>94.88</v>
      </c>
      <c r="Q186" s="106"/>
      <c r="R186" s="106">
        <v>7063.9445921210017</v>
      </c>
      <c r="S186" s="107">
        <v>1.2408559216231666E-2</v>
      </c>
      <c r="T186" s="107">
        <f t="shared" si="2"/>
        <v>1.0815776927092288E-3</v>
      </c>
      <c r="U186" s="107">
        <f>R186/'סכום נכסי הקרן'!$C$42</f>
        <v>6.1290399828602062E-5</v>
      </c>
    </row>
    <row r="187" spans="2:21">
      <c r="B187" s="102" t="s">
        <v>604</v>
      </c>
      <c r="C187" s="103" t="s">
        <v>605</v>
      </c>
      <c r="D187" s="104" t="s">
        <v>126</v>
      </c>
      <c r="E187" s="104" t="s">
        <v>29</v>
      </c>
      <c r="F187" s="103" t="s">
        <v>451</v>
      </c>
      <c r="G187" s="104" t="s">
        <v>386</v>
      </c>
      <c r="H187" s="103" t="s">
        <v>432</v>
      </c>
      <c r="I187" s="103" t="s">
        <v>137</v>
      </c>
      <c r="J187" s="117"/>
      <c r="K187" s="106">
        <v>4.7399937072697176</v>
      </c>
      <c r="L187" s="104" t="s">
        <v>139</v>
      </c>
      <c r="M187" s="105">
        <v>3.95E-2</v>
      </c>
      <c r="N187" s="105">
        <v>5.1399843344531904E-2</v>
      </c>
      <c r="O187" s="106">
        <v>0.50136600000000009</v>
      </c>
      <c r="P187" s="118">
        <v>95.79</v>
      </c>
      <c r="Q187" s="106"/>
      <c r="R187" s="106">
        <v>4.8131100000000011E-4</v>
      </c>
      <c r="S187" s="107">
        <v>2.0889381959140511E-9</v>
      </c>
      <c r="T187" s="107">
        <f t="shared" si="2"/>
        <v>7.3694694807800742E-11</v>
      </c>
      <c r="U187" s="107">
        <f>R187/'סכום נכסי הקרן'!$C$42</f>
        <v>4.1761006541313729E-12</v>
      </c>
    </row>
    <row r="188" spans="2:21">
      <c r="B188" s="102" t="s">
        <v>606</v>
      </c>
      <c r="C188" s="103" t="s">
        <v>607</v>
      </c>
      <c r="D188" s="104" t="s">
        <v>126</v>
      </c>
      <c r="E188" s="104" t="s">
        <v>29</v>
      </c>
      <c r="F188" s="103" t="s">
        <v>451</v>
      </c>
      <c r="G188" s="104" t="s">
        <v>386</v>
      </c>
      <c r="H188" s="103" t="s">
        <v>432</v>
      </c>
      <c r="I188" s="103" t="s">
        <v>137</v>
      </c>
      <c r="J188" s="117"/>
      <c r="K188" s="106">
        <v>6.4400000000001727</v>
      </c>
      <c r="L188" s="104" t="s">
        <v>139</v>
      </c>
      <c r="M188" s="105">
        <v>3.0499999999999999E-2</v>
      </c>
      <c r="N188" s="105">
        <v>5.5200000000001227E-2</v>
      </c>
      <c r="O188" s="106">
        <v>20997810.799564</v>
      </c>
      <c r="P188" s="118">
        <v>86.53</v>
      </c>
      <c r="Q188" s="106"/>
      <c r="R188" s="106">
        <v>18169.405684286005</v>
      </c>
      <c r="S188" s="107">
        <v>2.8808659413303992E-2</v>
      </c>
      <c r="T188" s="107">
        <f t="shared" si="2"/>
        <v>2.7819617809328621E-3</v>
      </c>
      <c r="U188" s="107">
        <f>R188/'סכום נכסי הקרן'!$C$42</f>
        <v>1.5764706595802934E-4</v>
      </c>
    </row>
    <row r="189" spans="2:21">
      <c r="B189" s="102" t="s">
        <v>608</v>
      </c>
      <c r="C189" s="103" t="s">
        <v>609</v>
      </c>
      <c r="D189" s="104" t="s">
        <v>126</v>
      </c>
      <c r="E189" s="104" t="s">
        <v>29</v>
      </c>
      <c r="F189" s="103" t="s">
        <v>451</v>
      </c>
      <c r="G189" s="104" t="s">
        <v>386</v>
      </c>
      <c r="H189" s="103" t="s">
        <v>432</v>
      </c>
      <c r="I189" s="103" t="s">
        <v>137</v>
      </c>
      <c r="J189" s="117"/>
      <c r="K189" s="106">
        <v>8.0599999999999898</v>
      </c>
      <c r="L189" s="104" t="s">
        <v>139</v>
      </c>
      <c r="M189" s="105">
        <v>2.63E-2</v>
      </c>
      <c r="N189" s="105">
        <v>5.6199999999999611E-2</v>
      </c>
      <c r="O189" s="106">
        <v>22561392.780000001</v>
      </c>
      <c r="P189" s="118">
        <v>79.77</v>
      </c>
      <c r="Q189" s="106"/>
      <c r="R189" s="106">
        <v>17997.223020605998</v>
      </c>
      <c r="S189" s="107">
        <v>3.2523645623706202E-2</v>
      </c>
      <c r="T189" s="107">
        <f t="shared" si="2"/>
        <v>2.7555984756040992E-3</v>
      </c>
      <c r="U189" s="107">
        <f>R189/'סכום נכסי הקרן'!$C$42</f>
        <v>1.5615312101510437E-4</v>
      </c>
    </row>
    <row r="190" spans="2:21">
      <c r="B190" s="102" t="s">
        <v>610</v>
      </c>
      <c r="C190" s="103" t="s">
        <v>611</v>
      </c>
      <c r="D190" s="104" t="s">
        <v>126</v>
      </c>
      <c r="E190" s="104" t="s">
        <v>29</v>
      </c>
      <c r="F190" s="103" t="s">
        <v>612</v>
      </c>
      <c r="G190" s="104" t="s">
        <v>386</v>
      </c>
      <c r="H190" s="103" t="s">
        <v>429</v>
      </c>
      <c r="I190" s="103" t="s">
        <v>338</v>
      </c>
      <c r="J190" s="117"/>
      <c r="K190" s="106">
        <v>3.9799999999997357</v>
      </c>
      <c r="L190" s="104" t="s">
        <v>139</v>
      </c>
      <c r="M190" s="105">
        <v>4.7E-2</v>
      </c>
      <c r="N190" s="105">
        <v>5.3200000000000296E-2</v>
      </c>
      <c r="O190" s="106">
        <v>11531378.532000003</v>
      </c>
      <c r="P190" s="118">
        <v>100.52</v>
      </c>
      <c r="Q190" s="106"/>
      <c r="R190" s="106">
        <v>11591.342144074</v>
      </c>
      <c r="S190" s="107">
        <v>1.2825468281614951E-2</v>
      </c>
      <c r="T190" s="107">
        <f t="shared" si="2"/>
        <v>1.7747785147655714E-3</v>
      </c>
      <c r="U190" s="107">
        <f>R190/'סכום נכסי הקרן'!$C$42</f>
        <v>1.005724188936633E-4</v>
      </c>
    </row>
    <row r="191" spans="2:21">
      <c r="B191" s="102" t="s">
        <v>613</v>
      </c>
      <c r="C191" s="103" t="s">
        <v>614</v>
      </c>
      <c r="D191" s="104" t="s">
        <v>126</v>
      </c>
      <c r="E191" s="104" t="s">
        <v>29</v>
      </c>
      <c r="F191" s="103" t="s">
        <v>456</v>
      </c>
      <c r="G191" s="104" t="s">
        <v>386</v>
      </c>
      <c r="H191" s="103" t="s">
        <v>432</v>
      </c>
      <c r="I191" s="103" t="s">
        <v>137</v>
      </c>
      <c r="J191" s="117"/>
      <c r="K191" s="106">
        <v>5.9700000000000308</v>
      </c>
      <c r="L191" s="104" t="s">
        <v>139</v>
      </c>
      <c r="M191" s="105">
        <v>2.64E-2</v>
      </c>
      <c r="N191" s="105">
        <v>5.4299999999998502E-2</v>
      </c>
      <c r="O191" s="106">
        <v>38485381.222484007</v>
      </c>
      <c r="P191" s="118">
        <v>85.2</v>
      </c>
      <c r="Q191" s="106">
        <v>508.00703236800007</v>
      </c>
      <c r="R191" s="106">
        <v>33297.551833444013</v>
      </c>
      <c r="S191" s="107">
        <v>2.3521595040714348E-2</v>
      </c>
      <c r="T191" s="107">
        <f t="shared" si="2"/>
        <v>5.0982689367427341E-3</v>
      </c>
      <c r="U191" s="107">
        <f>R191/'סכום נכסי הקרן'!$C$42</f>
        <v>2.8890660714718514E-4</v>
      </c>
    </row>
    <row r="192" spans="2:21">
      <c r="B192" s="102" t="s">
        <v>615</v>
      </c>
      <c r="C192" s="103" t="s">
        <v>616</v>
      </c>
      <c r="D192" s="104" t="s">
        <v>126</v>
      </c>
      <c r="E192" s="104" t="s">
        <v>29</v>
      </c>
      <c r="F192" s="103" t="s">
        <v>456</v>
      </c>
      <c r="G192" s="104" t="s">
        <v>386</v>
      </c>
      <c r="H192" s="103" t="s">
        <v>432</v>
      </c>
      <c r="I192" s="103" t="s">
        <v>137</v>
      </c>
      <c r="J192" s="117"/>
      <c r="K192" s="106">
        <v>0.83000017163224182</v>
      </c>
      <c r="L192" s="104" t="s">
        <v>139</v>
      </c>
      <c r="M192" s="105">
        <v>3.9199999999999999E-2</v>
      </c>
      <c r="N192" s="105">
        <v>5.7699875354157715E-2</v>
      </c>
      <c r="O192" s="106">
        <v>0.91248300000000004</v>
      </c>
      <c r="P192" s="118">
        <v>99.2</v>
      </c>
      <c r="Q192" s="106"/>
      <c r="R192" s="106">
        <v>9.0496400000000018E-4</v>
      </c>
      <c r="S192" s="107">
        <v>9.5064770267144794E-10</v>
      </c>
      <c r="T192" s="107">
        <f t="shared" si="2"/>
        <v>1.3856123336480277E-10</v>
      </c>
      <c r="U192" s="107">
        <f>R192/'סכום נכסי הקרן'!$C$42</f>
        <v>7.8519309809361177E-12</v>
      </c>
    </row>
    <row r="193" spans="2:21">
      <c r="B193" s="102" t="s">
        <v>617</v>
      </c>
      <c r="C193" s="103" t="s">
        <v>618</v>
      </c>
      <c r="D193" s="104" t="s">
        <v>126</v>
      </c>
      <c r="E193" s="104" t="s">
        <v>29</v>
      </c>
      <c r="F193" s="103" t="s">
        <v>456</v>
      </c>
      <c r="G193" s="104" t="s">
        <v>386</v>
      </c>
      <c r="H193" s="103" t="s">
        <v>432</v>
      </c>
      <c r="I193" s="103" t="s">
        <v>137</v>
      </c>
      <c r="J193" s="117"/>
      <c r="K193" s="106">
        <v>7.590000000000094</v>
      </c>
      <c r="L193" s="104" t="s">
        <v>139</v>
      </c>
      <c r="M193" s="105">
        <v>2.5000000000000001E-2</v>
      </c>
      <c r="N193" s="105">
        <v>5.7000000000003659E-2</v>
      </c>
      <c r="O193" s="106">
        <v>21414096.322071005</v>
      </c>
      <c r="P193" s="118">
        <v>79.12</v>
      </c>
      <c r="Q193" s="106">
        <v>267.67620528100002</v>
      </c>
      <c r="R193" s="106">
        <v>17210.509214701004</v>
      </c>
      <c r="S193" s="107">
        <v>1.6056791413106376E-2</v>
      </c>
      <c r="T193" s="107">
        <f t="shared" si="2"/>
        <v>2.6351428163167529E-3</v>
      </c>
      <c r="U193" s="107">
        <f>R193/'סכום נכסי הקרן'!$C$42</f>
        <v>1.493271892590173E-4</v>
      </c>
    </row>
    <row r="194" spans="2:21">
      <c r="B194" s="102" t="s">
        <v>619</v>
      </c>
      <c r="C194" s="103" t="s">
        <v>620</v>
      </c>
      <c r="D194" s="104" t="s">
        <v>126</v>
      </c>
      <c r="E194" s="104" t="s">
        <v>29</v>
      </c>
      <c r="F194" s="103" t="s">
        <v>621</v>
      </c>
      <c r="G194" s="104" t="s">
        <v>386</v>
      </c>
      <c r="H194" s="103" t="s">
        <v>432</v>
      </c>
      <c r="I194" s="103" t="s">
        <v>137</v>
      </c>
      <c r="J194" s="117"/>
      <c r="K194" s="106">
        <v>5.2000000000000126</v>
      </c>
      <c r="L194" s="104" t="s">
        <v>139</v>
      </c>
      <c r="M194" s="105">
        <v>3.4300000000000004E-2</v>
      </c>
      <c r="N194" s="105">
        <v>5.3100000000003277E-2</v>
      </c>
      <c r="O194" s="106">
        <v>15435956.698230002</v>
      </c>
      <c r="P194" s="118">
        <v>91.92</v>
      </c>
      <c r="Q194" s="106"/>
      <c r="R194" s="106">
        <v>14188.731397114001</v>
      </c>
      <c r="S194" s="107">
        <v>5.0796224490687117E-2</v>
      </c>
      <c r="T194" s="107">
        <f t="shared" si="2"/>
        <v>2.1724710842265737E-3</v>
      </c>
      <c r="U194" s="107">
        <f>R194/'סכום נכסי הקרן'!$C$42</f>
        <v>1.2310869784563851E-4</v>
      </c>
    </row>
    <row r="195" spans="2:21">
      <c r="B195" s="102" t="s">
        <v>622</v>
      </c>
      <c r="C195" s="103" t="s">
        <v>623</v>
      </c>
      <c r="D195" s="104" t="s">
        <v>126</v>
      </c>
      <c r="E195" s="104" t="s">
        <v>29</v>
      </c>
      <c r="F195" s="103" t="s">
        <v>621</v>
      </c>
      <c r="G195" s="104" t="s">
        <v>386</v>
      </c>
      <c r="H195" s="103" t="s">
        <v>432</v>
      </c>
      <c r="I195" s="103" t="s">
        <v>137</v>
      </c>
      <c r="J195" s="117"/>
      <c r="K195" s="106">
        <v>6.4600000000000213</v>
      </c>
      <c r="L195" s="104" t="s">
        <v>139</v>
      </c>
      <c r="M195" s="105">
        <v>2.98E-2</v>
      </c>
      <c r="N195" s="105">
        <v>5.4800000000005379E-2</v>
      </c>
      <c r="O195" s="106">
        <v>12243065.133137999</v>
      </c>
      <c r="P195" s="118">
        <v>86.29</v>
      </c>
      <c r="Q195" s="106"/>
      <c r="R195" s="106">
        <v>10564.540903384002</v>
      </c>
      <c r="S195" s="107">
        <v>3.1189171524576981E-2</v>
      </c>
      <c r="T195" s="107">
        <f t="shared" si="2"/>
        <v>1.6175624859174451E-3</v>
      </c>
      <c r="U195" s="107">
        <f>R195/'סכום נכסי הקרן'!$C$42</f>
        <v>9.1663365635149768E-5</v>
      </c>
    </row>
    <row r="196" spans="2:21">
      <c r="B196" s="102" t="s">
        <v>624</v>
      </c>
      <c r="C196" s="103" t="s">
        <v>625</v>
      </c>
      <c r="D196" s="104" t="s">
        <v>126</v>
      </c>
      <c r="E196" s="104" t="s">
        <v>29</v>
      </c>
      <c r="F196" s="103" t="s">
        <v>468</v>
      </c>
      <c r="G196" s="104" t="s">
        <v>386</v>
      </c>
      <c r="H196" s="103" t="s">
        <v>432</v>
      </c>
      <c r="I196" s="103" t="s">
        <v>137</v>
      </c>
      <c r="J196" s="117"/>
      <c r="K196" s="106">
        <v>1.7900000000000251</v>
      </c>
      <c r="L196" s="104" t="s">
        <v>139</v>
      </c>
      <c r="M196" s="105">
        <v>3.61E-2</v>
      </c>
      <c r="N196" s="105">
        <v>5.2099999999998203E-2</v>
      </c>
      <c r="O196" s="106">
        <v>31682655.541921016</v>
      </c>
      <c r="P196" s="118">
        <v>97.92</v>
      </c>
      <c r="Q196" s="106"/>
      <c r="R196" s="106">
        <v>31023.655250274005</v>
      </c>
      <c r="S196" s="107">
        <v>4.1280332953643015E-2</v>
      </c>
      <c r="T196" s="107">
        <f t="shared" si="2"/>
        <v>4.7501071147166129E-3</v>
      </c>
      <c r="U196" s="107">
        <f>R196/'סכום נכסי הקרן'!$C$42</f>
        <v>2.6917711621844389E-4</v>
      </c>
    </row>
    <row r="197" spans="2:21">
      <c r="B197" s="102" t="s">
        <v>626</v>
      </c>
      <c r="C197" s="103" t="s">
        <v>627</v>
      </c>
      <c r="D197" s="104" t="s">
        <v>126</v>
      </c>
      <c r="E197" s="104" t="s">
        <v>29</v>
      </c>
      <c r="F197" s="103" t="s">
        <v>468</v>
      </c>
      <c r="G197" s="104" t="s">
        <v>386</v>
      </c>
      <c r="H197" s="103" t="s">
        <v>432</v>
      </c>
      <c r="I197" s="103" t="s">
        <v>137</v>
      </c>
      <c r="J197" s="117"/>
      <c r="K197" s="106">
        <v>2.8000000000001459</v>
      </c>
      <c r="L197" s="104" t="s">
        <v>139</v>
      </c>
      <c r="M197" s="105">
        <v>3.3000000000000002E-2</v>
      </c>
      <c r="N197" s="105">
        <v>4.8799999999995569E-2</v>
      </c>
      <c r="O197" s="106">
        <v>10427341.789954003</v>
      </c>
      <c r="P197" s="118">
        <v>96.15</v>
      </c>
      <c r="Q197" s="106"/>
      <c r="R197" s="106">
        <v>10025.889129788002</v>
      </c>
      <c r="S197" s="107">
        <v>3.381712623831748E-2</v>
      </c>
      <c r="T197" s="107">
        <f t="shared" si="2"/>
        <v>1.535088206163112E-3</v>
      </c>
      <c r="U197" s="107">
        <f>R197/'סכום נכסי הקרן'!$C$42</f>
        <v>8.6989747072384156E-5</v>
      </c>
    </row>
    <row r="198" spans="2:21">
      <c r="B198" s="102" t="s">
        <v>628</v>
      </c>
      <c r="C198" s="103" t="s">
        <v>629</v>
      </c>
      <c r="D198" s="104" t="s">
        <v>126</v>
      </c>
      <c r="E198" s="104" t="s">
        <v>29</v>
      </c>
      <c r="F198" s="103" t="s">
        <v>468</v>
      </c>
      <c r="G198" s="104" t="s">
        <v>386</v>
      </c>
      <c r="H198" s="103" t="s">
        <v>432</v>
      </c>
      <c r="I198" s="103" t="s">
        <v>137</v>
      </c>
      <c r="J198" s="117"/>
      <c r="K198" s="106">
        <v>5.1399999999999171</v>
      </c>
      <c r="L198" s="104" t="s">
        <v>139</v>
      </c>
      <c r="M198" s="105">
        <v>2.6200000000000001E-2</v>
      </c>
      <c r="N198" s="105">
        <v>5.2599999999998849E-2</v>
      </c>
      <c r="O198" s="106">
        <v>22591687.215496</v>
      </c>
      <c r="P198" s="118">
        <v>88.74</v>
      </c>
      <c r="Q198" s="106"/>
      <c r="R198" s="106">
        <v>20047.862481682001</v>
      </c>
      <c r="S198" s="107">
        <v>1.7467425734575267E-2</v>
      </c>
      <c r="T198" s="107">
        <f t="shared" si="2"/>
        <v>3.0695768580737059E-3</v>
      </c>
      <c r="U198" s="107">
        <f>R198/'סכום נכסי הקרן'!$C$42</f>
        <v>1.7394551885098824E-4</v>
      </c>
    </row>
    <row r="199" spans="2:21">
      <c r="B199" s="102" t="s">
        <v>630</v>
      </c>
      <c r="C199" s="103" t="s">
        <v>631</v>
      </c>
      <c r="D199" s="104" t="s">
        <v>126</v>
      </c>
      <c r="E199" s="104" t="s">
        <v>29</v>
      </c>
      <c r="F199" s="103" t="s">
        <v>632</v>
      </c>
      <c r="G199" s="104" t="s">
        <v>134</v>
      </c>
      <c r="H199" s="103" t="s">
        <v>429</v>
      </c>
      <c r="I199" s="103" t="s">
        <v>338</v>
      </c>
      <c r="J199" s="117"/>
      <c r="K199" s="106">
        <v>2.5300000000000931</v>
      </c>
      <c r="L199" s="104" t="s">
        <v>139</v>
      </c>
      <c r="M199" s="105">
        <v>2.3E-2</v>
      </c>
      <c r="N199" s="105">
        <v>5.7900000000019929E-2</v>
      </c>
      <c r="O199" s="106">
        <v>7900437.6018670024</v>
      </c>
      <c r="P199" s="118">
        <v>91.98</v>
      </c>
      <c r="Q199" s="106"/>
      <c r="R199" s="106">
        <v>7266.8223289880016</v>
      </c>
      <c r="S199" s="107">
        <v>9.4096304671033946E-3</v>
      </c>
      <c r="T199" s="107">
        <f t="shared" si="2"/>
        <v>1.1126407951559023E-3</v>
      </c>
      <c r="U199" s="107">
        <f>R199/'סכום נכסי הקרן'!$C$42</f>
        <v>6.3050670941539375E-5</v>
      </c>
    </row>
    <row r="200" spans="2:21">
      <c r="B200" s="102" t="s">
        <v>633</v>
      </c>
      <c r="C200" s="103" t="s">
        <v>634</v>
      </c>
      <c r="D200" s="104" t="s">
        <v>126</v>
      </c>
      <c r="E200" s="104" t="s">
        <v>29</v>
      </c>
      <c r="F200" s="103" t="s">
        <v>632</v>
      </c>
      <c r="G200" s="104" t="s">
        <v>134</v>
      </c>
      <c r="H200" s="103" t="s">
        <v>429</v>
      </c>
      <c r="I200" s="103" t="s">
        <v>338</v>
      </c>
      <c r="J200" s="117"/>
      <c r="K200" s="106">
        <v>1.6200000000000681</v>
      </c>
      <c r="L200" s="104" t="s">
        <v>139</v>
      </c>
      <c r="M200" s="105">
        <v>2.75E-2</v>
      </c>
      <c r="N200" s="105">
        <v>5.8299999999987022E-2</v>
      </c>
      <c r="O200" s="106">
        <v>5819996.8321620012</v>
      </c>
      <c r="P200" s="118">
        <v>95.52</v>
      </c>
      <c r="Q200" s="106"/>
      <c r="R200" s="106">
        <v>5559.2607795340009</v>
      </c>
      <c r="S200" s="107">
        <v>2.1556526960129586E-2</v>
      </c>
      <c r="T200" s="107">
        <f t="shared" si="2"/>
        <v>8.511919039970717E-4</v>
      </c>
      <c r="U200" s="107">
        <f>R200/'סכום נכסי הקרן'!$C$42</f>
        <v>4.8234992713440632E-5</v>
      </c>
    </row>
    <row r="201" spans="2:21">
      <c r="B201" s="102" t="s">
        <v>635</v>
      </c>
      <c r="C201" s="103" t="s">
        <v>636</v>
      </c>
      <c r="D201" s="104" t="s">
        <v>126</v>
      </c>
      <c r="E201" s="104" t="s">
        <v>29</v>
      </c>
      <c r="F201" s="103" t="s">
        <v>632</v>
      </c>
      <c r="G201" s="104" t="s">
        <v>134</v>
      </c>
      <c r="H201" s="103" t="s">
        <v>429</v>
      </c>
      <c r="I201" s="103" t="s">
        <v>338</v>
      </c>
      <c r="J201" s="117"/>
      <c r="K201" s="106">
        <v>0.42000000000056831</v>
      </c>
      <c r="L201" s="104" t="s">
        <v>139</v>
      </c>
      <c r="M201" s="105">
        <v>2.4E-2</v>
      </c>
      <c r="N201" s="105">
        <v>6.0900000000018287E-2</v>
      </c>
      <c r="O201" s="106">
        <v>892258.22488000023</v>
      </c>
      <c r="P201" s="118">
        <v>98.7</v>
      </c>
      <c r="Q201" s="106"/>
      <c r="R201" s="106">
        <v>880.6588688710001</v>
      </c>
      <c r="S201" s="107">
        <v>1.2725668701233579E-2</v>
      </c>
      <c r="T201" s="107">
        <f t="shared" si="2"/>
        <v>1.3483981577655892E-4</v>
      </c>
      <c r="U201" s="107">
        <f>R201/'סכום נכסי הקרן'!$C$42</f>
        <v>7.6410472196953273E-6</v>
      </c>
    </row>
    <row r="202" spans="2:21">
      <c r="B202" s="102" t="s">
        <v>637</v>
      </c>
      <c r="C202" s="103" t="s">
        <v>638</v>
      </c>
      <c r="D202" s="104" t="s">
        <v>126</v>
      </c>
      <c r="E202" s="104" t="s">
        <v>29</v>
      </c>
      <c r="F202" s="103" t="s">
        <v>632</v>
      </c>
      <c r="G202" s="104" t="s">
        <v>134</v>
      </c>
      <c r="H202" s="103" t="s">
        <v>429</v>
      </c>
      <c r="I202" s="103" t="s">
        <v>338</v>
      </c>
      <c r="J202" s="117"/>
      <c r="K202" s="106">
        <v>2.4799999999999924</v>
      </c>
      <c r="L202" s="104" t="s">
        <v>139</v>
      </c>
      <c r="M202" s="105">
        <v>2.1499999999999998E-2</v>
      </c>
      <c r="N202" s="105">
        <v>5.7600000000005716E-2</v>
      </c>
      <c r="O202" s="106">
        <v>6184810.5650630016</v>
      </c>
      <c r="P202" s="118">
        <v>91.65</v>
      </c>
      <c r="Q202" s="106">
        <v>343.67993480899992</v>
      </c>
      <c r="R202" s="106">
        <v>6012.0588203310017</v>
      </c>
      <c r="S202" s="107">
        <v>7.4738651872401146E-3</v>
      </c>
      <c r="T202" s="107">
        <f t="shared" si="2"/>
        <v>9.2052091045257561E-4</v>
      </c>
      <c r="U202" s="107">
        <f>R202/'סכום נכסי הקרן'!$C$42</f>
        <v>5.2163700335667756E-5</v>
      </c>
    </row>
    <row r="203" spans="2:21">
      <c r="B203" s="102" t="s">
        <v>639</v>
      </c>
      <c r="C203" s="103" t="s">
        <v>640</v>
      </c>
      <c r="D203" s="104" t="s">
        <v>126</v>
      </c>
      <c r="E203" s="104" t="s">
        <v>29</v>
      </c>
      <c r="F203" s="103" t="s">
        <v>472</v>
      </c>
      <c r="G203" s="104" t="s">
        <v>135</v>
      </c>
      <c r="H203" s="103" t="s">
        <v>473</v>
      </c>
      <c r="I203" s="103" t="s">
        <v>338</v>
      </c>
      <c r="J203" s="117"/>
      <c r="K203" s="106">
        <v>1.5699999999938108</v>
      </c>
      <c r="L203" s="104" t="s">
        <v>139</v>
      </c>
      <c r="M203" s="105">
        <v>3.2500000000000001E-2</v>
      </c>
      <c r="N203" s="105">
        <v>6.6700000000359042E-2</v>
      </c>
      <c r="O203" s="106">
        <v>126085.50671600003</v>
      </c>
      <c r="P203" s="118">
        <v>95.65</v>
      </c>
      <c r="Q203" s="106"/>
      <c r="R203" s="106">
        <v>120.60078450100002</v>
      </c>
      <c r="S203" s="107">
        <v>3.4763433809808516E-4</v>
      </c>
      <c r="T203" s="107">
        <f t="shared" si="2"/>
        <v>1.8465478676744435E-5</v>
      </c>
      <c r="U203" s="107">
        <f>R203/'סכום נכסי הקרן'!$C$42</f>
        <v>1.0463941506497522E-6</v>
      </c>
    </row>
    <row r="204" spans="2:21">
      <c r="B204" s="102" t="s">
        <v>641</v>
      </c>
      <c r="C204" s="103" t="s">
        <v>642</v>
      </c>
      <c r="D204" s="104" t="s">
        <v>126</v>
      </c>
      <c r="E204" s="104" t="s">
        <v>29</v>
      </c>
      <c r="F204" s="103" t="s">
        <v>472</v>
      </c>
      <c r="G204" s="104" t="s">
        <v>135</v>
      </c>
      <c r="H204" s="103" t="s">
        <v>473</v>
      </c>
      <c r="I204" s="103" t="s">
        <v>338</v>
      </c>
      <c r="J204" s="117"/>
      <c r="K204" s="106">
        <v>2.2599999999999887</v>
      </c>
      <c r="L204" s="104" t="s">
        <v>139</v>
      </c>
      <c r="M204" s="105">
        <v>5.7000000000000002E-2</v>
      </c>
      <c r="N204" s="105">
        <v>6.8800000000001638E-2</v>
      </c>
      <c r="O204" s="106">
        <v>34768889.363522001</v>
      </c>
      <c r="P204" s="118">
        <v>97.89</v>
      </c>
      <c r="Q204" s="106"/>
      <c r="R204" s="106">
        <v>34035.264640613008</v>
      </c>
      <c r="S204" s="107">
        <v>5.8884396116354341E-2</v>
      </c>
      <c r="T204" s="107">
        <f t="shared" ref="T204:T267" si="3">IFERROR(R204/$R$11,0)</f>
        <v>5.2112219342435708E-3</v>
      </c>
      <c r="U204" s="107">
        <f>R204/'סכום נכסי הקרן'!$C$42</f>
        <v>2.9530738115106104E-4</v>
      </c>
    </row>
    <row r="205" spans="2:21">
      <c r="B205" s="102" t="s">
        <v>643</v>
      </c>
      <c r="C205" s="103" t="s">
        <v>644</v>
      </c>
      <c r="D205" s="104" t="s">
        <v>126</v>
      </c>
      <c r="E205" s="104" t="s">
        <v>29</v>
      </c>
      <c r="F205" s="103" t="s">
        <v>476</v>
      </c>
      <c r="G205" s="104" t="s">
        <v>135</v>
      </c>
      <c r="H205" s="103" t="s">
        <v>473</v>
      </c>
      <c r="I205" s="103" t="s">
        <v>338</v>
      </c>
      <c r="J205" s="117"/>
      <c r="K205" s="106">
        <v>1.6499999999998427</v>
      </c>
      <c r="L205" s="104" t="s">
        <v>139</v>
      </c>
      <c r="M205" s="105">
        <v>2.7999999999999997E-2</v>
      </c>
      <c r="N205" s="105">
        <v>6.2300000000007627E-2</v>
      </c>
      <c r="O205" s="106">
        <v>7346800.977345001</v>
      </c>
      <c r="P205" s="118">
        <v>95.33</v>
      </c>
      <c r="Q205" s="106"/>
      <c r="R205" s="106">
        <v>7003.7052071290018</v>
      </c>
      <c r="S205" s="107">
        <v>2.1130412849047778E-2</v>
      </c>
      <c r="T205" s="107">
        <f t="shared" si="3"/>
        <v>1.0723542943402011E-3</v>
      </c>
      <c r="U205" s="107">
        <f>R205/'סכום נכסי הקרן'!$C$42</f>
        <v>6.0767732083485985E-5</v>
      </c>
    </row>
    <row r="206" spans="2:21">
      <c r="B206" s="102" t="s">
        <v>645</v>
      </c>
      <c r="C206" s="103" t="s">
        <v>646</v>
      </c>
      <c r="D206" s="104" t="s">
        <v>126</v>
      </c>
      <c r="E206" s="104" t="s">
        <v>29</v>
      </c>
      <c r="F206" s="103" t="s">
        <v>476</v>
      </c>
      <c r="G206" s="104" t="s">
        <v>135</v>
      </c>
      <c r="H206" s="103" t="s">
        <v>473</v>
      </c>
      <c r="I206" s="103" t="s">
        <v>338</v>
      </c>
      <c r="J206" s="117"/>
      <c r="K206" s="106">
        <v>3.4299999999999247</v>
      </c>
      <c r="L206" s="104" t="s">
        <v>139</v>
      </c>
      <c r="M206" s="105">
        <v>5.6500000000000002E-2</v>
      </c>
      <c r="N206" s="105">
        <v>6.6100000000004211E-2</v>
      </c>
      <c r="O206" s="106">
        <v>17661074.748028003</v>
      </c>
      <c r="P206" s="118">
        <v>97.13</v>
      </c>
      <c r="Q206" s="106">
        <v>1088.5235785090001</v>
      </c>
      <c r="R206" s="106">
        <v>18242.725480448004</v>
      </c>
      <c r="S206" s="107">
        <v>4.2678450283347512E-2</v>
      </c>
      <c r="T206" s="107">
        <f t="shared" si="3"/>
        <v>2.7931879527875025E-3</v>
      </c>
      <c r="U206" s="107">
        <f>R206/'סכום נכסי הקרן'!$C$42</f>
        <v>1.582832260472708E-4</v>
      </c>
    </row>
    <row r="207" spans="2:21">
      <c r="B207" s="102" t="s">
        <v>647</v>
      </c>
      <c r="C207" s="103" t="s">
        <v>648</v>
      </c>
      <c r="D207" s="104" t="s">
        <v>126</v>
      </c>
      <c r="E207" s="104" t="s">
        <v>29</v>
      </c>
      <c r="F207" s="103" t="s">
        <v>480</v>
      </c>
      <c r="G207" s="104" t="s">
        <v>481</v>
      </c>
      <c r="H207" s="103" t="s">
        <v>473</v>
      </c>
      <c r="I207" s="103" t="s">
        <v>338</v>
      </c>
      <c r="J207" s="117"/>
      <c r="K207" s="106">
        <v>4.5400000000000169</v>
      </c>
      <c r="L207" s="104" t="s">
        <v>139</v>
      </c>
      <c r="M207" s="105">
        <v>5.5E-2</v>
      </c>
      <c r="N207" s="105">
        <v>6.7599999999994498E-2</v>
      </c>
      <c r="O207" s="106">
        <v>12534107.100000001</v>
      </c>
      <c r="P207" s="118">
        <v>96.34</v>
      </c>
      <c r="Q207" s="106"/>
      <c r="R207" s="106">
        <v>12075.358762592999</v>
      </c>
      <c r="S207" s="107">
        <v>5.1494016655094926E-2</v>
      </c>
      <c r="T207" s="107">
        <f t="shared" si="3"/>
        <v>1.8488874733882943E-3</v>
      </c>
      <c r="U207" s="107">
        <f>R207/'סכום נכסי הקרן'!$C$42</f>
        <v>1.0477199487926854E-4</v>
      </c>
    </row>
    <row r="208" spans="2:21">
      <c r="B208" s="102" t="s">
        <v>649</v>
      </c>
      <c r="C208" s="103" t="s">
        <v>650</v>
      </c>
      <c r="D208" s="104" t="s">
        <v>126</v>
      </c>
      <c r="E208" s="104" t="s">
        <v>29</v>
      </c>
      <c r="F208" s="103" t="s">
        <v>651</v>
      </c>
      <c r="G208" s="104" t="s">
        <v>481</v>
      </c>
      <c r="H208" s="103" t="s">
        <v>484</v>
      </c>
      <c r="I208" s="103" t="s">
        <v>137</v>
      </c>
      <c r="J208" s="117"/>
      <c r="K208" s="106">
        <v>1.67</v>
      </c>
      <c r="L208" s="104" t="s">
        <v>139</v>
      </c>
      <c r="M208" s="105">
        <v>0.04</v>
      </c>
      <c r="N208" s="105">
        <v>5.5699863230636339E-2</v>
      </c>
      <c r="O208" s="106">
        <v>0.33591400000000005</v>
      </c>
      <c r="P208" s="118">
        <v>98.54</v>
      </c>
      <c r="Q208" s="106"/>
      <c r="R208" s="106">
        <v>3.3340800000000004E-4</v>
      </c>
      <c r="S208" s="107">
        <v>1.6996558788082428E-9</v>
      </c>
      <c r="T208" s="107">
        <f t="shared" si="3"/>
        <v>5.1048907684385415E-11</v>
      </c>
      <c r="U208" s="107">
        <f>R208/'סכום נכסי הקרן'!$C$42</f>
        <v>2.8928185038210903E-12</v>
      </c>
    </row>
    <row r="209" spans="2:21">
      <c r="B209" s="102" t="s">
        <v>652</v>
      </c>
      <c r="C209" s="103" t="s">
        <v>653</v>
      </c>
      <c r="D209" s="104" t="s">
        <v>126</v>
      </c>
      <c r="E209" s="104" t="s">
        <v>29</v>
      </c>
      <c r="F209" s="103" t="s">
        <v>651</v>
      </c>
      <c r="G209" s="104" t="s">
        <v>481</v>
      </c>
      <c r="H209" s="103" t="s">
        <v>473</v>
      </c>
      <c r="I209" s="103" t="s">
        <v>338</v>
      </c>
      <c r="J209" s="117"/>
      <c r="K209" s="106">
        <v>3.3600017088852869</v>
      </c>
      <c r="L209" s="104" t="s">
        <v>139</v>
      </c>
      <c r="M209" s="105">
        <v>0.04</v>
      </c>
      <c r="N209" s="105">
        <v>5.4899897443151671E-2</v>
      </c>
      <c r="O209" s="106">
        <v>0.7344980000000001</v>
      </c>
      <c r="P209" s="118">
        <v>96.22</v>
      </c>
      <c r="Q209" s="106"/>
      <c r="R209" s="106">
        <v>7.0692500000000028E-4</v>
      </c>
      <c r="S209" s="107">
        <v>9.4864154477318284E-10</v>
      </c>
      <c r="T209" s="107">
        <f t="shared" si="3"/>
        <v>1.0823900165798112E-10</v>
      </c>
      <c r="U209" s="107">
        <f>R209/'סכום נכסי הקרן'!$C$42</f>
        <v>6.13364322635847E-12</v>
      </c>
    </row>
    <row r="210" spans="2:21">
      <c r="B210" s="102" t="s">
        <v>654</v>
      </c>
      <c r="C210" s="103" t="s">
        <v>655</v>
      </c>
      <c r="D210" s="104" t="s">
        <v>126</v>
      </c>
      <c r="E210" s="104" t="s">
        <v>29</v>
      </c>
      <c r="F210" s="103" t="s">
        <v>656</v>
      </c>
      <c r="G210" s="104" t="s">
        <v>348</v>
      </c>
      <c r="H210" s="103" t="s">
        <v>473</v>
      </c>
      <c r="I210" s="103" t="s">
        <v>338</v>
      </c>
      <c r="J210" s="117"/>
      <c r="K210" s="106">
        <v>0.74000094414218764</v>
      </c>
      <c r="L210" s="104" t="s">
        <v>139</v>
      </c>
      <c r="M210" s="105">
        <v>5.9000000000000004E-2</v>
      </c>
      <c r="N210" s="105">
        <v>5.7500142468651184E-2</v>
      </c>
      <c r="O210" s="106">
        <v>0.43367900000000004</v>
      </c>
      <c r="P210" s="118">
        <v>101.61</v>
      </c>
      <c r="Q210" s="106"/>
      <c r="R210" s="106">
        <v>4.3869300000000009E-4</v>
      </c>
      <c r="S210" s="107">
        <v>1.6481754306650186E-9</v>
      </c>
      <c r="T210" s="107">
        <f t="shared" si="3"/>
        <v>6.7169349442083245E-11</v>
      </c>
      <c r="U210" s="107">
        <f>R210/'סכום נכסי הקרן'!$C$42</f>
        <v>3.8063250668753771E-12</v>
      </c>
    </row>
    <row r="211" spans="2:21">
      <c r="B211" s="102" t="s">
        <v>657</v>
      </c>
      <c r="C211" s="103" t="s">
        <v>658</v>
      </c>
      <c r="D211" s="104" t="s">
        <v>126</v>
      </c>
      <c r="E211" s="104" t="s">
        <v>29</v>
      </c>
      <c r="F211" s="103" t="s">
        <v>656</v>
      </c>
      <c r="G211" s="104" t="s">
        <v>348</v>
      </c>
      <c r="H211" s="103" t="s">
        <v>473</v>
      </c>
      <c r="I211" s="103" t="s">
        <v>338</v>
      </c>
      <c r="J211" s="117"/>
      <c r="K211" s="106">
        <v>3.0899999680202717</v>
      </c>
      <c r="L211" s="104" t="s">
        <v>139</v>
      </c>
      <c r="M211" s="105">
        <v>2.7000000000000003E-2</v>
      </c>
      <c r="N211" s="105">
        <v>5.7700009478643156E-2</v>
      </c>
      <c r="O211" s="106">
        <v>4.8782770000000006</v>
      </c>
      <c r="P211" s="118">
        <v>91.23</v>
      </c>
      <c r="Q211" s="106"/>
      <c r="R211" s="106">
        <v>4.4521140000000018E-3</v>
      </c>
      <c r="S211" s="107">
        <v>6.7220134108485836E-9</v>
      </c>
      <c r="T211" s="107">
        <f t="shared" si="3"/>
        <v>6.8167397478872712E-10</v>
      </c>
      <c r="U211" s="107">
        <f>R211/'סכום נכסי הקרן'!$C$42</f>
        <v>3.8628820425187557E-11</v>
      </c>
    </row>
    <row r="212" spans="2:21">
      <c r="B212" s="102" t="s">
        <v>659</v>
      </c>
      <c r="C212" s="103" t="s">
        <v>660</v>
      </c>
      <c r="D212" s="104" t="s">
        <v>126</v>
      </c>
      <c r="E212" s="104" t="s">
        <v>29</v>
      </c>
      <c r="F212" s="103" t="s">
        <v>661</v>
      </c>
      <c r="G212" s="104" t="s">
        <v>520</v>
      </c>
      <c r="H212" s="103" t="s">
        <v>484</v>
      </c>
      <c r="I212" s="103" t="s">
        <v>137</v>
      </c>
      <c r="J212" s="117"/>
      <c r="K212" s="106">
        <v>1.0599999999991556</v>
      </c>
      <c r="L212" s="104" t="s">
        <v>139</v>
      </c>
      <c r="M212" s="105">
        <v>3.0499999999999999E-2</v>
      </c>
      <c r="N212" s="105">
        <v>5.8799999999647634E-2</v>
      </c>
      <c r="O212" s="106">
        <v>459119.94610900013</v>
      </c>
      <c r="P212" s="118">
        <v>97.91</v>
      </c>
      <c r="Q212" s="106"/>
      <c r="R212" s="106">
        <v>449.52434009300009</v>
      </c>
      <c r="S212" s="107">
        <v>6.8399285810334699E-3</v>
      </c>
      <c r="T212" s="107">
        <f t="shared" si="3"/>
        <v>6.8827762199142882E-5</v>
      </c>
      <c r="U212" s="107">
        <f>R212/'סכום נכסי הקרן'!$C$42</f>
        <v>3.9003033188735579E-6</v>
      </c>
    </row>
    <row r="213" spans="2:21">
      <c r="B213" s="102" t="s">
        <v>662</v>
      </c>
      <c r="C213" s="103" t="s">
        <v>663</v>
      </c>
      <c r="D213" s="104" t="s">
        <v>126</v>
      </c>
      <c r="E213" s="104" t="s">
        <v>29</v>
      </c>
      <c r="F213" s="103" t="s">
        <v>661</v>
      </c>
      <c r="G213" s="104" t="s">
        <v>520</v>
      </c>
      <c r="H213" s="103" t="s">
        <v>484</v>
      </c>
      <c r="I213" s="103" t="s">
        <v>137</v>
      </c>
      <c r="J213" s="117"/>
      <c r="K213" s="106">
        <v>2.6699999999999693</v>
      </c>
      <c r="L213" s="104" t="s">
        <v>139</v>
      </c>
      <c r="M213" s="105">
        <v>2.58E-2</v>
      </c>
      <c r="N213" s="105">
        <v>5.8399999999999744E-2</v>
      </c>
      <c r="O213" s="106">
        <v>6673026.0894050011</v>
      </c>
      <c r="P213" s="118">
        <v>92.5</v>
      </c>
      <c r="Q213" s="106"/>
      <c r="R213" s="106">
        <v>6172.5491324490004</v>
      </c>
      <c r="S213" s="107">
        <v>2.205703832417737E-2</v>
      </c>
      <c r="T213" s="107">
        <f t="shared" si="3"/>
        <v>9.4509397146955762E-4</v>
      </c>
      <c r="U213" s="107">
        <f>R213/'סכום נכסי הקרן'!$C$42</f>
        <v>5.3556196450274986E-5</v>
      </c>
    </row>
    <row r="214" spans="2:21">
      <c r="B214" s="102" t="s">
        <v>664</v>
      </c>
      <c r="C214" s="103" t="s">
        <v>665</v>
      </c>
      <c r="D214" s="104" t="s">
        <v>126</v>
      </c>
      <c r="E214" s="104" t="s">
        <v>29</v>
      </c>
      <c r="F214" s="103" t="s">
        <v>661</v>
      </c>
      <c r="G214" s="104" t="s">
        <v>520</v>
      </c>
      <c r="H214" s="103" t="s">
        <v>484</v>
      </c>
      <c r="I214" s="103" t="s">
        <v>137</v>
      </c>
      <c r="J214" s="117"/>
      <c r="K214" s="106">
        <v>4.1400000000000086</v>
      </c>
      <c r="L214" s="104" t="s">
        <v>139</v>
      </c>
      <c r="M214" s="105">
        <v>0.04</v>
      </c>
      <c r="N214" s="105">
        <v>5.9799999999999784E-2</v>
      </c>
      <c r="O214" s="106">
        <v>20054571.360000003</v>
      </c>
      <c r="P214" s="118">
        <v>93.48</v>
      </c>
      <c r="Q214" s="106"/>
      <c r="R214" s="106">
        <v>18747.013307328001</v>
      </c>
      <c r="S214" s="107">
        <v>4.5815458015877553E-2</v>
      </c>
      <c r="T214" s="107">
        <f t="shared" si="3"/>
        <v>2.8704006852976888E-3</v>
      </c>
      <c r="U214" s="107">
        <f>R214/'סכום נכסי הקרן'!$C$42</f>
        <v>1.6265868541492299E-4</v>
      </c>
    </row>
    <row r="215" spans="2:21">
      <c r="B215" s="102" t="s">
        <v>666</v>
      </c>
      <c r="C215" s="103" t="s">
        <v>667</v>
      </c>
      <c r="D215" s="104" t="s">
        <v>126</v>
      </c>
      <c r="E215" s="104" t="s">
        <v>29</v>
      </c>
      <c r="F215" s="103" t="s">
        <v>668</v>
      </c>
      <c r="G215" s="104" t="s">
        <v>135</v>
      </c>
      <c r="H215" s="103" t="s">
        <v>473</v>
      </c>
      <c r="I215" s="103" t="s">
        <v>338</v>
      </c>
      <c r="J215" s="117"/>
      <c r="K215" s="106">
        <v>0.73999999999997979</v>
      </c>
      <c r="L215" s="104" t="s">
        <v>139</v>
      </c>
      <c r="M215" s="105">
        <v>2.9500000000000002E-2</v>
      </c>
      <c r="N215" s="105">
        <v>5.7599999999951877E-2</v>
      </c>
      <c r="O215" s="106">
        <v>2590982.258688</v>
      </c>
      <c r="P215" s="118">
        <v>98.74</v>
      </c>
      <c r="Q215" s="106"/>
      <c r="R215" s="106">
        <v>2558.3358832319996</v>
      </c>
      <c r="S215" s="107">
        <v>4.8303391122394866E-2</v>
      </c>
      <c r="T215" s="107">
        <f t="shared" si="3"/>
        <v>3.9171301327131007E-4</v>
      </c>
      <c r="U215" s="107">
        <f>R215/'סכום נכסי הקרן'!$C$42</f>
        <v>2.2197431921258634E-5</v>
      </c>
    </row>
    <row r="216" spans="2:21">
      <c r="B216" s="102" t="s">
        <v>669</v>
      </c>
      <c r="C216" s="103" t="s">
        <v>670</v>
      </c>
      <c r="D216" s="104" t="s">
        <v>126</v>
      </c>
      <c r="E216" s="104" t="s">
        <v>29</v>
      </c>
      <c r="F216" s="103" t="s">
        <v>506</v>
      </c>
      <c r="G216" s="104" t="s">
        <v>163</v>
      </c>
      <c r="H216" s="103" t="s">
        <v>473</v>
      </c>
      <c r="I216" s="103" t="s">
        <v>338</v>
      </c>
      <c r="J216" s="117"/>
      <c r="K216" s="106">
        <v>1.2299990345099716</v>
      </c>
      <c r="L216" s="104" t="s">
        <v>139</v>
      </c>
      <c r="M216" s="105">
        <v>4.1399999999999999E-2</v>
      </c>
      <c r="N216" s="105">
        <v>5.3599929168961218E-2</v>
      </c>
      <c r="O216" s="106">
        <v>0.51891299999999996</v>
      </c>
      <c r="P216" s="118">
        <v>99.57</v>
      </c>
      <c r="Q216" s="106"/>
      <c r="R216" s="106">
        <v>5.1389899999999995E-4</v>
      </c>
      <c r="S216" s="107">
        <v>2.3050221954883657E-9</v>
      </c>
      <c r="T216" s="107">
        <f t="shared" si="3"/>
        <v>7.8684322542044509E-11</v>
      </c>
      <c r="U216" s="107">
        <f>R216/'סכום נכסי הקרן'!$C$42</f>
        <v>4.4588508263003713E-12</v>
      </c>
    </row>
    <row r="217" spans="2:21">
      <c r="B217" s="102" t="s">
        <v>671</v>
      </c>
      <c r="C217" s="103" t="s">
        <v>672</v>
      </c>
      <c r="D217" s="104" t="s">
        <v>126</v>
      </c>
      <c r="E217" s="104" t="s">
        <v>29</v>
      </c>
      <c r="F217" s="103" t="s">
        <v>506</v>
      </c>
      <c r="G217" s="104" t="s">
        <v>163</v>
      </c>
      <c r="H217" s="103" t="s">
        <v>473</v>
      </c>
      <c r="I217" s="103" t="s">
        <v>338</v>
      </c>
      <c r="J217" s="117"/>
      <c r="K217" s="106">
        <v>1.779999999999877</v>
      </c>
      <c r="L217" s="104" t="s">
        <v>139</v>
      </c>
      <c r="M217" s="105">
        <v>3.5499999999999997E-2</v>
      </c>
      <c r="N217" s="105">
        <v>5.9600000000003359E-2</v>
      </c>
      <c r="O217" s="106">
        <v>6253860.214044</v>
      </c>
      <c r="P217" s="118">
        <v>96.81</v>
      </c>
      <c r="Q217" s="106"/>
      <c r="R217" s="106">
        <v>6054.3617927760015</v>
      </c>
      <c r="S217" s="107">
        <v>1.6000718984210516E-2</v>
      </c>
      <c r="T217" s="107">
        <f t="shared" si="3"/>
        <v>9.2699802118513118E-4</v>
      </c>
      <c r="U217" s="107">
        <f>R217/'סכום נכסי הקרן'!$C$42</f>
        <v>5.2530742582571036E-5</v>
      </c>
    </row>
    <row r="218" spans="2:21">
      <c r="B218" s="102" t="s">
        <v>673</v>
      </c>
      <c r="C218" s="103" t="s">
        <v>674</v>
      </c>
      <c r="D218" s="104" t="s">
        <v>126</v>
      </c>
      <c r="E218" s="104" t="s">
        <v>29</v>
      </c>
      <c r="F218" s="103" t="s">
        <v>506</v>
      </c>
      <c r="G218" s="104" t="s">
        <v>163</v>
      </c>
      <c r="H218" s="103" t="s">
        <v>473</v>
      </c>
      <c r="I218" s="103" t="s">
        <v>338</v>
      </c>
      <c r="J218" s="117"/>
      <c r="K218" s="106">
        <v>2.2700000000000204</v>
      </c>
      <c r="L218" s="104" t="s">
        <v>139</v>
      </c>
      <c r="M218" s="105">
        <v>2.5000000000000001E-2</v>
      </c>
      <c r="N218" s="105">
        <v>5.9600000000007064E-2</v>
      </c>
      <c r="O218" s="106">
        <v>26950616.849622</v>
      </c>
      <c r="P218" s="118">
        <v>94.31</v>
      </c>
      <c r="Q218" s="106"/>
      <c r="R218" s="106">
        <v>25417.126151874003</v>
      </c>
      <c r="S218" s="107">
        <v>2.3839938310217142E-2</v>
      </c>
      <c r="T218" s="107">
        <f t="shared" si="3"/>
        <v>3.8916778437511818E-3</v>
      </c>
      <c r="U218" s="107">
        <f>R218/'סכום נכסי הקרן'!$C$42</f>
        <v>2.2053199937042915E-4</v>
      </c>
    </row>
    <row r="219" spans="2:21">
      <c r="B219" s="102" t="s">
        <v>675</v>
      </c>
      <c r="C219" s="103" t="s">
        <v>676</v>
      </c>
      <c r="D219" s="104" t="s">
        <v>126</v>
      </c>
      <c r="E219" s="104" t="s">
        <v>29</v>
      </c>
      <c r="F219" s="103" t="s">
        <v>506</v>
      </c>
      <c r="G219" s="104" t="s">
        <v>163</v>
      </c>
      <c r="H219" s="103" t="s">
        <v>473</v>
      </c>
      <c r="I219" s="103" t="s">
        <v>338</v>
      </c>
      <c r="J219" s="117"/>
      <c r="K219" s="106">
        <v>4.0600000000000094</v>
      </c>
      <c r="L219" s="104" t="s">
        <v>139</v>
      </c>
      <c r="M219" s="105">
        <v>4.7300000000000002E-2</v>
      </c>
      <c r="N219" s="105">
        <v>6.0200000000001419E-2</v>
      </c>
      <c r="O219" s="106">
        <v>12597780.364068</v>
      </c>
      <c r="P219" s="118">
        <v>96.34</v>
      </c>
      <c r="Q219" s="106"/>
      <c r="R219" s="106">
        <v>12136.702161764002</v>
      </c>
      <c r="S219" s="107">
        <v>3.1899979398270516E-2</v>
      </c>
      <c r="T219" s="107">
        <f t="shared" si="3"/>
        <v>1.8582799100464635E-3</v>
      </c>
      <c r="U219" s="107">
        <f>R219/'סכום נכסי הקרן'!$C$42</f>
        <v>1.0530424161662686E-4</v>
      </c>
    </row>
    <row r="220" spans="2:21">
      <c r="B220" s="102" t="s">
        <v>677</v>
      </c>
      <c r="C220" s="103" t="s">
        <v>678</v>
      </c>
      <c r="D220" s="104" t="s">
        <v>126</v>
      </c>
      <c r="E220" s="104" t="s">
        <v>29</v>
      </c>
      <c r="F220" s="103" t="s">
        <v>508</v>
      </c>
      <c r="G220" s="104" t="s">
        <v>348</v>
      </c>
      <c r="H220" s="103" t="s">
        <v>473</v>
      </c>
      <c r="I220" s="103" t="s">
        <v>338</v>
      </c>
      <c r="J220" s="117"/>
      <c r="K220" s="106">
        <v>0.65999962695551617</v>
      </c>
      <c r="L220" s="104" t="s">
        <v>139</v>
      </c>
      <c r="M220" s="105">
        <v>6.4000000000000001E-2</v>
      </c>
      <c r="N220" s="105">
        <v>5.8099963646010402E-2</v>
      </c>
      <c r="O220" s="106">
        <v>0.50387000000000015</v>
      </c>
      <c r="P220" s="118">
        <v>100.97</v>
      </c>
      <c r="Q220" s="106"/>
      <c r="R220" s="106">
        <v>5.0888500000000004E-4</v>
      </c>
      <c r="S220" s="107">
        <v>7.2541243231915848E-10</v>
      </c>
      <c r="T220" s="107">
        <f t="shared" si="3"/>
        <v>7.7916616838733533E-11</v>
      </c>
      <c r="U220" s="107">
        <f>R220/'סכום נכסי הקרן'!$C$42</f>
        <v>4.4153467952688459E-12</v>
      </c>
    </row>
    <row r="221" spans="2:21">
      <c r="B221" s="102" t="s">
        <v>679</v>
      </c>
      <c r="C221" s="103" t="s">
        <v>680</v>
      </c>
      <c r="D221" s="104" t="s">
        <v>126</v>
      </c>
      <c r="E221" s="104" t="s">
        <v>29</v>
      </c>
      <c r="F221" s="103" t="s">
        <v>508</v>
      </c>
      <c r="G221" s="104" t="s">
        <v>348</v>
      </c>
      <c r="H221" s="103" t="s">
        <v>473</v>
      </c>
      <c r="I221" s="103" t="s">
        <v>338</v>
      </c>
      <c r="J221" s="117"/>
      <c r="K221" s="106">
        <v>4.6799999999998523</v>
      </c>
      <c r="L221" s="104" t="s">
        <v>139</v>
      </c>
      <c r="M221" s="105">
        <v>2.4300000000000002E-2</v>
      </c>
      <c r="N221" s="105">
        <v>5.5000000000000548E-2</v>
      </c>
      <c r="O221" s="106">
        <v>20662464.273651004</v>
      </c>
      <c r="P221" s="118">
        <v>87.67</v>
      </c>
      <c r="Q221" s="106"/>
      <c r="R221" s="106">
        <v>18114.782429088005</v>
      </c>
      <c r="S221" s="107">
        <v>1.4107778681531326E-2</v>
      </c>
      <c r="T221" s="107">
        <f t="shared" si="3"/>
        <v>2.7735982818205933E-3</v>
      </c>
      <c r="U221" s="107">
        <f>R221/'סכום נכסי הקרן'!$C$42</f>
        <v>1.571731266303116E-4</v>
      </c>
    </row>
    <row r="222" spans="2:21">
      <c r="B222" s="102" t="s">
        <v>681</v>
      </c>
      <c r="C222" s="103" t="s">
        <v>682</v>
      </c>
      <c r="D222" s="104" t="s">
        <v>126</v>
      </c>
      <c r="E222" s="104" t="s">
        <v>29</v>
      </c>
      <c r="F222" s="103" t="s">
        <v>683</v>
      </c>
      <c r="G222" s="104" t="s">
        <v>163</v>
      </c>
      <c r="H222" s="103" t="s">
        <v>473</v>
      </c>
      <c r="I222" s="103" t="s">
        <v>338</v>
      </c>
      <c r="J222" s="117"/>
      <c r="K222" s="106">
        <v>0.73</v>
      </c>
      <c r="L222" s="104" t="s">
        <v>139</v>
      </c>
      <c r="M222" s="105">
        <v>2.1600000000000001E-2</v>
      </c>
      <c r="N222" s="105">
        <v>5.589979550102249E-2</v>
      </c>
      <c r="O222" s="106">
        <v>0.2206000000000001</v>
      </c>
      <c r="P222" s="118">
        <v>98.16</v>
      </c>
      <c r="Q222" s="106"/>
      <c r="R222" s="106">
        <v>2.1809400000000006E-4</v>
      </c>
      <c r="S222" s="107">
        <v>1.7247639782464581E-9</v>
      </c>
      <c r="T222" s="107">
        <f t="shared" si="3"/>
        <v>3.3392901407639751E-11</v>
      </c>
      <c r="U222" s="107">
        <f>R222/'סכום נכסי הקרן'!$C$42</f>
        <v>1.8922952021917798E-12</v>
      </c>
    </row>
    <row r="223" spans="2:21">
      <c r="B223" s="102" t="s">
        <v>684</v>
      </c>
      <c r="C223" s="103" t="s">
        <v>685</v>
      </c>
      <c r="D223" s="104" t="s">
        <v>126</v>
      </c>
      <c r="E223" s="104" t="s">
        <v>29</v>
      </c>
      <c r="F223" s="103" t="s">
        <v>683</v>
      </c>
      <c r="G223" s="104" t="s">
        <v>163</v>
      </c>
      <c r="H223" s="103" t="s">
        <v>473</v>
      </c>
      <c r="I223" s="103" t="s">
        <v>338</v>
      </c>
      <c r="J223" s="117"/>
      <c r="K223" s="106">
        <v>2.6999999999999997</v>
      </c>
      <c r="L223" s="104" t="s">
        <v>139</v>
      </c>
      <c r="M223" s="105">
        <v>0.04</v>
      </c>
      <c r="N223" s="105">
        <v>5.3799854244179358E-2</v>
      </c>
      <c r="O223" s="106">
        <v>0.66932200000000008</v>
      </c>
      <c r="P223" s="118">
        <v>97.49</v>
      </c>
      <c r="Q223" s="106"/>
      <c r="R223" s="106">
        <v>6.5177500000000005E-4</v>
      </c>
      <c r="S223" s="107">
        <v>9.833315429344319E-10</v>
      </c>
      <c r="T223" s="107">
        <f t="shared" si="3"/>
        <v>9.9794851371263747E-11</v>
      </c>
      <c r="U223" s="107">
        <f>R223/'סכום נכסי הקרן'!$C$42</f>
        <v>5.6551335910595751E-12</v>
      </c>
    </row>
    <row r="224" spans="2:21">
      <c r="B224" s="102" t="s">
        <v>686</v>
      </c>
      <c r="C224" s="103" t="s">
        <v>687</v>
      </c>
      <c r="D224" s="104" t="s">
        <v>126</v>
      </c>
      <c r="E224" s="104" t="s">
        <v>29</v>
      </c>
      <c r="F224" s="103" t="s">
        <v>688</v>
      </c>
      <c r="G224" s="104" t="s">
        <v>689</v>
      </c>
      <c r="H224" s="103" t="s">
        <v>473</v>
      </c>
      <c r="I224" s="103" t="s">
        <v>338</v>
      </c>
      <c r="J224" s="117"/>
      <c r="K224" s="106">
        <v>1.479998587824102</v>
      </c>
      <c r="L224" s="104" t="s">
        <v>139</v>
      </c>
      <c r="M224" s="105">
        <v>3.3500000000000002E-2</v>
      </c>
      <c r="N224" s="105">
        <v>5.3399989089594875E-2</v>
      </c>
      <c r="O224" s="106">
        <v>0.39106500000000022</v>
      </c>
      <c r="P224" s="118">
        <v>97.22</v>
      </c>
      <c r="Q224" s="106">
        <v>2.05556E-4</v>
      </c>
      <c r="R224" s="106">
        <v>5.8659600000000021E-4</v>
      </c>
      <c r="S224" s="107">
        <v>4.2681890414626925E-9</v>
      </c>
      <c r="T224" s="107">
        <f t="shared" si="3"/>
        <v>8.9815136565498591E-11</v>
      </c>
      <c r="U224" s="107">
        <f>R224/'סכום נכסי הקרן'!$C$42</f>
        <v>5.0896072171856601E-12</v>
      </c>
    </row>
    <row r="225" spans="2:21">
      <c r="B225" s="102" t="s">
        <v>690</v>
      </c>
      <c r="C225" s="103" t="s">
        <v>691</v>
      </c>
      <c r="D225" s="104" t="s">
        <v>126</v>
      </c>
      <c r="E225" s="104" t="s">
        <v>29</v>
      </c>
      <c r="F225" s="103" t="s">
        <v>688</v>
      </c>
      <c r="G225" s="104" t="s">
        <v>689</v>
      </c>
      <c r="H225" s="103" t="s">
        <v>473</v>
      </c>
      <c r="I225" s="103" t="s">
        <v>338</v>
      </c>
      <c r="J225" s="117"/>
      <c r="K225" s="106">
        <v>3.4499974841213761</v>
      </c>
      <c r="L225" s="104" t="s">
        <v>139</v>
      </c>
      <c r="M225" s="105">
        <v>2.6200000000000001E-2</v>
      </c>
      <c r="N225" s="105">
        <v>5.5200005831266996E-2</v>
      </c>
      <c r="O225" s="106">
        <v>0.82725099999999996</v>
      </c>
      <c r="P225" s="118">
        <v>91.29</v>
      </c>
      <c r="Q225" s="106"/>
      <c r="R225" s="106">
        <v>7.5455300000000004E-4</v>
      </c>
      <c r="S225" s="107">
        <v>1.6522769810308186E-9</v>
      </c>
      <c r="T225" s="107">
        <f t="shared" si="3"/>
        <v>1.1553144027730608E-10</v>
      </c>
      <c r="U225" s="107">
        <f>R225/'סכום נכסי הקרן'!$C$42</f>
        <v>6.5468881385980983E-12</v>
      </c>
    </row>
    <row r="226" spans="2:21">
      <c r="B226" s="102" t="s">
        <v>692</v>
      </c>
      <c r="C226" s="103" t="s">
        <v>693</v>
      </c>
      <c r="D226" s="104" t="s">
        <v>126</v>
      </c>
      <c r="E226" s="104" t="s">
        <v>29</v>
      </c>
      <c r="F226" s="103" t="s">
        <v>688</v>
      </c>
      <c r="G226" s="104" t="s">
        <v>689</v>
      </c>
      <c r="H226" s="103" t="s">
        <v>473</v>
      </c>
      <c r="I226" s="103" t="s">
        <v>338</v>
      </c>
      <c r="J226" s="117"/>
      <c r="K226" s="106">
        <v>5.8400000000000443</v>
      </c>
      <c r="L226" s="104" t="s">
        <v>139</v>
      </c>
      <c r="M226" s="105">
        <v>2.3399999999999997E-2</v>
      </c>
      <c r="N226" s="105">
        <v>5.7300000000001523E-2</v>
      </c>
      <c r="O226" s="106">
        <v>16409789.887768002</v>
      </c>
      <c r="P226" s="118">
        <v>82.62</v>
      </c>
      <c r="Q226" s="106"/>
      <c r="R226" s="106">
        <v>13557.768406477999</v>
      </c>
      <c r="S226" s="107">
        <v>1.5535895751733021E-2</v>
      </c>
      <c r="T226" s="107">
        <f t="shared" si="3"/>
        <v>2.0758628100962556E-3</v>
      </c>
      <c r="U226" s="107">
        <f>R226/'סכום נכסי הקרן'!$C$42</f>
        <v>1.176341399030033E-4</v>
      </c>
    </row>
    <row r="227" spans="2:21">
      <c r="B227" s="102" t="s">
        <v>694</v>
      </c>
      <c r="C227" s="103" t="s">
        <v>695</v>
      </c>
      <c r="D227" s="104" t="s">
        <v>126</v>
      </c>
      <c r="E227" s="104" t="s">
        <v>29</v>
      </c>
      <c r="F227" s="103" t="s">
        <v>696</v>
      </c>
      <c r="G227" s="104" t="s">
        <v>520</v>
      </c>
      <c r="H227" s="103" t="s">
        <v>513</v>
      </c>
      <c r="I227" s="103" t="s">
        <v>137</v>
      </c>
      <c r="J227" s="117"/>
      <c r="K227" s="106">
        <v>1.8400000000000254</v>
      </c>
      <c r="L227" s="104" t="s">
        <v>139</v>
      </c>
      <c r="M227" s="105">
        <v>2.9500000000000002E-2</v>
      </c>
      <c r="N227" s="105">
        <v>6.2800000000010167E-2</v>
      </c>
      <c r="O227" s="106">
        <v>16182314.467079001</v>
      </c>
      <c r="P227" s="118">
        <v>94.95</v>
      </c>
      <c r="Q227" s="106"/>
      <c r="R227" s="106">
        <v>15365.107587655002</v>
      </c>
      <c r="S227" s="107">
        <v>4.0979981602364143E-2</v>
      </c>
      <c r="T227" s="107">
        <f t="shared" si="3"/>
        <v>2.3525888964957349E-3</v>
      </c>
      <c r="U227" s="107">
        <f>R227/'סכום נכסי הקרן'!$C$42</f>
        <v>1.3331553994736244E-4</v>
      </c>
    </row>
    <row r="228" spans="2:21">
      <c r="B228" s="102" t="s">
        <v>697</v>
      </c>
      <c r="C228" s="103" t="s">
        <v>698</v>
      </c>
      <c r="D228" s="104" t="s">
        <v>126</v>
      </c>
      <c r="E228" s="104" t="s">
        <v>29</v>
      </c>
      <c r="F228" s="103" t="s">
        <v>696</v>
      </c>
      <c r="G228" s="104" t="s">
        <v>520</v>
      </c>
      <c r="H228" s="103" t="s">
        <v>513</v>
      </c>
      <c r="I228" s="103" t="s">
        <v>137</v>
      </c>
      <c r="J228" s="117"/>
      <c r="K228" s="106">
        <v>3.1800000000002946</v>
      </c>
      <c r="L228" s="104" t="s">
        <v>139</v>
      </c>
      <c r="M228" s="105">
        <v>2.5499999999999998E-2</v>
      </c>
      <c r="N228" s="105">
        <v>6.2299999999941492E-2</v>
      </c>
      <c r="O228" s="106">
        <v>1465639.9661900001</v>
      </c>
      <c r="P228" s="118">
        <v>89.91</v>
      </c>
      <c r="Q228" s="106"/>
      <c r="R228" s="106">
        <v>1317.7568926770002</v>
      </c>
      <c r="S228" s="107">
        <v>2.5170275398684505E-3</v>
      </c>
      <c r="T228" s="107">
        <f t="shared" si="3"/>
        <v>2.0176495454437432E-4</v>
      </c>
      <c r="U228" s="107">
        <f>R228/'סכום נכסי הקרן'!$C$42</f>
        <v>1.1433533456527162E-5</v>
      </c>
    </row>
    <row r="229" spans="2:21">
      <c r="B229" s="102" t="s">
        <v>699</v>
      </c>
      <c r="C229" s="103" t="s">
        <v>700</v>
      </c>
      <c r="D229" s="104" t="s">
        <v>126</v>
      </c>
      <c r="E229" s="104" t="s">
        <v>29</v>
      </c>
      <c r="F229" s="103" t="s">
        <v>701</v>
      </c>
      <c r="G229" s="104" t="s">
        <v>386</v>
      </c>
      <c r="H229" s="103" t="s">
        <v>513</v>
      </c>
      <c r="I229" s="103" t="s">
        <v>137</v>
      </c>
      <c r="J229" s="117"/>
      <c r="K229" s="106">
        <v>2.0499999999998946</v>
      </c>
      <c r="L229" s="104" t="s">
        <v>139</v>
      </c>
      <c r="M229" s="105">
        <v>3.27E-2</v>
      </c>
      <c r="N229" s="105">
        <v>5.660000000000924E-2</v>
      </c>
      <c r="O229" s="106">
        <v>6584502.1230220012</v>
      </c>
      <c r="P229" s="118">
        <v>96.6</v>
      </c>
      <c r="Q229" s="106"/>
      <c r="R229" s="106">
        <v>6360.6290498320004</v>
      </c>
      <c r="S229" s="107">
        <v>2.0863904215308961E-2</v>
      </c>
      <c r="T229" s="107">
        <f t="shared" si="3"/>
        <v>9.7389134387745305E-4</v>
      </c>
      <c r="U229" s="107">
        <f>R229/'סכום נכסי הקרן'!$C$42</f>
        <v>5.518807410528832E-5</v>
      </c>
    </row>
    <row r="230" spans="2:21">
      <c r="B230" s="102" t="s">
        <v>702</v>
      </c>
      <c r="C230" s="103" t="s">
        <v>703</v>
      </c>
      <c r="D230" s="104" t="s">
        <v>126</v>
      </c>
      <c r="E230" s="104" t="s">
        <v>29</v>
      </c>
      <c r="F230" s="103" t="s">
        <v>704</v>
      </c>
      <c r="G230" s="104" t="s">
        <v>556</v>
      </c>
      <c r="H230" s="103" t="s">
        <v>513</v>
      </c>
      <c r="I230" s="103" t="s">
        <v>137</v>
      </c>
      <c r="J230" s="117"/>
      <c r="K230" s="106">
        <v>4.8299999999998384</v>
      </c>
      <c r="L230" s="104" t="s">
        <v>139</v>
      </c>
      <c r="M230" s="105">
        <v>7.4999999999999997E-3</v>
      </c>
      <c r="N230" s="105">
        <v>5.1699999999999594E-2</v>
      </c>
      <c r="O230" s="106">
        <v>18583067.18646</v>
      </c>
      <c r="P230" s="118">
        <v>81.3</v>
      </c>
      <c r="Q230" s="106"/>
      <c r="R230" s="106">
        <v>15108.033622592</v>
      </c>
      <c r="S230" s="107">
        <v>3.4957978690928794E-2</v>
      </c>
      <c r="T230" s="107">
        <f t="shared" si="3"/>
        <v>2.3132276780769801E-3</v>
      </c>
      <c r="U230" s="107">
        <f>R230/'סכום נכסי הקרן'!$C$42</f>
        <v>1.3108503461160291E-4</v>
      </c>
    </row>
    <row r="231" spans="2:21">
      <c r="B231" s="102" t="s">
        <v>705</v>
      </c>
      <c r="C231" s="103" t="s">
        <v>706</v>
      </c>
      <c r="D231" s="104" t="s">
        <v>126</v>
      </c>
      <c r="E231" s="104" t="s">
        <v>29</v>
      </c>
      <c r="F231" s="103" t="s">
        <v>704</v>
      </c>
      <c r="G231" s="104" t="s">
        <v>556</v>
      </c>
      <c r="H231" s="103" t="s">
        <v>513</v>
      </c>
      <c r="I231" s="103" t="s">
        <v>137</v>
      </c>
      <c r="J231" s="117"/>
      <c r="K231" s="106">
        <v>2.46</v>
      </c>
      <c r="L231" s="104" t="s">
        <v>139</v>
      </c>
      <c r="M231" s="105">
        <v>3.4500000000000003E-2</v>
      </c>
      <c r="N231" s="105">
        <v>5.930000000026147E-2</v>
      </c>
      <c r="O231" s="106">
        <v>393571.03814600001</v>
      </c>
      <c r="P231" s="118">
        <v>94.64</v>
      </c>
      <c r="Q231" s="106"/>
      <c r="R231" s="106">
        <v>372.47561698200013</v>
      </c>
      <c r="S231" s="107">
        <v>5.4030706966631955E-4</v>
      </c>
      <c r="T231" s="107">
        <f t="shared" si="3"/>
        <v>5.7030645293450132E-5</v>
      </c>
      <c r="U231" s="107">
        <f>R231/'סכום נכסי הקרן'!$C$42</f>
        <v>3.2317891503134504E-6</v>
      </c>
    </row>
    <row r="232" spans="2:21">
      <c r="B232" s="102" t="s">
        <v>707</v>
      </c>
      <c r="C232" s="103" t="s">
        <v>708</v>
      </c>
      <c r="D232" s="104" t="s">
        <v>126</v>
      </c>
      <c r="E232" s="104" t="s">
        <v>29</v>
      </c>
      <c r="F232" s="103" t="s">
        <v>709</v>
      </c>
      <c r="G232" s="104" t="s">
        <v>556</v>
      </c>
      <c r="H232" s="103" t="s">
        <v>513</v>
      </c>
      <c r="I232" s="103" t="s">
        <v>137</v>
      </c>
      <c r="J232" s="117"/>
      <c r="K232" s="106">
        <v>3.8200000000000092</v>
      </c>
      <c r="L232" s="104" t="s">
        <v>139</v>
      </c>
      <c r="M232" s="105">
        <v>2.5000000000000001E-3</v>
      </c>
      <c r="N232" s="105">
        <v>5.8399999999988308E-2</v>
      </c>
      <c r="O232" s="106">
        <v>10958752.584812</v>
      </c>
      <c r="P232" s="118">
        <v>81.3</v>
      </c>
      <c r="Q232" s="106"/>
      <c r="R232" s="106">
        <v>8909.4654862100033</v>
      </c>
      <c r="S232" s="107">
        <v>1.9341182319885918E-2</v>
      </c>
      <c r="T232" s="107">
        <f t="shared" si="3"/>
        <v>1.3641498737965267E-3</v>
      </c>
      <c r="U232" s="107">
        <f>R232/'סכום נכסי הקרן'!$C$42</f>
        <v>7.7303083962183453E-5</v>
      </c>
    </row>
    <row r="233" spans="2:21">
      <c r="B233" s="102" t="s">
        <v>710</v>
      </c>
      <c r="C233" s="103" t="s">
        <v>711</v>
      </c>
      <c r="D233" s="104" t="s">
        <v>126</v>
      </c>
      <c r="E233" s="104" t="s">
        <v>29</v>
      </c>
      <c r="F233" s="103" t="s">
        <v>709</v>
      </c>
      <c r="G233" s="104" t="s">
        <v>556</v>
      </c>
      <c r="H233" s="103" t="s">
        <v>513</v>
      </c>
      <c r="I233" s="103" t="s">
        <v>137</v>
      </c>
      <c r="J233" s="117"/>
      <c r="K233" s="106">
        <v>3.2899999999992522</v>
      </c>
      <c r="L233" s="104" t="s">
        <v>139</v>
      </c>
      <c r="M233" s="105">
        <v>2.0499999999999997E-2</v>
      </c>
      <c r="N233" s="105">
        <v>5.7499999999726409E-2</v>
      </c>
      <c r="O233" s="106">
        <v>246352.64582099995</v>
      </c>
      <c r="P233" s="118">
        <v>89.02</v>
      </c>
      <c r="Q233" s="106"/>
      <c r="R233" s="106">
        <v>219.30313272400005</v>
      </c>
      <c r="S233" s="107">
        <v>4.7243596875889179E-4</v>
      </c>
      <c r="T233" s="107">
        <f t="shared" si="3"/>
        <v>3.3578034652209903E-5</v>
      </c>
      <c r="U233" s="107">
        <f>R233/'סכום נכסי הקרן'!$C$42</f>
        <v>1.9027862567482474E-6</v>
      </c>
    </row>
    <row r="234" spans="2:21">
      <c r="B234" s="102" t="s">
        <v>712</v>
      </c>
      <c r="C234" s="103" t="s">
        <v>713</v>
      </c>
      <c r="D234" s="104" t="s">
        <v>126</v>
      </c>
      <c r="E234" s="104" t="s">
        <v>29</v>
      </c>
      <c r="F234" s="103" t="s">
        <v>714</v>
      </c>
      <c r="G234" s="104" t="s">
        <v>520</v>
      </c>
      <c r="H234" s="103" t="s">
        <v>513</v>
      </c>
      <c r="I234" s="103" t="s">
        <v>137</v>
      </c>
      <c r="J234" s="117"/>
      <c r="K234" s="106">
        <v>2.6099999807958332</v>
      </c>
      <c r="L234" s="104" t="s">
        <v>139</v>
      </c>
      <c r="M234" s="105">
        <v>2.4E-2</v>
      </c>
      <c r="N234" s="105">
        <v>6.0699987567591637E-2</v>
      </c>
      <c r="O234" s="106">
        <v>7.051687000000002</v>
      </c>
      <c r="P234" s="118">
        <v>91.2</v>
      </c>
      <c r="Q234" s="106">
        <v>8.5232000000000013E-5</v>
      </c>
      <c r="R234" s="106">
        <v>6.5152299999999995E-3</v>
      </c>
      <c r="S234" s="107">
        <v>2.7058639118736375E-8</v>
      </c>
      <c r="T234" s="107">
        <f t="shared" si="3"/>
        <v>9.9756267039944543E-10</v>
      </c>
      <c r="U234" s="107">
        <f>R234/'סכום נכסי הקרן'!$C$42</f>
        <v>5.6529471100424336E-11</v>
      </c>
    </row>
    <row r="235" spans="2:21">
      <c r="B235" s="102" t="s">
        <v>715</v>
      </c>
      <c r="C235" s="103" t="s">
        <v>716</v>
      </c>
      <c r="D235" s="104" t="s">
        <v>126</v>
      </c>
      <c r="E235" s="104" t="s">
        <v>29</v>
      </c>
      <c r="F235" s="103" t="s">
        <v>519</v>
      </c>
      <c r="G235" s="104" t="s">
        <v>520</v>
      </c>
      <c r="H235" s="103" t="s">
        <v>521</v>
      </c>
      <c r="I235" s="103" t="s">
        <v>338</v>
      </c>
      <c r="J235" s="117"/>
      <c r="K235" s="106">
        <v>2.5499999999999488</v>
      </c>
      <c r="L235" s="104" t="s">
        <v>139</v>
      </c>
      <c r="M235" s="105">
        <v>4.2999999999999997E-2</v>
      </c>
      <c r="N235" s="105">
        <v>6.109999999999495E-2</v>
      </c>
      <c r="O235" s="106">
        <v>11539463.073695004</v>
      </c>
      <c r="P235" s="118">
        <v>96.61</v>
      </c>
      <c r="Q235" s="106"/>
      <c r="R235" s="106">
        <v>11148.275659233002</v>
      </c>
      <c r="S235" s="107">
        <v>1.0394645843248045E-2</v>
      </c>
      <c r="T235" s="107">
        <f t="shared" si="3"/>
        <v>1.7069395304499784E-3</v>
      </c>
      <c r="U235" s="107">
        <f>R235/'סכום נכסי הקרן'!$C$42</f>
        <v>9.6728147233202219E-5</v>
      </c>
    </row>
    <row r="236" spans="2:21">
      <c r="B236" s="102" t="s">
        <v>717</v>
      </c>
      <c r="C236" s="103" t="s">
        <v>718</v>
      </c>
      <c r="D236" s="104" t="s">
        <v>126</v>
      </c>
      <c r="E236" s="104" t="s">
        <v>29</v>
      </c>
      <c r="F236" s="103" t="s">
        <v>719</v>
      </c>
      <c r="G236" s="104" t="s">
        <v>512</v>
      </c>
      <c r="H236" s="103" t="s">
        <v>513</v>
      </c>
      <c r="I236" s="103" t="s">
        <v>137</v>
      </c>
      <c r="J236" s="117"/>
      <c r="K236" s="106">
        <v>1.0999999999998946</v>
      </c>
      <c r="L236" s="104" t="s">
        <v>139</v>
      </c>
      <c r="M236" s="105">
        <v>3.5000000000000003E-2</v>
      </c>
      <c r="N236" s="105">
        <v>6.0699999999991316E-2</v>
      </c>
      <c r="O236" s="106">
        <v>5849249.9566050014</v>
      </c>
      <c r="P236" s="118">
        <v>97.76</v>
      </c>
      <c r="Q236" s="106"/>
      <c r="R236" s="106">
        <v>5718.2268865709993</v>
      </c>
      <c r="S236" s="107">
        <v>3.0509336306097441E-2</v>
      </c>
      <c r="T236" s="107">
        <f t="shared" si="3"/>
        <v>8.7553159027657862E-4</v>
      </c>
      <c r="U236" s="107">
        <f>R236/'סכום נכסי הקרן'!$C$42</f>
        <v>4.9614264044413588E-5</v>
      </c>
    </row>
    <row r="237" spans="2:21">
      <c r="B237" s="102" t="s">
        <v>720</v>
      </c>
      <c r="C237" s="103" t="s">
        <v>721</v>
      </c>
      <c r="D237" s="104" t="s">
        <v>126</v>
      </c>
      <c r="E237" s="104" t="s">
        <v>29</v>
      </c>
      <c r="F237" s="103" t="s">
        <v>719</v>
      </c>
      <c r="G237" s="104" t="s">
        <v>512</v>
      </c>
      <c r="H237" s="103" t="s">
        <v>513</v>
      </c>
      <c r="I237" s="103" t="s">
        <v>137</v>
      </c>
      <c r="J237" s="117"/>
      <c r="K237" s="106">
        <v>2.6099999999999315</v>
      </c>
      <c r="L237" s="104" t="s">
        <v>139</v>
      </c>
      <c r="M237" s="105">
        <v>2.6499999999999999E-2</v>
      </c>
      <c r="N237" s="105">
        <v>6.4299999999986882E-2</v>
      </c>
      <c r="O237" s="106">
        <v>4796658.0357790012</v>
      </c>
      <c r="P237" s="118">
        <v>91.15</v>
      </c>
      <c r="Q237" s="106"/>
      <c r="R237" s="106">
        <v>4372.1539619180003</v>
      </c>
      <c r="S237" s="107">
        <v>7.8051410790396453E-3</v>
      </c>
      <c r="T237" s="107">
        <f t="shared" si="3"/>
        <v>6.6943109938535342E-4</v>
      </c>
      <c r="U237" s="107">
        <f>R237/'סכום נכסי הקרן'!$C$42</f>
        <v>3.7935046197425017E-5</v>
      </c>
    </row>
    <row r="238" spans="2:21">
      <c r="B238" s="102" t="s">
        <v>722</v>
      </c>
      <c r="C238" s="103" t="s">
        <v>723</v>
      </c>
      <c r="D238" s="104" t="s">
        <v>126</v>
      </c>
      <c r="E238" s="104" t="s">
        <v>29</v>
      </c>
      <c r="F238" s="103" t="s">
        <v>719</v>
      </c>
      <c r="G238" s="104" t="s">
        <v>512</v>
      </c>
      <c r="H238" s="103" t="s">
        <v>513</v>
      </c>
      <c r="I238" s="103" t="s">
        <v>137</v>
      </c>
      <c r="J238" s="117"/>
      <c r="K238" s="106">
        <v>2.1600000000003612</v>
      </c>
      <c r="L238" s="104" t="s">
        <v>139</v>
      </c>
      <c r="M238" s="105">
        <v>4.99E-2</v>
      </c>
      <c r="N238" s="105">
        <v>5.9199999999994611E-2</v>
      </c>
      <c r="O238" s="106">
        <v>3882973.7525290004</v>
      </c>
      <c r="P238" s="118">
        <v>98.22</v>
      </c>
      <c r="Q238" s="106">
        <v>482.02735043700005</v>
      </c>
      <c r="R238" s="106">
        <v>4295.8841708960008</v>
      </c>
      <c r="S238" s="107">
        <v>2.1980621450322584E-2</v>
      </c>
      <c r="T238" s="107">
        <f t="shared" si="3"/>
        <v>6.5775324666139526E-4</v>
      </c>
      <c r="U238" s="107">
        <f>R238/'סכום נכסי הקרן'!$C$42</f>
        <v>3.7273290442461104E-5</v>
      </c>
    </row>
    <row r="239" spans="2:21">
      <c r="B239" s="102" t="s">
        <v>724</v>
      </c>
      <c r="C239" s="103" t="s">
        <v>725</v>
      </c>
      <c r="D239" s="104" t="s">
        <v>126</v>
      </c>
      <c r="E239" s="104" t="s">
        <v>29</v>
      </c>
      <c r="F239" s="103" t="s">
        <v>726</v>
      </c>
      <c r="G239" s="104" t="s">
        <v>520</v>
      </c>
      <c r="H239" s="103" t="s">
        <v>521</v>
      </c>
      <c r="I239" s="103" t="s">
        <v>338</v>
      </c>
      <c r="J239" s="117"/>
      <c r="K239" s="106">
        <v>3.6699999999999511</v>
      </c>
      <c r="L239" s="104" t="s">
        <v>139</v>
      </c>
      <c r="M239" s="105">
        <v>5.3399999999999996E-2</v>
      </c>
      <c r="N239" s="105">
        <v>6.3200000000001699E-2</v>
      </c>
      <c r="O239" s="106">
        <v>18120132.725511003</v>
      </c>
      <c r="P239" s="118">
        <v>98.56</v>
      </c>
      <c r="Q239" s="106"/>
      <c r="R239" s="106">
        <v>17859.203417003006</v>
      </c>
      <c r="S239" s="107">
        <v>4.530033181377751E-2</v>
      </c>
      <c r="T239" s="107">
        <f t="shared" si="3"/>
        <v>2.7344659592788622E-3</v>
      </c>
      <c r="U239" s="107">
        <f>R239/'סכום נכסי הקרן'!$C$42</f>
        <v>1.5495559227196446E-4</v>
      </c>
    </row>
    <row r="240" spans="2:21">
      <c r="B240" s="102" t="s">
        <v>727</v>
      </c>
      <c r="C240" s="103" t="s">
        <v>728</v>
      </c>
      <c r="D240" s="104" t="s">
        <v>126</v>
      </c>
      <c r="E240" s="104" t="s">
        <v>29</v>
      </c>
      <c r="F240" s="103" t="s">
        <v>530</v>
      </c>
      <c r="G240" s="104" t="s">
        <v>348</v>
      </c>
      <c r="H240" s="103" t="s">
        <v>531</v>
      </c>
      <c r="I240" s="103" t="s">
        <v>338</v>
      </c>
      <c r="J240" s="117"/>
      <c r="K240" s="106">
        <v>3.7499999999999054</v>
      </c>
      <c r="L240" s="104" t="s">
        <v>139</v>
      </c>
      <c r="M240" s="105">
        <v>2.5000000000000001E-2</v>
      </c>
      <c r="N240" s="105">
        <v>6.4300000000009488E-2</v>
      </c>
      <c r="O240" s="106">
        <v>2632549.7949090004</v>
      </c>
      <c r="P240" s="118">
        <v>86.77</v>
      </c>
      <c r="Q240" s="106"/>
      <c r="R240" s="106">
        <v>2284.2633701810005</v>
      </c>
      <c r="S240" s="107">
        <v>3.0943252323009712E-3</v>
      </c>
      <c r="T240" s="107">
        <f t="shared" si="3"/>
        <v>3.4974910593384975E-4</v>
      </c>
      <c r="U240" s="107">
        <f>R240/'סכום נכסי הקרן'!$C$42</f>
        <v>1.9819438480361366E-5</v>
      </c>
    </row>
    <row r="241" spans="2:21">
      <c r="B241" s="102" t="s">
        <v>729</v>
      </c>
      <c r="C241" s="103" t="s">
        <v>730</v>
      </c>
      <c r="D241" s="104" t="s">
        <v>126</v>
      </c>
      <c r="E241" s="104" t="s">
        <v>29</v>
      </c>
      <c r="F241" s="103" t="s">
        <v>731</v>
      </c>
      <c r="G241" s="104" t="s">
        <v>520</v>
      </c>
      <c r="H241" s="103" t="s">
        <v>533</v>
      </c>
      <c r="I241" s="103" t="s">
        <v>137</v>
      </c>
      <c r="J241" s="117"/>
      <c r="K241" s="106">
        <v>3.1200000000000494</v>
      </c>
      <c r="L241" s="104" t="s">
        <v>139</v>
      </c>
      <c r="M241" s="105">
        <v>4.53E-2</v>
      </c>
      <c r="N241" s="105">
        <v>6.6700000000001605E-2</v>
      </c>
      <c r="O241" s="106">
        <v>35035260.961279005</v>
      </c>
      <c r="P241" s="118">
        <v>95.03</v>
      </c>
      <c r="Q241" s="106"/>
      <c r="R241" s="106">
        <v>33294.009659680007</v>
      </c>
      <c r="S241" s="107">
        <v>5.0050372801827149E-2</v>
      </c>
      <c r="T241" s="107">
        <f t="shared" si="3"/>
        <v>5.0977265859248749E-3</v>
      </c>
      <c r="U241" s="107">
        <f>R241/'סכום נכסי הקרן'!$C$42</f>
        <v>2.8887587343411205E-4</v>
      </c>
    </row>
    <row r="242" spans="2:21">
      <c r="B242" s="102" t="s">
        <v>732</v>
      </c>
      <c r="C242" s="103" t="s">
        <v>733</v>
      </c>
      <c r="D242" s="104" t="s">
        <v>126</v>
      </c>
      <c r="E242" s="104" t="s">
        <v>29</v>
      </c>
      <c r="F242" s="103" t="s">
        <v>524</v>
      </c>
      <c r="G242" s="104" t="s">
        <v>512</v>
      </c>
      <c r="H242" s="103" t="s">
        <v>533</v>
      </c>
      <c r="I242" s="103" t="s">
        <v>137</v>
      </c>
      <c r="J242" s="117"/>
      <c r="K242" s="106">
        <v>4.6599999999997763</v>
      </c>
      <c r="L242" s="104" t="s">
        <v>139</v>
      </c>
      <c r="M242" s="105">
        <v>5.5E-2</v>
      </c>
      <c r="N242" s="105">
        <v>7.2400000000012649E-2</v>
      </c>
      <c r="O242" s="106">
        <v>12534107.100000001</v>
      </c>
      <c r="P242" s="118">
        <v>93.5</v>
      </c>
      <c r="Q242" s="106"/>
      <c r="R242" s="106">
        <v>11719.389830159003</v>
      </c>
      <c r="S242" s="107">
        <v>2.8221199492049771E-2</v>
      </c>
      <c r="T242" s="107">
        <f t="shared" si="3"/>
        <v>1.794384206609056E-3</v>
      </c>
      <c r="U242" s="107">
        <f>R242/'סכום נכסי הקרן'!$C$42</f>
        <v>1.0168342617506678E-4</v>
      </c>
    </row>
    <row r="243" spans="2:21">
      <c r="B243" s="102" t="s">
        <v>734</v>
      </c>
      <c r="C243" s="103" t="s">
        <v>735</v>
      </c>
      <c r="D243" s="104" t="s">
        <v>126</v>
      </c>
      <c r="E243" s="104" t="s">
        <v>29</v>
      </c>
      <c r="F243" s="103" t="s">
        <v>544</v>
      </c>
      <c r="G243" s="104" t="s">
        <v>545</v>
      </c>
      <c r="H243" s="103" t="s">
        <v>533</v>
      </c>
      <c r="I243" s="103" t="s">
        <v>137</v>
      </c>
      <c r="J243" s="117"/>
      <c r="K243" s="106">
        <v>1.6600000000003758</v>
      </c>
      <c r="L243" s="104" t="s">
        <v>139</v>
      </c>
      <c r="M243" s="105">
        <v>3.7499999999999999E-2</v>
      </c>
      <c r="N243" s="105">
        <v>6.2300000000008959E-2</v>
      </c>
      <c r="O243" s="106">
        <v>3265617.4877420007</v>
      </c>
      <c r="P243" s="118">
        <v>97.06</v>
      </c>
      <c r="Q243" s="106"/>
      <c r="R243" s="106">
        <v>3169.6083355920005</v>
      </c>
      <c r="S243" s="107">
        <v>8.8358851985201967E-3</v>
      </c>
      <c r="T243" s="107">
        <f t="shared" si="3"/>
        <v>4.8530642131950795E-4</v>
      </c>
      <c r="U243" s="107">
        <f>R243/'סכום נכסי הקרן'!$C$42</f>
        <v>2.7501144672791609E-5</v>
      </c>
    </row>
    <row r="244" spans="2:21">
      <c r="B244" s="102" t="s">
        <v>736</v>
      </c>
      <c r="C244" s="103" t="s">
        <v>737</v>
      </c>
      <c r="D244" s="104" t="s">
        <v>126</v>
      </c>
      <c r="E244" s="104" t="s">
        <v>29</v>
      </c>
      <c r="F244" s="103" t="s">
        <v>544</v>
      </c>
      <c r="G244" s="104" t="s">
        <v>545</v>
      </c>
      <c r="H244" s="103" t="s">
        <v>533</v>
      </c>
      <c r="I244" s="103" t="s">
        <v>137</v>
      </c>
      <c r="J244" s="117"/>
      <c r="K244" s="106">
        <v>3.7399999999999398</v>
      </c>
      <c r="L244" s="104" t="s">
        <v>139</v>
      </c>
      <c r="M244" s="105">
        <v>2.6600000000000002E-2</v>
      </c>
      <c r="N244" s="105">
        <v>6.830000000000154E-2</v>
      </c>
      <c r="O244" s="106">
        <v>39400856.785061009</v>
      </c>
      <c r="P244" s="118">
        <v>86.05</v>
      </c>
      <c r="Q244" s="106"/>
      <c r="R244" s="106">
        <v>33904.435949513005</v>
      </c>
      <c r="S244" s="107">
        <v>5.082605833046356E-2</v>
      </c>
      <c r="T244" s="107">
        <f t="shared" si="3"/>
        <v>5.191190435975883E-3</v>
      </c>
      <c r="U244" s="107">
        <f>R244/'סכום נכסי הקרן'!$C$42</f>
        <v>2.9417224444634857E-4</v>
      </c>
    </row>
    <row r="245" spans="2:21">
      <c r="B245" s="102" t="s">
        <v>738</v>
      </c>
      <c r="C245" s="103" t="s">
        <v>739</v>
      </c>
      <c r="D245" s="104" t="s">
        <v>126</v>
      </c>
      <c r="E245" s="104" t="s">
        <v>29</v>
      </c>
      <c r="F245" s="103" t="s">
        <v>740</v>
      </c>
      <c r="G245" s="104" t="s">
        <v>520</v>
      </c>
      <c r="H245" s="103" t="s">
        <v>533</v>
      </c>
      <c r="I245" s="103" t="s">
        <v>137</v>
      </c>
      <c r="J245" s="117"/>
      <c r="K245" s="106">
        <v>3.1600000000000681</v>
      </c>
      <c r="L245" s="104" t="s">
        <v>139</v>
      </c>
      <c r="M245" s="105">
        <v>2.5000000000000001E-2</v>
      </c>
      <c r="N245" s="105">
        <v>6.6199999999998121E-2</v>
      </c>
      <c r="O245" s="106">
        <v>12534107.100000001</v>
      </c>
      <c r="P245" s="118">
        <v>88.69</v>
      </c>
      <c r="Q245" s="106"/>
      <c r="R245" s="106">
        <v>11116.500143505002</v>
      </c>
      <c r="S245" s="107">
        <v>5.9432729543561116E-2</v>
      </c>
      <c r="T245" s="107">
        <f t="shared" si="3"/>
        <v>1.7020743041536014E-3</v>
      </c>
      <c r="U245" s="107">
        <f>R245/'סכום נכסי הקרן'!$C$42</f>
        <v>9.6452446590546923E-5</v>
      </c>
    </row>
    <row r="246" spans="2:21">
      <c r="B246" s="102" t="s">
        <v>741</v>
      </c>
      <c r="C246" s="103" t="s">
        <v>742</v>
      </c>
      <c r="D246" s="104" t="s">
        <v>126</v>
      </c>
      <c r="E246" s="104" t="s">
        <v>29</v>
      </c>
      <c r="F246" s="103" t="s">
        <v>743</v>
      </c>
      <c r="G246" s="104" t="s">
        <v>348</v>
      </c>
      <c r="H246" s="103" t="s">
        <v>533</v>
      </c>
      <c r="I246" s="103" t="s">
        <v>137</v>
      </c>
      <c r="J246" s="117"/>
      <c r="K246" s="106">
        <v>4.9999999999998481</v>
      </c>
      <c r="L246" s="104" t="s">
        <v>139</v>
      </c>
      <c r="M246" s="105">
        <v>6.7699999999999996E-2</v>
      </c>
      <c r="N246" s="105">
        <v>6.6900000000008314E-2</v>
      </c>
      <c r="O246" s="106">
        <v>16744815.039174004</v>
      </c>
      <c r="P246" s="118">
        <v>101.88</v>
      </c>
      <c r="Q246" s="106"/>
      <c r="R246" s="106">
        <v>17059.617356349001</v>
      </c>
      <c r="S246" s="107">
        <v>2.2326420052232003E-2</v>
      </c>
      <c r="T246" s="107">
        <f t="shared" si="3"/>
        <v>2.6120393978404811E-3</v>
      </c>
      <c r="U246" s="107">
        <f>R246/'סכום נכסי הקרן'!$C$42</f>
        <v>1.480179742434309E-4</v>
      </c>
    </row>
    <row r="247" spans="2:21">
      <c r="B247" s="102" t="s">
        <v>744</v>
      </c>
      <c r="C247" s="103" t="s">
        <v>745</v>
      </c>
      <c r="D247" s="104" t="s">
        <v>126</v>
      </c>
      <c r="E247" s="104" t="s">
        <v>29</v>
      </c>
      <c r="F247" s="103" t="s">
        <v>746</v>
      </c>
      <c r="G247" s="104" t="s">
        <v>556</v>
      </c>
      <c r="H247" s="103" t="s">
        <v>549</v>
      </c>
      <c r="I247" s="103"/>
      <c r="J247" s="117"/>
      <c r="K247" s="106">
        <v>1.2099999999997757</v>
      </c>
      <c r="L247" s="104" t="s">
        <v>139</v>
      </c>
      <c r="M247" s="105">
        <v>3.5499999999999997E-2</v>
      </c>
      <c r="N247" s="105">
        <v>7.5700000000038029E-2</v>
      </c>
      <c r="O247" s="106">
        <v>2276141.3063830007</v>
      </c>
      <c r="P247" s="118">
        <v>96.33</v>
      </c>
      <c r="Q247" s="106"/>
      <c r="R247" s="106">
        <v>2192.6069474309998</v>
      </c>
      <c r="S247" s="107">
        <v>7.9473541645705501E-3</v>
      </c>
      <c r="T247" s="107">
        <f t="shared" si="3"/>
        <v>3.357153687000528E-4</v>
      </c>
      <c r="U247" s="107">
        <f>R247/'סכום נכסי הקרן'!$C$42</f>
        <v>1.9024180430988672E-5</v>
      </c>
    </row>
    <row r="248" spans="2:21">
      <c r="B248" s="102" t="s">
        <v>747</v>
      </c>
      <c r="C248" s="103" t="s">
        <v>748</v>
      </c>
      <c r="D248" s="104" t="s">
        <v>126</v>
      </c>
      <c r="E248" s="104" t="s">
        <v>29</v>
      </c>
      <c r="F248" s="103" t="s">
        <v>746</v>
      </c>
      <c r="G248" s="104" t="s">
        <v>556</v>
      </c>
      <c r="H248" s="103" t="s">
        <v>549</v>
      </c>
      <c r="I248" s="103"/>
      <c r="J248" s="117"/>
      <c r="K248" s="106">
        <v>3.5900000000000079</v>
      </c>
      <c r="L248" s="104" t="s">
        <v>139</v>
      </c>
      <c r="M248" s="105">
        <v>6.0499999999999998E-2</v>
      </c>
      <c r="N248" s="105">
        <v>6.1399999999996499E-2</v>
      </c>
      <c r="O248" s="106">
        <v>11425339.985934</v>
      </c>
      <c r="P248" s="118">
        <v>99.98</v>
      </c>
      <c r="Q248" s="106">
        <v>345.61653457500012</v>
      </c>
      <c r="R248" s="106">
        <v>11770.591544858002</v>
      </c>
      <c r="S248" s="107">
        <v>5.1933363572427275E-2</v>
      </c>
      <c r="T248" s="107">
        <f t="shared" si="3"/>
        <v>1.8022238253553109E-3</v>
      </c>
      <c r="U248" s="107">
        <f>R248/'סכום נכסי הקרן'!$C$42</f>
        <v>1.0212767846567957E-4</v>
      </c>
    </row>
    <row r="249" spans="2:21">
      <c r="B249" s="102" t="s">
        <v>749</v>
      </c>
      <c r="C249" s="103" t="s">
        <v>750</v>
      </c>
      <c r="D249" s="104" t="s">
        <v>126</v>
      </c>
      <c r="E249" s="104" t="s">
        <v>29</v>
      </c>
      <c r="F249" s="103" t="s">
        <v>704</v>
      </c>
      <c r="G249" s="104" t="s">
        <v>556</v>
      </c>
      <c r="H249" s="103" t="s">
        <v>549</v>
      </c>
      <c r="I249" s="103"/>
      <c r="J249" s="117"/>
      <c r="K249" s="106">
        <v>1.31</v>
      </c>
      <c r="L249" s="104" t="s">
        <v>139</v>
      </c>
      <c r="M249" s="105">
        <v>4.2500000000000003E-2</v>
      </c>
      <c r="N249" s="105">
        <v>6.1199683308211163E-2</v>
      </c>
      <c r="O249" s="106">
        <v>0.33591400000000005</v>
      </c>
      <c r="P249" s="118">
        <v>98.05</v>
      </c>
      <c r="Q249" s="106"/>
      <c r="R249" s="106">
        <v>3.2839499999999999E-4</v>
      </c>
      <c r="S249" s="107">
        <v>3.8280797720797727E-9</v>
      </c>
      <c r="T249" s="107">
        <f t="shared" si="3"/>
        <v>5.028135509350029E-11</v>
      </c>
      <c r="U249" s="107">
        <f>R249/'סכום נכסי הקרן'!$C$42</f>
        <v>2.8493231493015369E-12</v>
      </c>
    </row>
    <row r="250" spans="2:21">
      <c r="B250" s="102" t="s">
        <v>751</v>
      </c>
      <c r="C250" s="103" t="s">
        <v>752</v>
      </c>
      <c r="D250" s="104" t="s">
        <v>126</v>
      </c>
      <c r="E250" s="104" t="s">
        <v>29</v>
      </c>
      <c r="F250" s="103" t="s">
        <v>753</v>
      </c>
      <c r="G250" s="104" t="s">
        <v>341</v>
      </c>
      <c r="H250" s="103" t="s">
        <v>549</v>
      </c>
      <c r="I250" s="103"/>
      <c r="J250" s="117"/>
      <c r="K250" s="106">
        <v>2.229999999999722</v>
      </c>
      <c r="L250" s="104" t="s">
        <v>139</v>
      </c>
      <c r="M250" s="105">
        <v>0.01</v>
      </c>
      <c r="N250" s="105">
        <v>7.0700000000024354E-2</v>
      </c>
      <c r="O250" s="106">
        <v>3515566.3594080005</v>
      </c>
      <c r="P250" s="118">
        <v>88</v>
      </c>
      <c r="Q250" s="106"/>
      <c r="R250" s="106">
        <v>3093.6983962780009</v>
      </c>
      <c r="S250" s="107">
        <v>1.9530924218933335E-2</v>
      </c>
      <c r="T250" s="107">
        <f t="shared" si="3"/>
        <v>4.7368366636351512E-4</v>
      </c>
      <c r="U250" s="107">
        <f>R250/'סכום נכסי הקרן'!$C$42</f>
        <v>2.6842511175480587E-5</v>
      </c>
    </row>
    <row r="251" spans="2:21">
      <c r="B251" s="108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6"/>
      <c r="P251" s="118"/>
      <c r="Q251" s="103"/>
      <c r="R251" s="103"/>
      <c r="S251" s="103"/>
      <c r="T251" s="107"/>
      <c r="U251" s="103"/>
    </row>
    <row r="252" spans="2:21">
      <c r="B252" s="101" t="s">
        <v>52</v>
      </c>
      <c r="C252" s="96"/>
      <c r="D252" s="97"/>
      <c r="E252" s="97"/>
      <c r="F252" s="96"/>
      <c r="G252" s="97"/>
      <c r="H252" s="96"/>
      <c r="I252" s="96"/>
      <c r="J252" s="115"/>
      <c r="K252" s="99">
        <v>3.3961974867435627</v>
      </c>
      <c r="L252" s="97"/>
      <c r="M252" s="98"/>
      <c r="N252" s="98">
        <v>5.6999436699424103E-2</v>
      </c>
      <c r="O252" s="99"/>
      <c r="P252" s="116"/>
      <c r="Q252" s="99"/>
      <c r="R252" s="99">
        <v>11347.808469077998</v>
      </c>
      <c r="S252" s="100"/>
      <c r="T252" s="100">
        <f t="shared" si="3"/>
        <v>1.7374904830059555E-3</v>
      </c>
      <c r="U252" s="100">
        <f>R252/'סכום נכסי הקרן'!$C$42</f>
        <v>9.8459396046785035E-5</v>
      </c>
    </row>
    <row r="253" spans="2:21">
      <c r="B253" s="102" t="s">
        <v>754</v>
      </c>
      <c r="C253" s="103" t="s">
        <v>755</v>
      </c>
      <c r="D253" s="104" t="s">
        <v>126</v>
      </c>
      <c r="E253" s="104" t="s">
        <v>29</v>
      </c>
      <c r="F253" s="103" t="s">
        <v>756</v>
      </c>
      <c r="G253" s="104" t="s">
        <v>566</v>
      </c>
      <c r="H253" s="103" t="s">
        <v>373</v>
      </c>
      <c r="I253" s="103" t="s">
        <v>338</v>
      </c>
      <c r="J253" s="117"/>
      <c r="K253" s="106">
        <v>3.0199999999990319</v>
      </c>
      <c r="L253" s="104" t="s">
        <v>139</v>
      </c>
      <c r="M253" s="105">
        <v>2.12E-2</v>
      </c>
      <c r="N253" s="105">
        <v>5.6899999999982367E-2</v>
      </c>
      <c r="O253" s="106">
        <v>8913645.8716340009</v>
      </c>
      <c r="P253" s="118">
        <v>106.21</v>
      </c>
      <c r="Q253" s="106"/>
      <c r="R253" s="106">
        <v>9467.1827948589998</v>
      </c>
      <c r="S253" s="107">
        <v>5.9424305810893342E-2</v>
      </c>
      <c r="T253" s="107">
        <f t="shared" si="3"/>
        <v>1.4495433238733292E-3</v>
      </c>
      <c r="U253" s="107">
        <f>R253/'סכום נכסי הקרן'!$C$42</f>
        <v>8.2142124868103867E-5</v>
      </c>
    </row>
    <row r="254" spans="2:21">
      <c r="B254" s="102" t="s">
        <v>757</v>
      </c>
      <c r="C254" s="103" t="s">
        <v>758</v>
      </c>
      <c r="D254" s="104" t="s">
        <v>126</v>
      </c>
      <c r="E254" s="104" t="s">
        <v>29</v>
      </c>
      <c r="F254" s="103" t="s">
        <v>756</v>
      </c>
      <c r="G254" s="104" t="s">
        <v>566</v>
      </c>
      <c r="H254" s="103" t="s">
        <v>373</v>
      </c>
      <c r="I254" s="103" t="s">
        <v>338</v>
      </c>
      <c r="J254" s="117"/>
      <c r="K254" s="106">
        <v>5.2900000000038334</v>
      </c>
      <c r="L254" s="104" t="s">
        <v>139</v>
      </c>
      <c r="M254" s="105">
        <v>2.6699999999999998E-2</v>
      </c>
      <c r="N254" s="105">
        <v>5.750000000003589E-2</v>
      </c>
      <c r="O254" s="106">
        <v>1869222.2739350004</v>
      </c>
      <c r="P254" s="118">
        <v>100.61</v>
      </c>
      <c r="Q254" s="106"/>
      <c r="R254" s="106">
        <v>1880.6244734510003</v>
      </c>
      <c r="S254" s="107">
        <v>1.0903069726639059E-2</v>
      </c>
      <c r="T254" s="107">
        <f t="shared" si="3"/>
        <v>2.8794697528012535E-4</v>
      </c>
      <c r="U254" s="107">
        <f>R254/'סכום נכסי הקרן'!$C$42</f>
        <v>1.6317260760203255E-5</v>
      </c>
    </row>
    <row r="255" spans="2:21">
      <c r="B255" s="102" t="s">
        <v>759</v>
      </c>
      <c r="C255" s="103" t="s">
        <v>760</v>
      </c>
      <c r="D255" s="104" t="s">
        <v>126</v>
      </c>
      <c r="E255" s="104" t="s">
        <v>29</v>
      </c>
      <c r="F255" s="103" t="s">
        <v>584</v>
      </c>
      <c r="G255" s="104" t="s">
        <v>133</v>
      </c>
      <c r="H255" s="103" t="s">
        <v>373</v>
      </c>
      <c r="I255" s="103" t="s">
        <v>338</v>
      </c>
      <c r="J255" s="117"/>
      <c r="K255" s="106"/>
      <c r="L255" s="104" t="s">
        <v>139</v>
      </c>
      <c r="M255" s="105">
        <v>3.49E-2</v>
      </c>
      <c r="N255" s="105">
        <v>7.2699834410599393E-2</v>
      </c>
      <c r="O255" s="106">
        <v>0.46125300000000019</v>
      </c>
      <c r="P255" s="118">
        <v>104.41</v>
      </c>
      <c r="Q255" s="106"/>
      <c r="R255" s="106">
        <v>4.8131100000000011E-4</v>
      </c>
      <c r="S255" s="107">
        <v>5.4938960210669541E-10</v>
      </c>
      <c r="T255" s="107">
        <f t="shared" si="3"/>
        <v>7.3694694807800742E-11</v>
      </c>
      <c r="U255" s="107">
        <f>R255/'סכום נכסי הקרן'!$C$42</f>
        <v>4.1761006541313729E-12</v>
      </c>
    </row>
    <row r="256" spans="2:21">
      <c r="B256" s="102" t="s">
        <v>761</v>
      </c>
      <c r="C256" s="103" t="s">
        <v>762</v>
      </c>
      <c r="D256" s="104" t="s">
        <v>126</v>
      </c>
      <c r="E256" s="104" t="s">
        <v>29</v>
      </c>
      <c r="F256" s="103" t="s">
        <v>584</v>
      </c>
      <c r="G256" s="104" t="s">
        <v>133</v>
      </c>
      <c r="H256" s="103" t="s">
        <v>373</v>
      </c>
      <c r="I256" s="103" t="s">
        <v>338</v>
      </c>
      <c r="J256" s="117"/>
      <c r="K256" s="106"/>
      <c r="L256" s="104" t="s">
        <v>139</v>
      </c>
      <c r="M256" s="105">
        <v>3.7699999999999997E-2</v>
      </c>
      <c r="N256" s="105">
        <v>6.5700048786793377E-2</v>
      </c>
      <c r="O256" s="106">
        <v>0.69188300000000014</v>
      </c>
      <c r="P256" s="118">
        <v>104</v>
      </c>
      <c r="Q256" s="106"/>
      <c r="R256" s="106">
        <v>7.1945700000000017E-4</v>
      </c>
      <c r="S256" s="107">
        <v>3.6206592493397204E-9</v>
      </c>
      <c r="T256" s="107">
        <f t="shared" si="3"/>
        <v>1.1015780657898094E-10</v>
      </c>
      <c r="U256" s="107">
        <f>R256/'סכום נכסי הקרן'!$C$42</f>
        <v>6.2423772744013651E-12</v>
      </c>
    </row>
    <row r="257" spans="2:21">
      <c r="B257" s="108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6"/>
      <c r="P257" s="118"/>
      <c r="Q257" s="103"/>
      <c r="R257" s="103"/>
      <c r="S257" s="103"/>
      <c r="T257" s="107"/>
      <c r="U257" s="103"/>
    </row>
    <row r="258" spans="2:21">
      <c r="B258" s="95" t="s">
        <v>207</v>
      </c>
      <c r="C258" s="96"/>
      <c r="D258" s="97"/>
      <c r="E258" s="97"/>
      <c r="F258" s="96"/>
      <c r="G258" s="97"/>
      <c r="H258" s="96"/>
      <c r="I258" s="96"/>
      <c r="J258" s="115"/>
      <c r="K258" s="99">
        <v>4.9547745509333208</v>
      </c>
      <c r="L258" s="97"/>
      <c r="M258" s="98"/>
      <c r="N258" s="98">
        <v>7.7176571339041641E-2</v>
      </c>
      <c r="O258" s="99"/>
      <c r="P258" s="116"/>
      <c r="Q258" s="99"/>
      <c r="R258" s="99">
        <v>2120542.4507653886</v>
      </c>
      <c r="S258" s="100"/>
      <c r="T258" s="100">
        <f t="shared" si="3"/>
        <v>0.32468139879649771</v>
      </c>
      <c r="U258" s="100">
        <f>R258/'סכום נכסי הקרן'!$C$42</f>
        <v>1.8398911962857034E-2</v>
      </c>
    </row>
    <row r="259" spans="2:21">
      <c r="B259" s="101" t="s">
        <v>70</v>
      </c>
      <c r="C259" s="96"/>
      <c r="D259" s="97"/>
      <c r="E259" s="97"/>
      <c r="F259" s="96"/>
      <c r="G259" s="97"/>
      <c r="H259" s="96"/>
      <c r="I259" s="96"/>
      <c r="J259" s="115"/>
      <c r="K259" s="99">
        <v>5.1821583605246326</v>
      </c>
      <c r="L259" s="97"/>
      <c r="M259" s="98"/>
      <c r="N259" s="98">
        <v>7.7449467747509756E-2</v>
      </c>
      <c r="O259" s="99"/>
      <c r="P259" s="116"/>
      <c r="Q259" s="99"/>
      <c r="R259" s="99">
        <v>369131.66399661207</v>
      </c>
      <c r="S259" s="100"/>
      <c r="T259" s="100">
        <f t="shared" si="3"/>
        <v>5.6518644539862939E-2</v>
      </c>
      <c r="U259" s="100">
        <f>R259/'סכום נכסי הקרן'!$C$42</f>
        <v>3.202775302199313E-3</v>
      </c>
    </row>
    <row r="260" spans="2:21">
      <c r="B260" s="102" t="s">
        <v>763</v>
      </c>
      <c r="C260" s="103" t="s">
        <v>764</v>
      </c>
      <c r="D260" s="104" t="s">
        <v>29</v>
      </c>
      <c r="E260" s="104" t="s">
        <v>29</v>
      </c>
      <c r="F260" s="103" t="s">
        <v>347</v>
      </c>
      <c r="G260" s="104" t="s">
        <v>348</v>
      </c>
      <c r="H260" s="103" t="s">
        <v>765</v>
      </c>
      <c r="I260" s="103" t="s">
        <v>766</v>
      </c>
      <c r="J260" s="117"/>
      <c r="K260" s="106">
        <v>7.0999999999999277</v>
      </c>
      <c r="L260" s="104" t="s">
        <v>138</v>
      </c>
      <c r="M260" s="105">
        <v>3.7499999999999999E-2</v>
      </c>
      <c r="N260" s="105">
        <v>6.4699999999999258E-2</v>
      </c>
      <c r="O260" s="106">
        <v>3941613.1785500003</v>
      </c>
      <c r="P260" s="118">
        <v>82.446830000000006</v>
      </c>
      <c r="Q260" s="106"/>
      <c r="R260" s="106">
        <v>12426.987593419</v>
      </c>
      <c r="S260" s="107">
        <v>7.8832263571000007E-3</v>
      </c>
      <c r="T260" s="107">
        <f t="shared" si="3"/>
        <v>1.9027262166818111E-3</v>
      </c>
      <c r="U260" s="107">
        <f>R260/'סכום נכסי הקרן'!$C$42</f>
        <v>1.0782290663990546E-4</v>
      </c>
    </row>
    <row r="261" spans="2:21">
      <c r="B261" s="102" t="s">
        <v>767</v>
      </c>
      <c r="C261" s="103" t="s">
        <v>768</v>
      </c>
      <c r="D261" s="104" t="s">
        <v>29</v>
      </c>
      <c r="E261" s="104" t="s">
        <v>29</v>
      </c>
      <c r="F261" s="103" t="s">
        <v>343</v>
      </c>
      <c r="G261" s="104" t="s">
        <v>329</v>
      </c>
      <c r="H261" s="103" t="s">
        <v>769</v>
      </c>
      <c r="I261" s="103" t="s">
        <v>323</v>
      </c>
      <c r="J261" s="117"/>
      <c r="K261" s="106">
        <v>2.8900000000000761</v>
      </c>
      <c r="L261" s="104" t="s">
        <v>138</v>
      </c>
      <c r="M261" s="105">
        <v>3.2549999999999996E-2</v>
      </c>
      <c r="N261" s="105">
        <v>8.7300000000001057E-2</v>
      </c>
      <c r="O261" s="106">
        <v>11837432.549000002</v>
      </c>
      <c r="P261" s="118">
        <v>85.865880000000004</v>
      </c>
      <c r="Q261" s="106"/>
      <c r="R261" s="106">
        <v>38868.340696645013</v>
      </c>
      <c r="S261" s="107">
        <v>1.1837432549000002E-2</v>
      </c>
      <c r="T261" s="107">
        <f t="shared" si="3"/>
        <v>5.9512259335956896E-3</v>
      </c>
      <c r="U261" s="107">
        <f>R261/'סכום נכסי הקרן'!$C$42</f>
        <v>3.3724162341658567E-4</v>
      </c>
    </row>
    <row r="262" spans="2:21">
      <c r="B262" s="102" t="s">
        <v>770</v>
      </c>
      <c r="C262" s="103" t="s">
        <v>771</v>
      </c>
      <c r="D262" s="104" t="s">
        <v>29</v>
      </c>
      <c r="E262" s="104" t="s">
        <v>29</v>
      </c>
      <c r="F262" s="103" t="s">
        <v>328</v>
      </c>
      <c r="G262" s="104" t="s">
        <v>329</v>
      </c>
      <c r="H262" s="103" t="s">
        <v>769</v>
      </c>
      <c r="I262" s="103" t="s">
        <v>323</v>
      </c>
      <c r="J262" s="117"/>
      <c r="K262" s="106">
        <v>2.2400000000000215</v>
      </c>
      <c r="L262" s="104" t="s">
        <v>138</v>
      </c>
      <c r="M262" s="105">
        <v>3.2750000000000001E-2</v>
      </c>
      <c r="N262" s="105">
        <v>8.3899999999999975E-2</v>
      </c>
      <c r="O262" s="106">
        <v>16755759.842976</v>
      </c>
      <c r="P262" s="118">
        <v>89.528930000000003</v>
      </c>
      <c r="Q262" s="106"/>
      <c r="R262" s="106">
        <v>57364.789918449016</v>
      </c>
      <c r="S262" s="107">
        <v>2.2341013123967999E-2</v>
      </c>
      <c r="T262" s="107">
        <f t="shared" si="3"/>
        <v>8.7832621439229604E-3</v>
      </c>
      <c r="U262" s="107">
        <f>R262/'סכום נכסי הקרן'!$C$42</f>
        <v>4.9772628654351069E-4</v>
      </c>
    </row>
    <row r="263" spans="2:21">
      <c r="B263" s="102" t="s">
        <v>772</v>
      </c>
      <c r="C263" s="103" t="s">
        <v>773</v>
      </c>
      <c r="D263" s="104" t="s">
        <v>29</v>
      </c>
      <c r="E263" s="104" t="s">
        <v>29</v>
      </c>
      <c r="F263" s="103" t="s">
        <v>328</v>
      </c>
      <c r="G263" s="104" t="s">
        <v>329</v>
      </c>
      <c r="H263" s="103" t="s">
        <v>769</v>
      </c>
      <c r="I263" s="103" t="s">
        <v>323</v>
      </c>
      <c r="J263" s="117"/>
      <c r="K263" s="106">
        <v>4.0700000000001006</v>
      </c>
      <c r="L263" s="104" t="s">
        <v>138</v>
      </c>
      <c r="M263" s="105">
        <v>7.1289999999999992E-2</v>
      </c>
      <c r="N263" s="105">
        <v>7.5800000000002241E-2</v>
      </c>
      <c r="O263" s="106">
        <v>9570690.1460000053</v>
      </c>
      <c r="P263" s="118">
        <v>99.190799999999996</v>
      </c>
      <c r="Q263" s="106"/>
      <c r="R263" s="106">
        <v>36302.165521004994</v>
      </c>
      <c r="S263" s="107">
        <v>1.914138029200001E-2</v>
      </c>
      <c r="T263" s="107">
        <f t="shared" si="3"/>
        <v>5.5583126272466853E-3</v>
      </c>
      <c r="U263" s="107">
        <f>R263/'סכום נכסי הקרן'!$C$42</f>
        <v>3.1497617378089073E-4</v>
      </c>
    </row>
    <row r="264" spans="2:21">
      <c r="B264" s="102" t="s">
        <v>774</v>
      </c>
      <c r="C264" s="103" t="s">
        <v>775</v>
      </c>
      <c r="D264" s="104" t="s">
        <v>29</v>
      </c>
      <c r="E264" s="104" t="s">
        <v>29</v>
      </c>
      <c r="F264" s="103" t="s">
        <v>569</v>
      </c>
      <c r="G264" s="104" t="s">
        <v>428</v>
      </c>
      <c r="H264" s="103" t="s">
        <v>776</v>
      </c>
      <c r="I264" s="103" t="s">
        <v>323</v>
      </c>
      <c r="J264" s="117"/>
      <c r="K264" s="106">
        <v>9.4599999999999831</v>
      </c>
      <c r="L264" s="104" t="s">
        <v>138</v>
      </c>
      <c r="M264" s="105">
        <v>6.3750000000000001E-2</v>
      </c>
      <c r="N264" s="105">
        <v>6.6499999999999518E-2</v>
      </c>
      <c r="O264" s="106">
        <v>23951911.3917</v>
      </c>
      <c r="P264" s="118">
        <v>98.602000000000004</v>
      </c>
      <c r="Q264" s="106"/>
      <c r="R264" s="106">
        <v>90311.651476282001</v>
      </c>
      <c r="S264" s="107">
        <v>3.4557656026114554E-2</v>
      </c>
      <c r="T264" s="107">
        <f t="shared" si="3"/>
        <v>1.3827836041837955E-2</v>
      </c>
      <c r="U264" s="107">
        <f>R264/'סכום נכסי הקרן'!$C$42</f>
        <v>7.8359012531561869E-4</v>
      </c>
    </row>
    <row r="265" spans="2:21">
      <c r="B265" s="102" t="s">
        <v>777</v>
      </c>
      <c r="C265" s="103" t="s">
        <v>778</v>
      </c>
      <c r="D265" s="104" t="s">
        <v>29</v>
      </c>
      <c r="E265" s="104" t="s">
        <v>29</v>
      </c>
      <c r="F265" s="103" t="s">
        <v>779</v>
      </c>
      <c r="G265" s="104" t="s">
        <v>329</v>
      </c>
      <c r="H265" s="103" t="s">
        <v>776</v>
      </c>
      <c r="I265" s="103" t="s">
        <v>766</v>
      </c>
      <c r="J265" s="117"/>
      <c r="K265" s="106">
        <v>2.4300000000001329</v>
      </c>
      <c r="L265" s="104" t="s">
        <v>138</v>
      </c>
      <c r="M265" s="105">
        <v>3.0769999999999999E-2</v>
      </c>
      <c r="N265" s="105">
        <v>8.690000000000328E-2</v>
      </c>
      <c r="O265" s="106">
        <v>13444301.05246</v>
      </c>
      <c r="P265" s="118">
        <v>88.698670000000007</v>
      </c>
      <c r="Q265" s="106"/>
      <c r="R265" s="106">
        <v>45600.879358258011</v>
      </c>
      <c r="S265" s="107">
        <v>2.2407168420766666E-2</v>
      </c>
      <c r="T265" s="107">
        <f t="shared" si="3"/>
        <v>6.9820612603372122E-3</v>
      </c>
      <c r="U265" s="107">
        <f>R265/'סכום נכסי הקרן'!$C$42</f>
        <v>3.9565657572128432E-4</v>
      </c>
    </row>
    <row r="266" spans="2:21">
      <c r="B266" s="102" t="s">
        <v>780</v>
      </c>
      <c r="C266" s="103" t="s">
        <v>781</v>
      </c>
      <c r="D266" s="104" t="s">
        <v>29</v>
      </c>
      <c r="E266" s="104" t="s">
        <v>29</v>
      </c>
      <c r="F266" s="103">
        <v>516301843</v>
      </c>
      <c r="G266" s="104" t="s">
        <v>782</v>
      </c>
      <c r="H266" s="103" t="s">
        <v>783</v>
      </c>
      <c r="I266" s="103" t="s">
        <v>766</v>
      </c>
      <c r="J266" s="117"/>
      <c r="K266" s="106">
        <v>5.3299999999999841</v>
      </c>
      <c r="L266" s="104" t="s">
        <v>138</v>
      </c>
      <c r="M266" s="105">
        <v>8.5000000000000006E-2</v>
      </c>
      <c r="N266" s="105">
        <v>8.4799999999999556E-2</v>
      </c>
      <c r="O266" s="106">
        <v>10074410.680000002</v>
      </c>
      <c r="P266" s="118">
        <v>101.60928</v>
      </c>
      <c r="Q266" s="106"/>
      <c r="R266" s="106">
        <v>39144.513402935008</v>
      </c>
      <c r="S266" s="107">
        <v>1.3432547573333335E-2</v>
      </c>
      <c r="T266" s="107">
        <f t="shared" si="3"/>
        <v>5.9935114066147679E-3</v>
      </c>
      <c r="U266" s="107">
        <f>R266/'סכום נכסי הקרן'!$C$42</f>
        <v>3.3963783920926626E-4</v>
      </c>
    </row>
    <row r="267" spans="2:21">
      <c r="B267" s="102" t="s">
        <v>784</v>
      </c>
      <c r="C267" s="103" t="s">
        <v>785</v>
      </c>
      <c r="D267" s="104" t="s">
        <v>29</v>
      </c>
      <c r="E267" s="104" t="s">
        <v>29</v>
      </c>
      <c r="F267" s="103" t="s">
        <v>786</v>
      </c>
      <c r="G267" s="104" t="s">
        <v>787</v>
      </c>
      <c r="H267" s="103" t="s">
        <v>783</v>
      </c>
      <c r="I267" s="103" t="s">
        <v>323</v>
      </c>
      <c r="J267" s="117"/>
      <c r="K267" s="106">
        <v>5.609999999999042</v>
      </c>
      <c r="L267" s="104" t="s">
        <v>140</v>
      </c>
      <c r="M267" s="105">
        <v>4.3749999999999997E-2</v>
      </c>
      <c r="N267" s="105">
        <v>7.109999999998988E-2</v>
      </c>
      <c r="O267" s="106">
        <v>2518602.6700000004</v>
      </c>
      <c r="P267" s="118">
        <v>87.09254</v>
      </c>
      <c r="Q267" s="106"/>
      <c r="R267" s="106">
        <v>8890.5359741910015</v>
      </c>
      <c r="S267" s="107">
        <v>1.6790684466666669E-3</v>
      </c>
      <c r="T267" s="107">
        <f t="shared" si="3"/>
        <v>1.3612515302907665E-3</v>
      </c>
      <c r="U267" s="107">
        <f>R267/'סכום נכסי הקרן'!$C$42</f>
        <v>7.7138841824511676E-5</v>
      </c>
    </row>
    <row r="268" spans="2:21">
      <c r="B268" s="102" t="s">
        <v>788</v>
      </c>
      <c r="C268" s="103" t="s">
        <v>789</v>
      </c>
      <c r="D268" s="104" t="s">
        <v>29</v>
      </c>
      <c r="E268" s="104" t="s">
        <v>29</v>
      </c>
      <c r="F268" s="103" t="s">
        <v>786</v>
      </c>
      <c r="G268" s="104" t="s">
        <v>787</v>
      </c>
      <c r="H268" s="103" t="s">
        <v>783</v>
      </c>
      <c r="I268" s="103" t="s">
        <v>323</v>
      </c>
      <c r="J268" s="117"/>
      <c r="K268" s="106">
        <v>4.7499999999995905</v>
      </c>
      <c r="L268" s="104" t="s">
        <v>140</v>
      </c>
      <c r="M268" s="105">
        <v>7.3749999999999996E-2</v>
      </c>
      <c r="N268" s="105">
        <v>6.9599999999994833E-2</v>
      </c>
      <c r="O268" s="106">
        <v>5163135.4735000012</v>
      </c>
      <c r="P268" s="118">
        <v>101.86429</v>
      </c>
      <c r="Q268" s="106"/>
      <c r="R268" s="106">
        <v>21316.839190225004</v>
      </c>
      <c r="S268" s="107">
        <v>6.4539193418750012E-3</v>
      </c>
      <c r="T268" s="107">
        <f t="shared" ref="T268:T331" si="4">IFERROR(R268/$R$11,0)</f>
        <v>3.2638729602909506E-3</v>
      </c>
      <c r="U268" s="107">
        <f>R268/'סכום נכסי הקרן'!$C$42</f>
        <v>1.849558104558423E-4</v>
      </c>
    </row>
    <row r="269" spans="2:21">
      <c r="B269" s="102" t="s">
        <v>790</v>
      </c>
      <c r="C269" s="103" t="s">
        <v>791</v>
      </c>
      <c r="D269" s="104" t="s">
        <v>29</v>
      </c>
      <c r="E269" s="104" t="s">
        <v>29</v>
      </c>
      <c r="F269" s="103" t="s">
        <v>786</v>
      </c>
      <c r="G269" s="104" t="s">
        <v>787</v>
      </c>
      <c r="H269" s="103" t="s">
        <v>783</v>
      </c>
      <c r="I269" s="103" t="s">
        <v>323</v>
      </c>
      <c r="J269" s="117"/>
      <c r="K269" s="106">
        <v>5.8800000000006509</v>
      </c>
      <c r="L269" s="104" t="s">
        <v>138</v>
      </c>
      <c r="M269" s="105">
        <v>8.1250000000000003E-2</v>
      </c>
      <c r="N269" s="105">
        <v>7.5300000000008138E-2</v>
      </c>
      <c r="O269" s="106">
        <v>4785345.0730000027</v>
      </c>
      <c r="P269" s="118">
        <v>103.31054</v>
      </c>
      <c r="Q269" s="106"/>
      <c r="R269" s="106">
        <v>18904.960865203007</v>
      </c>
      <c r="S269" s="107">
        <v>9.5706901460000052E-3</v>
      </c>
      <c r="T269" s="107">
        <f t="shared" si="4"/>
        <v>2.8945844190441357E-3</v>
      </c>
      <c r="U269" s="107">
        <f>R269/'סכום נכסי הקרן'!$C$42</f>
        <v>1.6402911929189708E-4</v>
      </c>
    </row>
    <row r="270" spans="2:21">
      <c r="B270" s="108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6"/>
      <c r="P270" s="118"/>
      <c r="Q270" s="103"/>
      <c r="R270" s="103"/>
      <c r="S270" s="103"/>
      <c r="T270" s="107"/>
      <c r="U270" s="103"/>
    </row>
    <row r="271" spans="2:21">
      <c r="B271" s="101" t="s">
        <v>69</v>
      </c>
      <c r="C271" s="96"/>
      <c r="D271" s="97"/>
      <c r="E271" s="97"/>
      <c r="F271" s="96"/>
      <c r="G271" s="97"/>
      <c r="H271" s="96"/>
      <c r="I271" s="96"/>
      <c r="J271" s="115"/>
      <c r="K271" s="99">
        <v>4.9068505775089122</v>
      </c>
      <c r="L271" s="97"/>
      <c r="M271" s="98"/>
      <c r="N271" s="98">
        <v>7.7119055017846425E-2</v>
      </c>
      <c r="O271" s="99"/>
      <c r="P271" s="116"/>
      <c r="Q271" s="99"/>
      <c r="R271" s="99">
        <v>1751410.7867687766</v>
      </c>
      <c r="S271" s="100"/>
      <c r="T271" s="100">
        <f t="shared" si="4"/>
        <v>0.26816275425663477</v>
      </c>
      <c r="U271" s="100">
        <f>R271/'סכום נכסי הקרן'!$C$42</f>
        <v>1.5196136660657722E-2</v>
      </c>
    </row>
    <row r="272" spans="2:21">
      <c r="B272" s="102" t="s">
        <v>792</v>
      </c>
      <c r="C272" s="103" t="s">
        <v>793</v>
      </c>
      <c r="D272" s="104" t="s">
        <v>29</v>
      </c>
      <c r="E272" s="104" t="s">
        <v>29</v>
      </c>
      <c r="F272" s="103"/>
      <c r="G272" s="104" t="s">
        <v>794</v>
      </c>
      <c r="H272" s="103" t="s">
        <v>322</v>
      </c>
      <c r="I272" s="103" t="s">
        <v>766</v>
      </c>
      <c r="J272" s="117"/>
      <c r="K272" s="106">
        <v>7.3400000000003311</v>
      </c>
      <c r="L272" s="104" t="s">
        <v>140</v>
      </c>
      <c r="M272" s="105">
        <v>4.2519999999999995E-2</v>
      </c>
      <c r="N272" s="105">
        <v>5.5700000000001387E-2</v>
      </c>
      <c r="O272" s="106">
        <v>5037205.3400000008</v>
      </c>
      <c r="P272" s="118">
        <v>91.755489999999995</v>
      </c>
      <c r="Q272" s="106"/>
      <c r="R272" s="106">
        <v>18733.073400920002</v>
      </c>
      <c r="S272" s="107">
        <v>4.0297642720000006E-3</v>
      </c>
      <c r="T272" s="107">
        <f t="shared" si="4"/>
        <v>2.8682663124111629E-3</v>
      </c>
      <c r="U272" s="107">
        <f>R272/'סכום נכסי הקרן'!$C$42</f>
        <v>1.6253773565007455E-4</v>
      </c>
    </row>
    <row r="273" spans="2:21">
      <c r="B273" s="102" t="s">
        <v>795</v>
      </c>
      <c r="C273" s="103" t="s">
        <v>796</v>
      </c>
      <c r="D273" s="104" t="s">
        <v>29</v>
      </c>
      <c r="E273" s="104" t="s">
        <v>29</v>
      </c>
      <c r="F273" s="103"/>
      <c r="G273" s="104" t="s">
        <v>794</v>
      </c>
      <c r="H273" s="103" t="s">
        <v>797</v>
      </c>
      <c r="I273" s="103" t="s">
        <v>766</v>
      </c>
      <c r="J273" s="117"/>
      <c r="K273" s="106">
        <v>0.93999999996010586</v>
      </c>
      <c r="L273" s="104" t="s">
        <v>138</v>
      </c>
      <c r="M273" s="105">
        <v>4.4999999999999998E-2</v>
      </c>
      <c r="N273" s="105">
        <v>8.7599999995910838E-2</v>
      </c>
      <c r="O273" s="106">
        <v>3274.1834710000007</v>
      </c>
      <c r="P273" s="118">
        <v>96.096999999999994</v>
      </c>
      <c r="Q273" s="106"/>
      <c r="R273" s="106">
        <v>12.031803192000003</v>
      </c>
      <c r="S273" s="107">
        <v>6.5483669420000013E-6</v>
      </c>
      <c r="T273" s="107">
        <f t="shared" si="4"/>
        <v>1.8422185743146591E-6</v>
      </c>
      <c r="U273" s="107">
        <f>R273/'סכום נכסי הקרן'!$C$42</f>
        <v>1.0439408444953709E-7</v>
      </c>
    </row>
    <row r="274" spans="2:21">
      <c r="B274" s="102" t="s">
        <v>798</v>
      </c>
      <c r="C274" s="103" t="s">
        <v>799</v>
      </c>
      <c r="D274" s="104" t="s">
        <v>29</v>
      </c>
      <c r="E274" s="104" t="s">
        <v>29</v>
      </c>
      <c r="F274" s="103"/>
      <c r="G274" s="104" t="s">
        <v>794</v>
      </c>
      <c r="H274" s="103" t="s">
        <v>800</v>
      </c>
      <c r="I274" s="103" t="s">
        <v>801</v>
      </c>
      <c r="J274" s="117"/>
      <c r="K274" s="106">
        <v>6.6300000000003489</v>
      </c>
      <c r="L274" s="104" t="s">
        <v>138</v>
      </c>
      <c r="M274" s="105">
        <v>0.03</v>
      </c>
      <c r="N274" s="105">
        <v>7.1000000000003574E-2</v>
      </c>
      <c r="O274" s="106">
        <v>9318829.8790000007</v>
      </c>
      <c r="P274" s="118">
        <v>77.453670000000002</v>
      </c>
      <c r="Q274" s="106"/>
      <c r="R274" s="106">
        <v>27600.773255072003</v>
      </c>
      <c r="S274" s="107">
        <v>5.3250456451428571E-3</v>
      </c>
      <c r="T274" s="107">
        <f t="shared" si="4"/>
        <v>4.2260213489653054E-3</v>
      </c>
      <c r="U274" s="107">
        <f>R274/'סכום נכסי הקרן'!$C$42</f>
        <v>2.3947843960565597E-4</v>
      </c>
    </row>
    <row r="275" spans="2:21">
      <c r="B275" s="102" t="s">
        <v>802</v>
      </c>
      <c r="C275" s="103" t="s">
        <v>803</v>
      </c>
      <c r="D275" s="104" t="s">
        <v>29</v>
      </c>
      <c r="E275" s="104" t="s">
        <v>29</v>
      </c>
      <c r="F275" s="103"/>
      <c r="G275" s="104" t="s">
        <v>794</v>
      </c>
      <c r="H275" s="103" t="s">
        <v>800</v>
      </c>
      <c r="I275" s="103" t="s">
        <v>801</v>
      </c>
      <c r="J275" s="117"/>
      <c r="K275" s="106">
        <v>7.2600000000002476</v>
      </c>
      <c r="L275" s="104" t="s">
        <v>138</v>
      </c>
      <c r="M275" s="105">
        <v>3.5000000000000003E-2</v>
      </c>
      <c r="N275" s="105">
        <v>7.0500000000001298E-2</v>
      </c>
      <c r="O275" s="106">
        <v>3777904.0050000008</v>
      </c>
      <c r="P275" s="118">
        <v>78.625889999999998</v>
      </c>
      <c r="Q275" s="106"/>
      <c r="R275" s="106">
        <v>11358.850150470003</v>
      </c>
      <c r="S275" s="107">
        <v>7.5558080100000015E-3</v>
      </c>
      <c r="T275" s="107">
        <f t="shared" si="4"/>
        <v>1.7391811016295665E-3</v>
      </c>
      <c r="U275" s="107">
        <f>R275/'סכום נכסי הקרן'!$C$42</f>
        <v>9.8555199327582415E-5</v>
      </c>
    </row>
    <row r="276" spans="2:21">
      <c r="B276" s="102" t="s">
        <v>804</v>
      </c>
      <c r="C276" s="103" t="s">
        <v>805</v>
      </c>
      <c r="D276" s="104" t="s">
        <v>29</v>
      </c>
      <c r="E276" s="104" t="s">
        <v>29</v>
      </c>
      <c r="F276" s="103"/>
      <c r="G276" s="104" t="s">
        <v>794</v>
      </c>
      <c r="H276" s="103" t="s">
        <v>806</v>
      </c>
      <c r="I276" s="103" t="s">
        <v>801</v>
      </c>
      <c r="J276" s="117"/>
      <c r="K276" s="106">
        <v>3.780000000000189</v>
      </c>
      <c r="L276" s="104" t="s">
        <v>138</v>
      </c>
      <c r="M276" s="105">
        <v>3.2000000000000001E-2</v>
      </c>
      <c r="N276" s="105">
        <v>0.12590000000000834</v>
      </c>
      <c r="O276" s="106">
        <v>8059528.5440000007</v>
      </c>
      <c r="P276" s="118">
        <v>72.319329999999994</v>
      </c>
      <c r="Q276" s="106"/>
      <c r="R276" s="106">
        <v>22288.556128459997</v>
      </c>
      <c r="S276" s="107">
        <v>6.4476228352000004E-3</v>
      </c>
      <c r="T276" s="107">
        <f t="shared" si="4"/>
        <v>3.4126548979628475E-3</v>
      </c>
      <c r="U276" s="107">
        <f>R276/'סכום נכסי הקרן'!$C$42</f>
        <v>1.9338692410459266E-4</v>
      </c>
    </row>
    <row r="277" spans="2:21">
      <c r="B277" s="102" t="s">
        <v>807</v>
      </c>
      <c r="C277" s="103" t="s">
        <v>808</v>
      </c>
      <c r="D277" s="104" t="s">
        <v>29</v>
      </c>
      <c r="E277" s="104" t="s">
        <v>29</v>
      </c>
      <c r="F277" s="103"/>
      <c r="G277" s="104" t="s">
        <v>794</v>
      </c>
      <c r="H277" s="103" t="s">
        <v>809</v>
      </c>
      <c r="I277" s="103" t="s">
        <v>323</v>
      </c>
      <c r="J277" s="117"/>
      <c r="K277" s="106">
        <v>7.3499999999999748</v>
      </c>
      <c r="L277" s="104" t="s">
        <v>140</v>
      </c>
      <c r="M277" s="105">
        <v>4.2500000000000003E-2</v>
      </c>
      <c r="N277" s="105">
        <v>5.6800000000000017E-2</v>
      </c>
      <c r="O277" s="106">
        <v>10074410.680000002</v>
      </c>
      <c r="P277" s="118">
        <v>92.249340000000004</v>
      </c>
      <c r="Q277" s="106"/>
      <c r="R277" s="106">
        <v>37667.799412194014</v>
      </c>
      <c r="S277" s="107">
        <v>8.0595285440000011E-3</v>
      </c>
      <c r="T277" s="107">
        <f t="shared" si="4"/>
        <v>5.7674081451765981E-3</v>
      </c>
      <c r="U277" s="107">
        <f>R277/'סכום נכסי הקרן'!$C$42</f>
        <v>3.2682511258822828E-4</v>
      </c>
    </row>
    <row r="278" spans="2:21">
      <c r="B278" s="102" t="s">
        <v>810</v>
      </c>
      <c r="C278" s="103" t="s">
        <v>811</v>
      </c>
      <c r="D278" s="104" t="s">
        <v>29</v>
      </c>
      <c r="E278" s="104" t="s">
        <v>29</v>
      </c>
      <c r="F278" s="103"/>
      <c r="G278" s="104" t="s">
        <v>812</v>
      </c>
      <c r="H278" s="103" t="s">
        <v>809</v>
      </c>
      <c r="I278" s="103" t="s">
        <v>766</v>
      </c>
      <c r="J278" s="117"/>
      <c r="K278" s="106">
        <v>7.6400000000002315</v>
      </c>
      <c r="L278" s="104" t="s">
        <v>138</v>
      </c>
      <c r="M278" s="105">
        <v>5.8749999999999997E-2</v>
      </c>
      <c r="N278" s="105">
        <v>6.4900000000002803E-2</v>
      </c>
      <c r="O278" s="106">
        <v>5037205.3400000008</v>
      </c>
      <c r="P278" s="118">
        <v>97.216849999999994</v>
      </c>
      <c r="Q278" s="106"/>
      <c r="R278" s="106">
        <v>18726.174734126005</v>
      </c>
      <c r="S278" s="107">
        <v>4.5792775818181827E-3</v>
      </c>
      <c r="T278" s="107">
        <f t="shared" si="4"/>
        <v>2.8672100408030669E-3</v>
      </c>
      <c r="U278" s="107">
        <f>R278/'סכום נכסי הקרן'!$C$42</f>
        <v>1.6247787928504021E-4</v>
      </c>
    </row>
    <row r="279" spans="2:21">
      <c r="B279" s="102" t="s">
        <v>813</v>
      </c>
      <c r="C279" s="103" t="s">
        <v>814</v>
      </c>
      <c r="D279" s="104" t="s">
        <v>29</v>
      </c>
      <c r="E279" s="104" t="s">
        <v>29</v>
      </c>
      <c r="F279" s="103"/>
      <c r="G279" s="104" t="s">
        <v>815</v>
      </c>
      <c r="H279" s="103" t="s">
        <v>809</v>
      </c>
      <c r="I279" s="103" t="s">
        <v>766</v>
      </c>
      <c r="J279" s="117"/>
      <c r="K279" s="106">
        <v>3.5700000000001371</v>
      </c>
      <c r="L279" s="104" t="s">
        <v>141</v>
      </c>
      <c r="M279" s="105">
        <v>4.6249999999999999E-2</v>
      </c>
      <c r="N279" s="105">
        <v>7.0100000000002979E-2</v>
      </c>
      <c r="O279" s="106">
        <v>7555808.0100000016</v>
      </c>
      <c r="P279" s="118">
        <v>92.304349999999999</v>
      </c>
      <c r="Q279" s="106"/>
      <c r="R279" s="106">
        <v>32625.261633729002</v>
      </c>
      <c r="S279" s="107">
        <v>1.5111616020000003E-2</v>
      </c>
      <c r="T279" s="107">
        <f t="shared" si="4"/>
        <v>4.9953329533759024E-3</v>
      </c>
      <c r="U279" s="107">
        <f>R279/'סכום נכסי הקרן'!$C$42</f>
        <v>2.8307347318017425E-4</v>
      </c>
    </row>
    <row r="280" spans="2:21">
      <c r="B280" s="102" t="s">
        <v>816</v>
      </c>
      <c r="C280" s="103" t="s">
        <v>817</v>
      </c>
      <c r="D280" s="104" t="s">
        <v>29</v>
      </c>
      <c r="E280" s="104" t="s">
        <v>29</v>
      </c>
      <c r="F280" s="103"/>
      <c r="G280" s="104" t="s">
        <v>815</v>
      </c>
      <c r="H280" s="103" t="s">
        <v>765</v>
      </c>
      <c r="I280" s="103" t="s">
        <v>766</v>
      </c>
      <c r="J280" s="117"/>
      <c r="K280" s="106">
        <v>6.8499999999997732</v>
      </c>
      <c r="L280" s="104" t="s">
        <v>138</v>
      </c>
      <c r="M280" s="105">
        <v>6.7419999999999994E-2</v>
      </c>
      <c r="N280" s="105">
        <v>6.679999999999725E-2</v>
      </c>
      <c r="O280" s="106">
        <v>3777904.0050000008</v>
      </c>
      <c r="P280" s="118">
        <v>102.12251000000001</v>
      </c>
      <c r="Q280" s="106"/>
      <c r="R280" s="106">
        <v>14753.337836331</v>
      </c>
      <c r="S280" s="107">
        <v>3.0223232040000009E-3</v>
      </c>
      <c r="T280" s="107">
        <f t="shared" si="4"/>
        <v>2.2589193457967761E-3</v>
      </c>
      <c r="U280" s="107">
        <f>R280/'סכום נכסי הקרן'!$C$42</f>
        <v>1.2800751237541426E-4</v>
      </c>
    </row>
    <row r="281" spans="2:21">
      <c r="B281" s="102" t="s">
        <v>818</v>
      </c>
      <c r="C281" s="103" t="s">
        <v>819</v>
      </c>
      <c r="D281" s="104" t="s">
        <v>29</v>
      </c>
      <c r="E281" s="104" t="s">
        <v>29</v>
      </c>
      <c r="F281" s="103"/>
      <c r="G281" s="104" t="s">
        <v>815</v>
      </c>
      <c r="H281" s="103" t="s">
        <v>765</v>
      </c>
      <c r="I281" s="103" t="s">
        <v>766</v>
      </c>
      <c r="J281" s="117"/>
      <c r="K281" s="106">
        <v>5.1699999999996296</v>
      </c>
      <c r="L281" s="104" t="s">
        <v>138</v>
      </c>
      <c r="M281" s="105">
        <v>3.9329999999999997E-2</v>
      </c>
      <c r="N281" s="105">
        <v>7.0199999999994517E-2</v>
      </c>
      <c r="O281" s="106">
        <v>7845447.3170500007</v>
      </c>
      <c r="P281" s="118">
        <v>85.751649999999998</v>
      </c>
      <c r="Q281" s="106"/>
      <c r="R281" s="106">
        <v>25726.344407156004</v>
      </c>
      <c r="S281" s="107">
        <v>5.2302982113666668E-3</v>
      </c>
      <c r="T281" s="107">
        <f t="shared" si="4"/>
        <v>3.9390230009406241E-3</v>
      </c>
      <c r="U281" s="107">
        <f>R281/'סכום נכסי הקרן'!$C$42</f>
        <v>2.23214935264586E-4</v>
      </c>
    </row>
    <row r="282" spans="2:21">
      <c r="B282" s="102" t="s">
        <v>820</v>
      </c>
      <c r="C282" s="103" t="s">
        <v>821</v>
      </c>
      <c r="D282" s="104" t="s">
        <v>29</v>
      </c>
      <c r="E282" s="104" t="s">
        <v>29</v>
      </c>
      <c r="F282" s="103"/>
      <c r="G282" s="104" t="s">
        <v>822</v>
      </c>
      <c r="H282" s="103" t="s">
        <v>765</v>
      </c>
      <c r="I282" s="103" t="s">
        <v>323</v>
      </c>
      <c r="J282" s="117"/>
      <c r="K282" s="106">
        <v>2.8000000000000091</v>
      </c>
      <c r="L282" s="104" t="s">
        <v>138</v>
      </c>
      <c r="M282" s="105">
        <v>4.7500000000000001E-2</v>
      </c>
      <c r="N282" s="105">
        <v>8.6100000000000884E-2</v>
      </c>
      <c r="O282" s="106">
        <v>5792786.1409999998</v>
      </c>
      <c r="P282" s="118">
        <v>89.656170000000003</v>
      </c>
      <c r="Q282" s="106"/>
      <c r="R282" s="106">
        <v>19860.288145166007</v>
      </c>
      <c r="S282" s="107">
        <v>3.861857427333333E-3</v>
      </c>
      <c r="T282" s="107">
        <f t="shared" si="4"/>
        <v>3.0408568963788312E-3</v>
      </c>
      <c r="U282" s="107">
        <f>R282/'סכום נכסי הקרן'!$C$42</f>
        <v>1.7231802787442068E-4</v>
      </c>
    </row>
    <row r="283" spans="2:21">
      <c r="B283" s="102" t="s">
        <v>823</v>
      </c>
      <c r="C283" s="103" t="s">
        <v>824</v>
      </c>
      <c r="D283" s="104" t="s">
        <v>29</v>
      </c>
      <c r="E283" s="104" t="s">
        <v>29</v>
      </c>
      <c r="F283" s="103"/>
      <c r="G283" s="104" t="s">
        <v>822</v>
      </c>
      <c r="H283" s="103" t="s">
        <v>765</v>
      </c>
      <c r="I283" s="103" t="s">
        <v>323</v>
      </c>
      <c r="J283" s="117"/>
      <c r="K283" s="106">
        <v>5.8300000000000933</v>
      </c>
      <c r="L283" s="104" t="s">
        <v>138</v>
      </c>
      <c r="M283" s="105">
        <v>5.1249999999999997E-2</v>
      </c>
      <c r="N283" s="105">
        <v>8.219999999999987E-2</v>
      </c>
      <c r="O283" s="106">
        <v>4143101.3921500002</v>
      </c>
      <c r="P283" s="118">
        <v>83.315420000000003</v>
      </c>
      <c r="Q283" s="106"/>
      <c r="R283" s="106">
        <v>13199.844525278004</v>
      </c>
      <c r="S283" s="107">
        <v>2.7620675947666669E-3</v>
      </c>
      <c r="T283" s="107">
        <f t="shared" si="4"/>
        <v>2.0210602163690042E-3</v>
      </c>
      <c r="U283" s="107">
        <f>R283/'סכום נכסי הקרן'!$C$42</f>
        <v>1.1452860906242717E-4</v>
      </c>
    </row>
    <row r="284" spans="2:21">
      <c r="B284" s="102" t="s">
        <v>825</v>
      </c>
      <c r="C284" s="103" t="s">
        <v>826</v>
      </c>
      <c r="D284" s="104" t="s">
        <v>29</v>
      </c>
      <c r="E284" s="104" t="s">
        <v>29</v>
      </c>
      <c r="F284" s="103"/>
      <c r="G284" s="104" t="s">
        <v>827</v>
      </c>
      <c r="H284" s="103" t="s">
        <v>769</v>
      </c>
      <c r="I284" s="103" t="s">
        <v>323</v>
      </c>
      <c r="J284" s="117"/>
      <c r="K284" s="106">
        <v>7.1499999999997783</v>
      </c>
      <c r="L284" s="104" t="s">
        <v>138</v>
      </c>
      <c r="M284" s="105">
        <v>3.3000000000000002E-2</v>
      </c>
      <c r="N284" s="105">
        <v>6.4999999999998684E-2</v>
      </c>
      <c r="O284" s="106">
        <v>7555808.0100000016</v>
      </c>
      <c r="P284" s="118">
        <v>80.058000000000007</v>
      </c>
      <c r="Q284" s="106"/>
      <c r="R284" s="106">
        <v>23131.486041894004</v>
      </c>
      <c r="S284" s="107">
        <v>1.8889520025000004E-3</v>
      </c>
      <c r="T284" s="107">
        <f t="shared" si="4"/>
        <v>3.5417179418469162E-3</v>
      </c>
      <c r="U284" s="107">
        <f>R284/'סכום נכסי הקרן'!$C$42</f>
        <v>2.0070061559071837E-4</v>
      </c>
    </row>
    <row r="285" spans="2:21">
      <c r="B285" s="102" t="s">
        <v>828</v>
      </c>
      <c r="C285" s="103" t="s">
        <v>829</v>
      </c>
      <c r="D285" s="104" t="s">
        <v>29</v>
      </c>
      <c r="E285" s="104" t="s">
        <v>29</v>
      </c>
      <c r="F285" s="103"/>
      <c r="G285" s="104" t="s">
        <v>794</v>
      </c>
      <c r="H285" s="103" t="s">
        <v>830</v>
      </c>
      <c r="I285" s="103" t="s">
        <v>801</v>
      </c>
      <c r="J285" s="117"/>
      <c r="K285" s="106">
        <v>6.7199999999999633</v>
      </c>
      <c r="L285" s="104" t="s">
        <v>140</v>
      </c>
      <c r="M285" s="105">
        <v>5.7999999999999996E-2</v>
      </c>
      <c r="N285" s="105">
        <v>5.3899999999998942E-2</v>
      </c>
      <c r="O285" s="106">
        <v>3777904.0050000008</v>
      </c>
      <c r="P285" s="118">
        <v>103.53984</v>
      </c>
      <c r="Q285" s="106"/>
      <c r="R285" s="106">
        <v>15854.251142829999</v>
      </c>
      <c r="S285" s="107">
        <v>7.5558080100000015E-3</v>
      </c>
      <c r="T285" s="107">
        <f t="shared" si="4"/>
        <v>2.4274828528271382E-3</v>
      </c>
      <c r="U285" s="107">
        <f>R285/'סכום נכסי הקרן'!$C$42</f>
        <v>1.3755959986024713E-4</v>
      </c>
    </row>
    <row r="286" spans="2:21">
      <c r="B286" s="102" t="s">
        <v>831</v>
      </c>
      <c r="C286" s="103" t="s">
        <v>832</v>
      </c>
      <c r="D286" s="104" t="s">
        <v>29</v>
      </c>
      <c r="E286" s="104" t="s">
        <v>29</v>
      </c>
      <c r="F286" s="103"/>
      <c r="G286" s="104" t="s">
        <v>815</v>
      </c>
      <c r="H286" s="103" t="s">
        <v>769</v>
      </c>
      <c r="I286" s="103" t="s">
        <v>766</v>
      </c>
      <c r="J286" s="117"/>
      <c r="K286" s="106">
        <v>7.1899999999995226</v>
      </c>
      <c r="L286" s="104" t="s">
        <v>138</v>
      </c>
      <c r="M286" s="105">
        <v>6.1740000000000003E-2</v>
      </c>
      <c r="N286" s="105">
        <v>6.7899999999997809E-2</v>
      </c>
      <c r="O286" s="106">
        <v>3777904.0050000008</v>
      </c>
      <c r="P286" s="118">
        <v>97.583749999999995</v>
      </c>
      <c r="Q286" s="106"/>
      <c r="R286" s="106">
        <v>14097.636407609003</v>
      </c>
      <c r="S286" s="107">
        <v>1.1805950015625003E-3</v>
      </c>
      <c r="T286" s="107">
        <f t="shared" si="4"/>
        <v>2.1585233093988827E-3</v>
      </c>
      <c r="U286" s="107">
        <f>R286/'סכום נכסי הקרן'!$C$42</f>
        <v>1.2231831107853801E-4</v>
      </c>
    </row>
    <row r="287" spans="2:21">
      <c r="B287" s="102" t="s">
        <v>833</v>
      </c>
      <c r="C287" s="103" t="s">
        <v>834</v>
      </c>
      <c r="D287" s="104" t="s">
        <v>29</v>
      </c>
      <c r="E287" s="104" t="s">
        <v>29</v>
      </c>
      <c r="F287" s="103"/>
      <c r="G287" s="104" t="s">
        <v>835</v>
      </c>
      <c r="H287" s="103" t="s">
        <v>769</v>
      </c>
      <c r="I287" s="103" t="s">
        <v>323</v>
      </c>
      <c r="J287" s="117"/>
      <c r="K287" s="106">
        <v>7.0000000000011333</v>
      </c>
      <c r="L287" s="104" t="s">
        <v>138</v>
      </c>
      <c r="M287" s="105">
        <v>6.4000000000000001E-2</v>
      </c>
      <c r="N287" s="105">
        <v>6.7500000000011329E-2</v>
      </c>
      <c r="O287" s="106">
        <v>3274183.4710000004</v>
      </c>
      <c r="P287" s="118">
        <v>98.754000000000005</v>
      </c>
      <c r="Q287" s="106"/>
      <c r="R287" s="106">
        <v>12364.472442292001</v>
      </c>
      <c r="S287" s="107">
        <v>3.2741834710000002E-3</v>
      </c>
      <c r="T287" s="107">
        <f t="shared" si="4"/>
        <v>1.8931543702391416E-3</v>
      </c>
      <c r="U287" s="107">
        <f>R287/'סכום נכסי הקרן'!$C$42</f>
        <v>1.072804931826718E-4</v>
      </c>
    </row>
    <row r="288" spans="2:21">
      <c r="B288" s="102" t="s">
        <v>836</v>
      </c>
      <c r="C288" s="103" t="s">
        <v>837</v>
      </c>
      <c r="D288" s="104" t="s">
        <v>29</v>
      </c>
      <c r="E288" s="104" t="s">
        <v>29</v>
      </c>
      <c r="F288" s="103"/>
      <c r="G288" s="104" t="s">
        <v>815</v>
      </c>
      <c r="H288" s="103" t="s">
        <v>769</v>
      </c>
      <c r="I288" s="103" t="s">
        <v>766</v>
      </c>
      <c r="J288" s="117"/>
      <c r="K288" s="106">
        <v>4.279999999999867</v>
      </c>
      <c r="L288" s="104" t="s">
        <v>140</v>
      </c>
      <c r="M288" s="105">
        <v>4.1250000000000002E-2</v>
      </c>
      <c r="N288" s="105">
        <v>5.539999999999811E-2</v>
      </c>
      <c r="O288" s="106">
        <v>7480249.9298999999</v>
      </c>
      <c r="P288" s="118">
        <v>94.556010000000001</v>
      </c>
      <c r="Q288" s="106"/>
      <c r="R288" s="106">
        <v>28667.680609960003</v>
      </c>
      <c r="S288" s="107">
        <v>7.4802499298999995E-3</v>
      </c>
      <c r="T288" s="107">
        <f t="shared" si="4"/>
        <v>4.3893781222504973E-3</v>
      </c>
      <c r="U288" s="107">
        <f>R288/'סכום נכסי הקרן'!$C$42</f>
        <v>2.4873547404419017E-4</v>
      </c>
    </row>
    <row r="289" spans="2:21">
      <c r="B289" s="102" t="s">
        <v>838</v>
      </c>
      <c r="C289" s="103" t="s">
        <v>839</v>
      </c>
      <c r="D289" s="104" t="s">
        <v>29</v>
      </c>
      <c r="E289" s="104" t="s">
        <v>29</v>
      </c>
      <c r="F289" s="103"/>
      <c r="G289" s="104" t="s">
        <v>840</v>
      </c>
      <c r="H289" s="103" t="s">
        <v>769</v>
      </c>
      <c r="I289" s="103" t="s">
        <v>766</v>
      </c>
      <c r="J289" s="117"/>
      <c r="K289" s="106">
        <v>6.9200000000001278</v>
      </c>
      <c r="L289" s="104" t="s">
        <v>138</v>
      </c>
      <c r="M289" s="105">
        <v>6.7979999999999999E-2</v>
      </c>
      <c r="N289" s="105">
        <v>7.0700000000001512E-2</v>
      </c>
      <c r="O289" s="106">
        <v>12089292.816000002</v>
      </c>
      <c r="P289" s="118">
        <v>99.102599999999995</v>
      </c>
      <c r="Q289" s="106"/>
      <c r="R289" s="106">
        <v>45814.592592173001</v>
      </c>
      <c r="S289" s="107">
        <v>1.2089292816000002E-2</v>
      </c>
      <c r="T289" s="107">
        <f t="shared" si="4"/>
        <v>7.0147834120224085E-3</v>
      </c>
      <c r="U289" s="107">
        <f>R289/'סכום נכסי הקרן'!$C$42</f>
        <v>3.9751086115408956E-4</v>
      </c>
    </row>
    <row r="290" spans="2:21">
      <c r="B290" s="102" t="s">
        <v>841</v>
      </c>
      <c r="C290" s="103" t="s">
        <v>842</v>
      </c>
      <c r="D290" s="104" t="s">
        <v>29</v>
      </c>
      <c r="E290" s="104" t="s">
        <v>29</v>
      </c>
      <c r="F290" s="103"/>
      <c r="G290" s="104" t="s">
        <v>794</v>
      </c>
      <c r="H290" s="103" t="s">
        <v>769</v>
      </c>
      <c r="I290" s="103" t="s">
        <v>323</v>
      </c>
      <c r="J290" s="117"/>
      <c r="K290" s="106">
        <v>6.7500000000000693</v>
      </c>
      <c r="L290" s="104" t="s">
        <v>138</v>
      </c>
      <c r="M290" s="105">
        <v>0.06</v>
      </c>
      <c r="N290" s="105">
        <v>7.3200000000000778E-2</v>
      </c>
      <c r="O290" s="106">
        <v>6296506.6750000007</v>
      </c>
      <c r="P290" s="118">
        <v>91.508330000000001</v>
      </c>
      <c r="Q290" s="106"/>
      <c r="R290" s="106">
        <v>22033.231478154001</v>
      </c>
      <c r="S290" s="107">
        <v>5.2470888958333342E-3</v>
      </c>
      <c r="T290" s="107">
        <f t="shared" si="4"/>
        <v>3.3735615213701478E-3</v>
      </c>
      <c r="U290" s="107">
        <f>R290/'סכום נכסי הקרן'!$C$42</f>
        <v>1.9117159671926646E-4</v>
      </c>
    </row>
    <row r="291" spans="2:21">
      <c r="B291" s="102" t="s">
        <v>843</v>
      </c>
      <c r="C291" s="103" t="s">
        <v>844</v>
      </c>
      <c r="D291" s="104" t="s">
        <v>29</v>
      </c>
      <c r="E291" s="104" t="s">
        <v>29</v>
      </c>
      <c r="F291" s="103"/>
      <c r="G291" s="104" t="s">
        <v>835</v>
      </c>
      <c r="H291" s="103" t="s">
        <v>769</v>
      </c>
      <c r="I291" s="103" t="s">
        <v>766</v>
      </c>
      <c r="J291" s="117"/>
      <c r="K291" s="106">
        <v>6.9100000000007427</v>
      </c>
      <c r="L291" s="104" t="s">
        <v>138</v>
      </c>
      <c r="M291" s="105">
        <v>6.3750000000000001E-2</v>
      </c>
      <c r="N291" s="105">
        <v>6.6200000000009598E-2</v>
      </c>
      <c r="O291" s="106">
        <v>2115626.2428000001</v>
      </c>
      <c r="P291" s="118">
        <v>98.280749999999998</v>
      </c>
      <c r="Q291" s="106"/>
      <c r="R291" s="106">
        <v>7951.0647688990011</v>
      </c>
      <c r="S291" s="107">
        <v>3.022323204E-3</v>
      </c>
      <c r="T291" s="107">
        <f t="shared" si="4"/>
        <v>1.2174068150137198E-3</v>
      </c>
      <c r="U291" s="107">
        <f>R291/'סכום נכסי הקרן'!$C$42</f>
        <v>6.8987508663712288E-5</v>
      </c>
    </row>
    <row r="292" spans="2:21">
      <c r="B292" s="102" t="s">
        <v>845</v>
      </c>
      <c r="C292" s="103" t="s">
        <v>846</v>
      </c>
      <c r="D292" s="104" t="s">
        <v>29</v>
      </c>
      <c r="E292" s="104" t="s">
        <v>29</v>
      </c>
      <c r="F292" s="103"/>
      <c r="G292" s="104" t="s">
        <v>815</v>
      </c>
      <c r="H292" s="103" t="s">
        <v>769</v>
      </c>
      <c r="I292" s="103" t="s">
        <v>766</v>
      </c>
      <c r="J292" s="117"/>
      <c r="K292" s="106">
        <v>3.460000000000222</v>
      </c>
      <c r="L292" s="104" t="s">
        <v>138</v>
      </c>
      <c r="M292" s="105">
        <v>8.1250000000000003E-2</v>
      </c>
      <c r="N292" s="105">
        <v>8.160000000000607E-2</v>
      </c>
      <c r="O292" s="106">
        <v>5037205.3400000008</v>
      </c>
      <c r="P292" s="118">
        <v>100.77016999999999</v>
      </c>
      <c r="Q292" s="106"/>
      <c r="R292" s="106">
        <v>19410.624823545004</v>
      </c>
      <c r="S292" s="107">
        <v>2.8784030514285718E-3</v>
      </c>
      <c r="T292" s="107">
        <f t="shared" si="4"/>
        <v>2.9720078543807849E-3</v>
      </c>
      <c r="U292" s="107">
        <f>R292/'סכום נכסי הקרן'!$C$42</f>
        <v>1.6841651868065543E-4</v>
      </c>
    </row>
    <row r="293" spans="2:21">
      <c r="B293" s="102" t="s">
        <v>847</v>
      </c>
      <c r="C293" s="103" t="s">
        <v>848</v>
      </c>
      <c r="D293" s="104" t="s">
        <v>29</v>
      </c>
      <c r="E293" s="104" t="s">
        <v>29</v>
      </c>
      <c r="F293" s="103"/>
      <c r="G293" s="104" t="s">
        <v>815</v>
      </c>
      <c r="H293" s="103" t="s">
        <v>776</v>
      </c>
      <c r="I293" s="103" t="s">
        <v>766</v>
      </c>
      <c r="J293" s="117"/>
      <c r="K293" s="106">
        <v>4.1999999999999051</v>
      </c>
      <c r="L293" s="104" t="s">
        <v>140</v>
      </c>
      <c r="M293" s="105">
        <v>7.2499999999999995E-2</v>
      </c>
      <c r="N293" s="105">
        <v>7.5999999999999651E-2</v>
      </c>
      <c r="O293" s="106">
        <v>8991411.5318999998</v>
      </c>
      <c r="P293" s="118">
        <v>98.366420000000005</v>
      </c>
      <c r="Q293" s="106"/>
      <c r="R293" s="106">
        <v>35847.764171302006</v>
      </c>
      <c r="S293" s="107">
        <v>7.1931292255199997E-3</v>
      </c>
      <c r="T293" s="107">
        <f t="shared" si="4"/>
        <v>5.4887381342751665E-3</v>
      </c>
      <c r="U293" s="107">
        <f>R293/'סכום נכסי הקרן'!$C$42</f>
        <v>3.1103355502974477E-4</v>
      </c>
    </row>
    <row r="294" spans="2:21">
      <c r="B294" s="102" t="s">
        <v>849</v>
      </c>
      <c r="C294" s="103" t="s">
        <v>850</v>
      </c>
      <c r="D294" s="104" t="s">
        <v>29</v>
      </c>
      <c r="E294" s="104" t="s">
        <v>29</v>
      </c>
      <c r="F294" s="103"/>
      <c r="G294" s="104" t="s">
        <v>815</v>
      </c>
      <c r="H294" s="103" t="s">
        <v>776</v>
      </c>
      <c r="I294" s="103" t="s">
        <v>766</v>
      </c>
      <c r="J294" s="117"/>
      <c r="K294" s="106">
        <v>7.0000000000000533</v>
      </c>
      <c r="L294" s="104" t="s">
        <v>138</v>
      </c>
      <c r="M294" s="105">
        <v>7.1190000000000003E-2</v>
      </c>
      <c r="N294" s="105">
        <v>7.6600000000000834E-2</v>
      </c>
      <c r="O294" s="106">
        <v>5037205.3400000008</v>
      </c>
      <c r="P294" s="118">
        <v>97.892080000000007</v>
      </c>
      <c r="Q294" s="106"/>
      <c r="R294" s="106">
        <v>18856.238947384005</v>
      </c>
      <c r="S294" s="107">
        <v>3.3581368933333338E-3</v>
      </c>
      <c r="T294" s="107">
        <f t="shared" si="4"/>
        <v>2.8871244880138412E-3</v>
      </c>
      <c r="U294" s="107">
        <f>R294/'סכום נכסי הקרן'!$C$42</f>
        <v>1.6360638298860362E-4</v>
      </c>
    </row>
    <row r="295" spans="2:21">
      <c r="B295" s="102" t="s">
        <v>851</v>
      </c>
      <c r="C295" s="103" t="s">
        <v>852</v>
      </c>
      <c r="D295" s="104" t="s">
        <v>29</v>
      </c>
      <c r="E295" s="104" t="s">
        <v>29</v>
      </c>
      <c r="F295" s="103"/>
      <c r="G295" s="104" t="s">
        <v>840</v>
      </c>
      <c r="H295" s="103" t="s">
        <v>776</v>
      </c>
      <c r="I295" s="103" t="s">
        <v>766</v>
      </c>
      <c r="J295" s="117"/>
      <c r="K295" s="106">
        <v>3.0499999999999554</v>
      </c>
      <c r="L295" s="104" t="s">
        <v>138</v>
      </c>
      <c r="M295" s="105">
        <v>2.6249999999999999E-2</v>
      </c>
      <c r="N295" s="105">
        <v>7.609999999999803E-2</v>
      </c>
      <c r="O295" s="106">
        <v>6385917.0697850017</v>
      </c>
      <c r="P295" s="118">
        <v>86.704629999999995</v>
      </c>
      <c r="Q295" s="106"/>
      <c r="R295" s="106">
        <v>21173.049954979004</v>
      </c>
      <c r="S295" s="107">
        <v>5.1429942261650222E-3</v>
      </c>
      <c r="T295" s="107">
        <f t="shared" si="4"/>
        <v>3.2418570416684776E-3</v>
      </c>
      <c r="U295" s="107">
        <f>R295/'סכום נכסי הקרן'!$C$42</f>
        <v>1.8370822143467329E-4</v>
      </c>
    </row>
    <row r="296" spans="2:21">
      <c r="B296" s="102" t="s">
        <v>853</v>
      </c>
      <c r="C296" s="103" t="s">
        <v>854</v>
      </c>
      <c r="D296" s="104" t="s">
        <v>29</v>
      </c>
      <c r="E296" s="104" t="s">
        <v>29</v>
      </c>
      <c r="F296" s="103"/>
      <c r="G296" s="104" t="s">
        <v>840</v>
      </c>
      <c r="H296" s="103" t="s">
        <v>776</v>
      </c>
      <c r="I296" s="103" t="s">
        <v>766</v>
      </c>
      <c r="J296" s="117"/>
      <c r="K296" s="106">
        <v>1.8899999999996275</v>
      </c>
      <c r="L296" s="104" t="s">
        <v>138</v>
      </c>
      <c r="M296" s="105">
        <v>7.0499999999999993E-2</v>
      </c>
      <c r="N296" s="105">
        <v>6.9299999999986692E-2</v>
      </c>
      <c r="O296" s="106">
        <v>2518602.6700000004</v>
      </c>
      <c r="P296" s="118">
        <v>100.08857999999999</v>
      </c>
      <c r="Q296" s="106"/>
      <c r="R296" s="106">
        <v>9639.668187731002</v>
      </c>
      <c r="S296" s="107">
        <v>3.1728348756994824E-3</v>
      </c>
      <c r="T296" s="107">
        <f t="shared" si="4"/>
        <v>1.4759529808030603E-3</v>
      </c>
      <c r="U296" s="107">
        <f>R296/'סכום נכסי הקרן'!$C$42</f>
        <v>8.3638696444487693E-5</v>
      </c>
    </row>
    <row r="297" spans="2:21">
      <c r="B297" s="102" t="s">
        <v>855</v>
      </c>
      <c r="C297" s="103" t="s">
        <v>856</v>
      </c>
      <c r="D297" s="104" t="s">
        <v>29</v>
      </c>
      <c r="E297" s="104" t="s">
        <v>29</v>
      </c>
      <c r="F297" s="103"/>
      <c r="G297" s="104" t="s">
        <v>782</v>
      </c>
      <c r="H297" s="103" t="s">
        <v>776</v>
      </c>
      <c r="I297" s="103" t="s">
        <v>323</v>
      </c>
      <c r="J297" s="117"/>
      <c r="K297" s="106">
        <v>3.399999999999225</v>
      </c>
      <c r="L297" s="104" t="s">
        <v>138</v>
      </c>
      <c r="M297" s="105">
        <v>5.5E-2</v>
      </c>
      <c r="N297" s="105">
        <v>9.5399999999985066E-2</v>
      </c>
      <c r="O297" s="106">
        <v>1763021.8689999999</v>
      </c>
      <c r="P297" s="118">
        <v>87.977109999999996</v>
      </c>
      <c r="Q297" s="106"/>
      <c r="R297" s="106">
        <v>5931.2370316589995</v>
      </c>
      <c r="S297" s="107">
        <v>1.763021869E-3</v>
      </c>
      <c r="T297" s="107">
        <f t="shared" si="4"/>
        <v>9.0814609032587219E-4</v>
      </c>
      <c r="U297" s="107">
        <f>R297/'סכום נכסי הקרן'!$C$42</f>
        <v>5.1462449118593521E-5</v>
      </c>
    </row>
    <row r="298" spans="2:21">
      <c r="B298" s="102" t="s">
        <v>857</v>
      </c>
      <c r="C298" s="103" t="s">
        <v>858</v>
      </c>
      <c r="D298" s="104" t="s">
        <v>29</v>
      </c>
      <c r="E298" s="104" t="s">
        <v>29</v>
      </c>
      <c r="F298" s="103"/>
      <c r="G298" s="104" t="s">
        <v>782</v>
      </c>
      <c r="H298" s="103" t="s">
        <v>776</v>
      </c>
      <c r="I298" s="103" t="s">
        <v>323</v>
      </c>
      <c r="J298" s="117"/>
      <c r="K298" s="106">
        <v>2.9800000000001146</v>
      </c>
      <c r="L298" s="104" t="s">
        <v>138</v>
      </c>
      <c r="M298" s="105">
        <v>0.06</v>
      </c>
      <c r="N298" s="105">
        <v>9.0700000000003542E-2</v>
      </c>
      <c r="O298" s="106">
        <v>7936117.0131700011</v>
      </c>
      <c r="P298" s="118">
        <v>92.069670000000002</v>
      </c>
      <c r="Q298" s="106"/>
      <c r="R298" s="106">
        <v>27941.036783058997</v>
      </c>
      <c r="S298" s="107">
        <v>1.0581489350893335E-2</v>
      </c>
      <c r="T298" s="107">
        <f t="shared" si="4"/>
        <v>4.2781199231703973E-3</v>
      </c>
      <c r="U298" s="107">
        <f>R298/'סכום נכסי הקרן'!$C$42</f>
        <v>2.4243074018013593E-4</v>
      </c>
    </row>
    <row r="299" spans="2:21">
      <c r="B299" s="102" t="s">
        <v>859</v>
      </c>
      <c r="C299" s="103" t="s">
        <v>860</v>
      </c>
      <c r="D299" s="104" t="s">
        <v>29</v>
      </c>
      <c r="E299" s="104" t="s">
        <v>29</v>
      </c>
      <c r="F299" s="103"/>
      <c r="G299" s="104" t="s">
        <v>861</v>
      </c>
      <c r="H299" s="103" t="s">
        <v>776</v>
      </c>
      <c r="I299" s="103" t="s">
        <v>323</v>
      </c>
      <c r="J299" s="117"/>
      <c r="K299" s="106">
        <v>6.089999999999943</v>
      </c>
      <c r="L299" s="104" t="s">
        <v>140</v>
      </c>
      <c r="M299" s="105">
        <v>6.6250000000000003E-2</v>
      </c>
      <c r="N299" s="105">
        <v>6.4599999999999602E-2</v>
      </c>
      <c r="O299" s="106">
        <v>10074410.680000002</v>
      </c>
      <c r="P299" s="118">
        <v>101.98945000000001</v>
      </c>
      <c r="Q299" s="106"/>
      <c r="R299" s="106">
        <v>41644.938803671008</v>
      </c>
      <c r="S299" s="107">
        <v>1.3432547573333335E-2</v>
      </c>
      <c r="T299" s="107">
        <f t="shared" si="4"/>
        <v>6.3763576054278268E-3</v>
      </c>
      <c r="U299" s="107">
        <f>R299/'סכום נכסי הקרן'!$C$42</f>
        <v>3.6133281013579879E-4</v>
      </c>
    </row>
    <row r="300" spans="2:21">
      <c r="B300" s="102" t="s">
        <v>862</v>
      </c>
      <c r="C300" s="103" t="s">
        <v>863</v>
      </c>
      <c r="D300" s="104" t="s">
        <v>29</v>
      </c>
      <c r="E300" s="104" t="s">
        <v>29</v>
      </c>
      <c r="F300" s="103"/>
      <c r="G300" s="104" t="s">
        <v>840</v>
      </c>
      <c r="H300" s="103" t="s">
        <v>776</v>
      </c>
      <c r="I300" s="103" t="s">
        <v>323</v>
      </c>
      <c r="J300" s="117"/>
      <c r="K300" s="106">
        <v>1.3299999999999608</v>
      </c>
      <c r="L300" s="104" t="s">
        <v>138</v>
      </c>
      <c r="M300" s="105">
        <v>4.2500000000000003E-2</v>
      </c>
      <c r="N300" s="105">
        <v>7.6199999999995965E-2</v>
      </c>
      <c r="O300" s="106">
        <v>5540925.8740000017</v>
      </c>
      <c r="P300" s="118">
        <v>96.11806</v>
      </c>
      <c r="Q300" s="106"/>
      <c r="R300" s="106">
        <v>20365.974720560003</v>
      </c>
      <c r="S300" s="107">
        <v>1.1665107103157898E-2</v>
      </c>
      <c r="T300" s="107">
        <f t="shared" si="4"/>
        <v>3.1182837946671779E-3</v>
      </c>
      <c r="U300" s="107">
        <f>R300/'סכום נכסי הקרן'!$C$42</f>
        <v>1.767056235003015E-4</v>
      </c>
    </row>
    <row r="301" spans="2:21">
      <c r="B301" s="102" t="s">
        <v>864</v>
      </c>
      <c r="C301" s="103" t="s">
        <v>865</v>
      </c>
      <c r="D301" s="104" t="s">
        <v>29</v>
      </c>
      <c r="E301" s="104" t="s">
        <v>29</v>
      </c>
      <c r="F301" s="103"/>
      <c r="G301" s="104" t="s">
        <v>840</v>
      </c>
      <c r="H301" s="103" t="s">
        <v>776</v>
      </c>
      <c r="I301" s="103" t="s">
        <v>323</v>
      </c>
      <c r="J301" s="117"/>
      <c r="K301" s="106">
        <v>4.5600000000010441</v>
      </c>
      <c r="L301" s="104" t="s">
        <v>138</v>
      </c>
      <c r="M301" s="105">
        <v>3.125E-2</v>
      </c>
      <c r="N301" s="105">
        <v>7.6600000000015711E-2</v>
      </c>
      <c r="O301" s="106">
        <v>2518602.6700000004</v>
      </c>
      <c r="P301" s="118">
        <v>82.666330000000002</v>
      </c>
      <c r="Q301" s="106"/>
      <c r="R301" s="106">
        <v>7961.7074896780032</v>
      </c>
      <c r="S301" s="107">
        <v>3.3581368933333338E-3</v>
      </c>
      <c r="T301" s="107">
        <f t="shared" si="4"/>
        <v>1.2190363478100474E-3</v>
      </c>
      <c r="U301" s="107">
        <f>R301/'סכום נכסי הקרן'!$C$42</f>
        <v>6.9079850357974269E-5</v>
      </c>
    </row>
    <row r="302" spans="2:21">
      <c r="B302" s="102" t="s">
        <v>866</v>
      </c>
      <c r="C302" s="103" t="s">
        <v>867</v>
      </c>
      <c r="D302" s="104" t="s">
        <v>29</v>
      </c>
      <c r="E302" s="104" t="s">
        <v>29</v>
      </c>
      <c r="F302" s="103"/>
      <c r="G302" s="104" t="s">
        <v>861</v>
      </c>
      <c r="H302" s="103" t="s">
        <v>776</v>
      </c>
      <c r="I302" s="103" t="s">
        <v>766</v>
      </c>
      <c r="J302" s="117"/>
      <c r="K302" s="106">
        <v>4.3600000000000136</v>
      </c>
      <c r="L302" s="104" t="s">
        <v>140</v>
      </c>
      <c r="M302" s="105">
        <v>4.8750000000000002E-2</v>
      </c>
      <c r="N302" s="105">
        <v>5.7099999999998971E-2</v>
      </c>
      <c r="O302" s="106">
        <v>6900971.3158</v>
      </c>
      <c r="P302" s="118">
        <v>97.068420000000003</v>
      </c>
      <c r="Q302" s="106"/>
      <c r="R302" s="106">
        <v>27150.353783449002</v>
      </c>
      <c r="S302" s="107">
        <v>6.9009713158000004E-3</v>
      </c>
      <c r="T302" s="107">
        <f t="shared" si="4"/>
        <v>4.1570565310061307E-3</v>
      </c>
      <c r="U302" s="107">
        <f>R302/'סכום נכסי הקרן'!$C$42</f>
        <v>2.3557036966734512E-4</v>
      </c>
    </row>
    <row r="303" spans="2:21">
      <c r="B303" s="102" t="s">
        <v>868</v>
      </c>
      <c r="C303" s="103" t="s">
        <v>869</v>
      </c>
      <c r="D303" s="104" t="s">
        <v>29</v>
      </c>
      <c r="E303" s="104" t="s">
        <v>29</v>
      </c>
      <c r="F303" s="103"/>
      <c r="G303" s="104" t="s">
        <v>870</v>
      </c>
      <c r="H303" s="103" t="s">
        <v>776</v>
      </c>
      <c r="I303" s="103" t="s">
        <v>766</v>
      </c>
      <c r="J303" s="117"/>
      <c r="K303" s="106">
        <v>7.250000000000127</v>
      </c>
      <c r="L303" s="104" t="s">
        <v>138</v>
      </c>
      <c r="M303" s="105">
        <v>5.9000000000000004E-2</v>
      </c>
      <c r="N303" s="105">
        <v>6.6400000000000375E-2</v>
      </c>
      <c r="O303" s="106">
        <v>7052087.4759999998</v>
      </c>
      <c r="P303" s="118">
        <v>94.992279999999994</v>
      </c>
      <c r="Q303" s="106"/>
      <c r="R303" s="106">
        <v>25616.740919011008</v>
      </c>
      <c r="S303" s="107">
        <v>1.4104174952E-2</v>
      </c>
      <c r="T303" s="107">
        <f t="shared" si="4"/>
        <v>3.9222413449869565E-3</v>
      </c>
      <c r="U303" s="107">
        <f>R303/'סכום נכסי הקרן'!$C$42</f>
        <v>2.2226395928743735E-4</v>
      </c>
    </row>
    <row r="304" spans="2:21">
      <c r="B304" s="102" t="s">
        <v>871</v>
      </c>
      <c r="C304" s="103" t="s">
        <v>872</v>
      </c>
      <c r="D304" s="104" t="s">
        <v>29</v>
      </c>
      <c r="E304" s="104" t="s">
        <v>29</v>
      </c>
      <c r="F304" s="103"/>
      <c r="G304" s="104" t="s">
        <v>873</v>
      </c>
      <c r="H304" s="103" t="s">
        <v>776</v>
      </c>
      <c r="I304" s="103" t="s">
        <v>766</v>
      </c>
      <c r="J304" s="117"/>
      <c r="K304" s="106">
        <v>6.8599999999996735</v>
      </c>
      <c r="L304" s="104" t="s">
        <v>138</v>
      </c>
      <c r="M304" s="105">
        <v>3.15E-2</v>
      </c>
      <c r="N304" s="105">
        <v>7.1899999999996952E-2</v>
      </c>
      <c r="O304" s="106">
        <v>5037205.3400000008</v>
      </c>
      <c r="P304" s="118">
        <v>76.870750000000001</v>
      </c>
      <c r="Q304" s="106"/>
      <c r="R304" s="106">
        <v>14807.053891387</v>
      </c>
      <c r="S304" s="107">
        <v>7.7690649585805578E-3</v>
      </c>
      <c r="T304" s="107">
        <f t="shared" si="4"/>
        <v>2.2671439412945541E-3</v>
      </c>
      <c r="U304" s="107">
        <f>R304/'סכום נכסי הקרן'!$C$42</f>
        <v>1.2847358037023824E-4</v>
      </c>
    </row>
    <row r="305" spans="2:21">
      <c r="B305" s="102" t="s">
        <v>874</v>
      </c>
      <c r="C305" s="103" t="s">
        <v>875</v>
      </c>
      <c r="D305" s="104" t="s">
        <v>29</v>
      </c>
      <c r="E305" s="104" t="s">
        <v>29</v>
      </c>
      <c r="F305" s="103"/>
      <c r="G305" s="104" t="s">
        <v>876</v>
      </c>
      <c r="H305" s="103" t="s">
        <v>776</v>
      </c>
      <c r="I305" s="103" t="s">
        <v>323</v>
      </c>
      <c r="J305" s="117"/>
      <c r="K305" s="106">
        <v>7.2099999999995434</v>
      </c>
      <c r="L305" s="104" t="s">
        <v>138</v>
      </c>
      <c r="M305" s="105">
        <v>6.25E-2</v>
      </c>
      <c r="N305" s="105">
        <v>6.7399999999996185E-2</v>
      </c>
      <c r="O305" s="106">
        <v>6296506.6750000007</v>
      </c>
      <c r="P305" s="118">
        <v>98.270499999999998</v>
      </c>
      <c r="Q305" s="106"/>
      <c r="R305" s="106">
        <v>23661.415256023003</v>
      </c>
      <c r="S305" s="107">
        <v>1.0494177791666668E-2</v>
      </c>
      <c r="T305" s="107">
        <f t="shared" si="4"/>
        <v>3.6228566893614636E-3</v>
      </c>
      <c r="U305" s="107">
        <f>R305/'סכום נכסי הקרן'!$C$42</f>
        <v>2.0529855276183527E-4</v>
      </c>
    </row>
    <row r="306" spans="2:21">
      <c r="B306" s="102" t="s">
        <v>877</v>
      </c>
      <c r="C306" s="103" t="s">
        <v>878</v>
      </c>
      <c r="D306" s="104" t="s">
        <v>29</v>
      </c>
      <c r="E306" s="104" t="s">
        <v>29</v>
      </c>
      <c r="F306" s="103"/>
      <c r="G306" s="104" t="s">
        <v>827</v>
      </c>
      <c r="H306" s="103" t="s">
        <v>776</v>
      </c>
      <c r="I306" s="103" t="s">
        <v>323</v>
      </c>
      <c r="J306" s="117"/>
      <c r="K306" s="106">
        <v>4.369999999999699</v>
      </c>
      <c r="L306" s="104" t="s">
        <v>138</v>
      </c>
      <c r="M306" s="105">
        <v>4.4999999999999998E-2</v>
      </c>
      <c r="N306" s="105">
        <v>6.9799999999994866E-2</v>
      </c>
      <c r="O306" s="106">
        <v>7595350.0719190016</v>
      </c>
      <c r="P306" s="118">
        <v>90.208500000000001</v>
      </c>
      <c r="Q306" s="106"/>
      <c r="R306" s="106">
        <v>26200.714843178012</v>
      </c>
      <c r="S306" s="107">
        <v>1.2658916786531669E-2</v>
      </c>
      <c r="T306" s="107">
        <f t="shared" si="4"/>
        <v>4.0116550091608503E-3</v>
      </c>
      <c r="U306" s="107">
        <f>R306/'סכום נכסי הקרן'!$C$42</f>
        <v>2.2733081603226447E-4</v>
      </c>
    </row>
    <row r="307" spans="2:21">
      <c r="B307" s="102" t="s">
        <v>879</v>
      </c>
      <c r="C307" s="103" t="s">
        <v>880</v>
      </c>
      <c r="D307" s="104" t="s">
        <v>29</v>
      </c>
      <c r="E307" s="104" t="s">
        <v>29</v>
      </c>
      <c r="F307" s="103"/>
      <c r="G307" s="104" t="s">
        <v>782</v>
      </c>
      <c r="H307" s="103" t="s">
        <v>776</v>
      </c>
      <c r="I307" s="103" t="s">
        <v>323</v>
      </c>
      <c r="J307" s="117"/>
      <c r="K307" s="106">
        <v>6.929999999999727</v>
      </c>
      <c r="L307" s="104" t="s">
        <v>138</v>
      </c>
      <c r="M307" s="105">
        <v>0.04</v>
      </c>
      <c r="N307" s="105">
        <v>6.5499999999995187E-2</v>
      </c>
      <c r="O307" s="106">
        <v>3777904.0050000008</v>
      </c>
      <c r="P307" s="118">
        <v>84.433329999999998</v>
      </c>
      <c r="Q307" s="106"/>
      <c r="R307" s="106">
        <v>12197.834516667002</v>
      </c>
      <c r="S307" s="107">
        <v>3.7779040050000007E-3</v>
      </c>
      <c r="T307" s="107">
        <f t="shared" si="4"/>
        <v>1.8676400332047931E-3</v>
      </c>
      <c r="U307" s="107">
        <f>R307/'סכום נכסי הקרן'!$C$42</f>
        <v>1.0583465722586706E-4</v>
      </c>
    </row>
    <row r="308" spans="2:21">
      <c r="B308" s="102" t="s">
        <v>881</v>
      </c>
      <c r="C308" s="103" t="s">
        <v>882</v>
      </c>
      <c r="D308" s="104" t="s">
        <v>29</v>
      </c>
      <c r="E308" s="104" t="s">
        <v>29</v>
      </c>
      <c r="F308" s="103"/>
      <c r="G308" s="104" t="s">
        <v>782</v>
      </c>
      <c r="H308" s="103" t="s">
        <v>776</v>
      </c>
      <c r="I308" s="103" t="s">
        <v>323</v>
      </c>
      <c r="J308" s="117"/>
      <c r="K308" s="106">
        <v>2.9500000000000575</v>
      </c>
      <c r="L308" s="104" t="s">
        <v>138</v>
      </c>
      <c r="M308" s="105">
        <v>6.8750000000000006E-2</v>
      </c>
      <c r="N308" s="105">
        <v>6.8400000000001335E-2</v>
      </c>
      <c r="O308" s="106">
        <v>6296506.6750000007</v>
      </c>
      <c r="P308" s="118">
        <v>101.36229</v>
      </c>
      <c r="Q308" s="106"/>
      <c r="R308" s="106">
        <v>24405.851958008003</v>
      </c>
      <c r="S308" s="107">
        <v>9.268646461092777E-3</v>
      </c>
      <c r="T308" s="107">
        <f t="shared" si="4"/>
        <v>3.7368391987088715E-3</v>
      </c>
      <c r="U308" s="107">
        <f>R308/'סכום נכסי הקרן'!$C$42</f>
        <v>2.1175766671958598E-4</v>
      </c>
    </row>
    <row r="309" spans="2:21">
      <c r="B309" s="102" t="s">
        <v>883</v>
      </c>
      <c r="C309" s="103" t="s">
        <v>884</v>
      </c>
      <c r="D309" s="104" t="s">
        <v>29</v>
      </c>
      <c r="E309" s="104" t="s">
        <v>29</v>
      </c>
      <c r="F309" s="103"/>
      <c r="G309" s="104" t="s">
        <v>835</v>
      </c>
      <c r="H309" s="103" t="s">
        <v>776</v>
      </c>
      <c r="I309" s="103" t="s">
        <v>323</v>
      </c>
      <c r="J309" s="117"/>
      <c r="K309" s="106">
        <v>4.2499999999984448</v>
      </c>
      <c r="L309" s="104" t="s">
        <v>138</v>
      </c>
      <c r="M309" s="105">
        <v>7.0499999999999993E-2</v>
      </c>
      <c r="N309" s="105">
        <v>7.059999999997206E-2</v>
      </c>
      <c r="O309" s="106">
        <v>755580.80100000009</v>
      </c>
      <c r="P309" s="118">
        <v>100.08575</v>
      </c>
      <c r="Q309" s="106"/>
      <c r="R309" s="106">
        <v>2891.8185929179999</v>
      </c>
      <c r="S309" s="107">
        <v>1.0794011442857145E-3</v>
      </c>
      <c r="T309" s="107">
        <f t="shared" si="4"/>
        <v>4.4277335993695495E-4</v>
      </c>
      <c r="U309" s="107">
        <f>R309/'סכום נכסי הקרן'!$C$42</f>
        <v>2.509089864456479E-5</v>
      </c>
    </row>
    <row r="310" spans="2:21">
      <c r="B310" s="102" t="s">
        <v>885</v>
      </c>
      <c r="C310" s="103" t="s">
        <v>886</v>
      </c>
      <c r="D310" s="104" t="s">
        <v>29</v>
      </c>
      <c r="E310" s="104" t="s">
        <v>29</v>
      </c>
      <c r="F310" s="103"/>
      <c r="G310" s="104" t="s">
        <v>815</v>
      </c>
      <c r="H310" s="103" t="s">
        <v>776</v>
      </c>
      <c r="I310" s="103" t="s">
        <v>766</v>
      </c>
      <c r="J310" s="117"/>
      <c r="K310" s="106">
        <v>3.760000000000018</v>
      </c>
      <c r="L310" s="104" t="s">
        <v>141</v>
      </c>
      <c r="M310" s="105">
        <v>7.4160000000000004E-2</v>
      </c>
      <c r="N310" s="105">
        <v>7.5800000000000423E-2</v>
      </c>
      <c r="O310" s="106">
        <v>8563249.0780000016</v>
      </c>
      <c r="P310" s="118">
        <v>101.56543000000001</v>
      </c>
      <c r="Q310" s="106"/>
      <c r="R310" s="106">
        <v>40685.101660878012</v>
      </c>
      <c r="S310" s="107">
        <v>1.3174229350769234E-2</v>
      </c>
      <c r="T310" s="107">
        <f t="shared" si="4"/>
        <v>6.2293946120548912E-3</v>
      </c>
      <c r="U310" s="107">
        <f>R310/'סכום נכסי הקרן'!$C$42</f>
        <v>3.530047716744351E-4</v>
      </c>
    </row>
    <row r="311" spans="2:21">
      <c r="B311" s="102" t="s">
        <v>887</v>
      </c>
      <c r="C311" s="103" t="s">
        <v>888</v>
      </c>
      <c r="D311" s="104" t="s">
        <v>29</v>
      </c>
      <c r="E311" s="104" t="s">
        <v>29</v>
      </c>
      <c r="F311" s="103"/>
      <c r="G311" s="104" t="s">
        <v>812</v>
      </c>
      <c r="H311" s="103" t="s">
        <v>776</v>
      </c>
      <c r="I311" s="103" t="s">
        <v>766</v>
      </c>
      <c r="J311" s="117"/>
      <c r="K311" s="106">
        <v>3.0999999999998273</v>
      </c>
      <c r="L311" s="104" t="s">
        <v>138</v>
      </c>
      <c r="M311" s="105">
        <v>4.7E-2</v>
      </c>
      <c r="N311" s="105">
        <v>7.8399999999996334E-2</v>
      </c>
      <c r="O311" s="106">
        <v>4785345.0730000027</v>
      </c>
      <c r="P311" s="118">
        <v>91.355890000000002</v>
      </c>
      <c r="Q311" s="106"/>
      <c r="R311" s="106">
        <v>16717.359876699004</v>
      </c>
      <c r="S311" s="107">
        <v>9.6498186590038369E-3</v>
      </c>
      <c r="T311" s="107">
        <f t="shared" si="4"/>
        <v>2.5596355248591997E-3</v>
      </c>
      <c r="U311" s="107">
        <f>R311/'סכום נכסי הקרן'!$C$42</f>
        <v>1.4504837312347374E-4</v>
      </c>
    </row>
    <row r="312" spans="2:21">
      <c r="B312" s="102" t="s">
        <v>889</v>
      </c>
      <c r="C312" s="103" t="s">
        <v>890</v>
      </c>
      <c r="D312" s="104" t="s">
        <v>29</v>
      </c>
      <c r="E312" s="104" t="s">
        <v>29</v>
      </c>
      <c r="F312" s="103"/>
      <c r="G312" s="104" t="s">
        <v>840</v>
      </c>
      <c r="H312" s="103" t="s">
        <v>776</v>
      </c>
      <c r="I312" s="103" t="s">
        <v>766</v>
      </c>
      <c r="J312" s="117"/>
      <c r="K312" s="106">
        <v>3.9100000000004886</v>
      </c>
      <c r="L312" s="104" t="s">
        <v>138</v>
      </c>
      <c r="M312" s="105">
        <v>7.9500000000000001E-2</v>
      </c>
      <c r="N312" s="105">
        <v>8.1800000000009393E-2</v>
      </c>
      <c r="O312" s="106">
        <v>3777904.0050000008</v>
      </c>
      <c r="P312" s="118">
        <v>101.19292</v>
      </c>
      <c r="Q312" s="106"/>
      <c r="R312" s="106">
        <v>14619.042065835001</v>
      </c>
      <c r="S312" s="107">
        <v>5.8121600076923088E-3</v>
      </c>
      <c r="T312" s="107">
        <f t="shared" si="4"/>
        <v>2.2383569945920853E-3</v>
      </c>
      <c r="U312" s="107">
        <f>R312/'סכום נכסי הקרן'!$C$42</f>
        <v>1.2684229351481182E-4</v>
      </c>
    </row>
    <row r="313" spans="2:21">
      <c r="B313" s="102" t="s">
        <v>891</v>
      </c>
      <c r="C313" s="103" t="s">
        <v>892</v>
      </c>
      <c r="D313" s="104" t="s">
        <v>29</v>
      </c>
      <c r="E313" s="104" t="s">
        <v>29</v>
      </c>
      <c r="F313" s="103"/>
      <c r="G313" s="104" t="s">
        <v>815</v>
      </c>
      <c r="H313" s="103" t="s">
        <v>893</v>
      </c>
      <c r="I313" s="103" t="s">
        <v>801</v>
      </c>
      <c r="J313" s="117"/>
      <c r="K313" s="106">
        <v>3.2900000000002207</v>
      </c>
      <c r="L313" s="104" t="s">
        <v>138</v>
      </c>
      <c r="M313" s="105">
        <v>6.8750000000000006E-2</v>
      </c>
      <c r="N313" s="105">
        <v>8.4800000000005496E-2</v>
      </c>
      <c r="O313" s="106">
        <v>2720090.8836000008</v>
      </c>
      <c r="P313" s="118">
        <v>96.239750000000001</v>
      </c>
      <c r="Q313" s="106"/>
      <c r="R313" s="106">
        <v>10010.500338851003</v>
      </c>
      <c r="S313" s="107">
        <v>5.4401817672000011E-3</v>
      </c>
      <c r="T313" s="107">
        <f t="shared" si="4"/>
        <v>1.5327319910515456E-3</v>
      </c>
      <c r="U313" s="107">
        <f>R313/'סכום נכסי הקרן'!$C$42</f>
        <v>8.685622604357265E-5</v>
      </c>
    </row>
    <row r="314" spans="2:21">
      <c r="B314" s="102" t="s">
        <v>894</v>
      </c>
      <c r="C314" s="103" t="s">
        <v>895</v>
      </c>
      <c r="D314" s="104" t="s">
        <v>29</v>
      </c>
      <c r="E314" s="104" t="s">
        <v>29</v>
      </c>
      <c r="F314" s="103"/>
      <c r="G314" s="104" t="s">
        <v>794</v>
      </c>
      <c r="H314" s="103" t="s">
        <v>776</v>
      </c>
      <c r="I314" s="103" t="s">
        <v>323</v>
      </c>
      <c r="J314" s="117"/>
      <c r="K314" s="106">
        <v>1.8100000000002752</v>
      </c>
      <c r="L314" s="104" t="s">
        <v>138</v>
      </c>
      <c r="M314" s="105">
        <v>5.7500000000000002E-2</v>
      </c>
      <c r="N314" s="105">
        <v>7.9100000000008719E-2</v>
      </c>
      <c r="O314" s="106">
        <v>2134515.7628250001</v>
      </c>
      <c r="P314" s="118">
        <v>96.763720000000006</v>
      </c>
      <c r="Q314" s="106"/>
      <c r="R314" s="106">
        <v>7898.2307209429991</v>
      </c>
      <c r="S314" s="107">
        <v>3.0493082326071429E-3</v>
      </c>
      <c r="T314" s="107">
        <f t="shared" si="4"/>
        <v>1.209317265762657E-3</v>
      </c>
      <c r="U314" s="107">
        <f>R314/'סכום נכסי הקרן'!$C$42</f>
        <v>6.8529093414051539E-5</v>
      </c>
    </row>
    <row r="315" spans="2:21">
      <c r="B315" s="102" t="s">
        <v>896</v>
      </c>
      <c r="C315" s="103" t="s">
        <v>897</v>
      </c>
      <c r="D315" s="104" t="s">
        <v>29</v>
      </c>
      <c r="E315" s="104" t="s">
        <v>29</v>
      </c>
      <c r="F315" s="103"/>
      <c r="G315" s="104" t="s">
        <v>861</v>
      </c>
      <c r="H315" s="103" t="s">
        <v>776</v>
      </c>
      <c r="I315" s="103" t="s">
        <v>766</v>
      </c>
      <c r="J315" s="117"/>
      <c r="K315" s="106">
        <v>3.9499999999999984</v>
      </c>
      <c r="L315" s="104" t="s">
        <v>140</v>
      </c>
      <c r="M315" s="105">
        <v>0.04</v>
      </c>
      <c r="N315" s="105">
        <v>6.070000000000083E-2</v>
      </c>
      <c r="O315" s="106">
        <v>6044646.4080000008</v>
      </c>
      <c r="P315" s="118">
        <v>93.701669999999993</v>
      </c>
      <c r="Q315" s="106"/>
      <c r="R315" s="106">
        <v>22956.492631759</v>
      </c>
      <c r="S315" s="107">
        <v>6.0446464080000008E-3</v>
      </c>
      <c r="T315" s="107">
        <f t="shared" si="4"/>
        <v>3.5149242763099237E-3</v>
      </c>
      <c r="U315" s="107">
        <f>R315/'סכום נכסי הקרן'!$C$42</f>
        <v>1.9918228317252417E-4</v>
      </c>
    </row>
    <row r="316" spans="2:21">
      <c r="B316" s="102" t="s">
        <v>898</v>
      </c>
      <c r="C316" s="103" t="s">
        <v>899</v>
      </c>
      <c r="D316" s="104" t="s">
        <v>29</v>
      </c>
      <c r="E316" s="104" t="s">
        <v>29</v>
      </c>
      <c r="F316" s="103"/>
      <c r="G316" s="104" t="s">
        <v>900</v>
      </c>
      <c r="H316" s="103" t="s">
        <v>776</v>
      </c>
      <c r="I316" s="103" t="s">
        <v>766</v>
      </c>
      <c r="J316" s="117"/>
      <c r="K316" s="106">
        <v>3.7399999999998941</v>
      </c>
      <c r="L316" s="104" t="s">
        <v>140</v>
      </c>
      <c r="M316" s="105">
        <v>4.6249999999999999E-2</v>
      </c>
      <c r="N316" s="105">
        <v>5.7099999999998999E-2</v>
      </c>
      <c r="O316" s="106">
        <v>5163135.4735000012</v>
      </c>
      <c r="P316" s="118">
        <v>100.33504000000001</v>
      </c>
      <c r="Q316" s="106"/>
      <c r="R316" s="106">
        <v>20996.817442703003</v>
      </c>
      <c r="S316" s="107">
        <v>8.6052257891666688E-3</v>
      </c>
      <c r="T316" s="107">
        <f t="shared" si="4"/>
        <v>3.2148736541967766E-3</v>
      </c>
      <c r="U316" s="107">
        <f>R316/'סכום נכסי הקרן'!$C$42</f>
        <v>1.8217913793191722E-4</v>
      </c>
    </row>
    <row r="317" spans="2:21">
      <c r="B317" s="102" t="s">
        <v>901</v>
      </c>
      <c r="C317" s="103" t="s">
        <v>902</v>
      </c>
      <c r="D317" s="104" t="s">
        <v>29</v>
      </c>
      <c r="E317" s="104" t="s">
        <v>29</v>
      </c>
      <c r="F317" s="103"/>
      <c r="G317" s="104" t="s">
        <v>835</v>
      </c>
      <c r="H317" s="103" t="s">
        <v>776</v>
      </c>
      <c r="I317" s="103" t="s">
        <v>766</v>
      </c>
      <c r="J317" s="117"/>
      <c r="K317" s="106">
        <v>4.2799999999998803</v>
      </c>
      <c r="L317" s="104" t="s">
        <v>140</v>
      </c>
      <c r="M317" s="105">
        <v>4.6249999999999999E-2</v>
      </c>
      <c r="N317" s="105">
        <v>7.3699999999998086E-2</v>
      </c>
      <c r="O317" s="106">
        <v>3551229.7646999997</v>
      </c>
      <c r="P317" s="118">
        <v>90.165480000000002</v>
      </c>
      <c r="Q317" s="106"/>
      <c r="R317" s="106">
        <v>12977.958503777001</v>
      </c>
      <c r="S317" s="107">
        <v>2.3674865097999998E-3</v>
      </c>
      <c r="T317" s="107">
        <f t="shared" si="4"/>
        <v>1.9870867093503956E-3</v>
      </c>
      <c r="U317" s="107">
        <f>R317/'סכום נכסי הקרן'!$C$42</f>
        <v>1.126034123402809E-4</v>
      </c>
    </row>
    <row r="318" spans="2:21">
      <c r="B318" s="102" t="s">
        <v>903</v>
      </c>
      <c r="C318" s="103" t="s">
        <v>904</v>
      </c>
      <c r="D318" s="104" t="s">
        <v>29</v>
      </c>
      <c r="E318" s="104" t="s">
        <v>29</v>
      </c>
      <c r="F318" s="103"/>
      <c r="G318" s="104" t="s">
        <v>861</v>
      </c>
      <c r="H318" s="103" t="s">
        <v>776</v>
      </c>
      <c r="I318" s="103" t="s">
        <v>766</v>
      </c>
      <c r="J318" s="117"/>
      <c r="K318" s="106">
        <v>6.7200000000002502</v>
      </c>
      <c r="L318" s="104" t="s">
        <v>140</v>
      </c>
      <c r="M318" s="105">
        <v>7.8750000000000001E-2</v>
      </c>
      <c r="N318" s="105">
        <v>7.6200000000002266E-2</v>
      </c>
      <c r="O318" s="106">
        <v>6800227.2089999998</v>
      </c>
      <c r="P318" s="118">
        <v>101.75939</v>
      </c>
      <c r="Q318" s="106"/>
      <c r="R318" s="106">
        <v>28046.924936843003</v>
      </c>
      <c r="S318" s="107">
        <v>9.0669696120000004E-3</v>
      </c>
      <c r="T318" s="107">
        <f t="shared" si="4"/>
        <v>4.2943327152671368E-3</v>
      </c>
      <c r="U318" s="107">
        <f>R318/'סכום נכסי הקרן'!$C$42</f>
        <v>2.4334948001421858E-4</v>
      </c>
    </row>
    <row r="319" spans="2:21">
      <c r="B319" s="102" t="s">
        <v>905</v>
      </c>
      <c r="C319" s="103" t="s">
        <v>906</v>
      </c>
      <c r="D319" s="104" t="s">
        <v>29</v>
      </c>
      <c r="E319" s="104" t="s">
        <v>29</v>
      </c>
      <c r="F319" s="103"/>
      <c r="G319" s="104" t="s">
        <v>907</v>
      </c>
      <c r="H319" s="103" t="s">
        <v>776</v>
      </c>
      <c r="I319" s="103" t="s">
        <v>323</v>
      </c>
      <c r="J319" s="117"/>
      <c r="K319" s="106">
        <v>7.0300000000001637</v>
      </c>
      <c r="L319" s="104" t="s">
        <v>138</v>
      </c>
      <c r="M319" s="105">
        <v>4.2790000000000002E-2</v>
      </c>
      <c r="N319" s="105">
        <v>6.6600000000001686E-2</v>
      </c>
      <c r="O319" s="106">
        <v>10074410.680000002</v>
      </c>
      <c r="P319" s="118">
        <v>84.753290000000007</v>
      </c>
      <c r="Q319" s="106"/>
      <c r="R319" s="106">
        <v>32650.821212022001</v>
      </c>
      <c r="S319" s="107">
        <v>2.019593443585196E-3</v>
      </c>
      <c r="T319" s="107">
        <f t="shared" si="4"/>
        <v>4.9992464424125516E-3</v>
      </c>
      <c r="U319" s="107">
        <f>R319/'סכום נכסי הקרן'!$C$42</f>
        <v>2.832952411672527E-4</v>
      </c>
    </row>
    <row r="320" spans="2:21">
      <c r="B320" s="102" t="s">
        <v>908</v>
      </c>
      <c r="C320" s="103" t="s">
        <v>909</v>
      </c>
      <c r="D320" s="104" t="s">
        <v>29</v>
      </c>
      <c r="E320" s="104" t="s">
        <v>29</v>
      </c>
      <c r="F320" s="103"/>
      <c r="G320" s="104" t="s">
        <v>827</v>
      </c>
      <c r="H320" s="103" t="s">
        <v>910</v>
      </c>
      <c r="I320" s="103" t="s">
        <v>323</v>
      </c>
      <c r="J320" s="117"/>
      <c r="K320" s="106">
        <v>1.6099999999997181</v>
      </c>
      <c r="L320" s="104" t="s">
        <v>138</v>
      </c>
      <c r="M320" s="105">
        <v>6.5000000000000002E-2</v>
      </c>
      <c r="N320" s="105">
        <v>7.8499999999989883E-2</v>
      </c>
      <c r="O320" s="106">
        <v>2518602.6700000004</v>
      </c>
      <c r="P320" s="118">
        <v>99.104830000000007</v>
      </c>
      <c r="Q320" s="106"/>
      <c r="R320" s="106">
        <v>9544.9218813290026</v>
      </c>
      <c r="S320" s="107">
        <v>5.0372053400000007E-3</v>
      </c>
      <c r="T320" s="107">
        <f t="shared" si="4"/>
        <v>1.4614461439876503E-3</v>
      </c>
      <c r="U320" s="107">
        <f>R320/'סכום נכסי הקרן'!$C$42</f>
        <v>8.2816628982613932E-5</v>
      </c>
    </row>
    <row r="321" spans="2:21">
      <c r="B321" s="102" t="s">
        <v>911</v>
      </c>
      <c r="C321" s="103" t="s">
        <v>912</v>
      </c>
      <c r="D321" s="104" t="s">
        <v>29</v>
      </c>
      <c r="E321" s="104" t="s">
        <v>29</v>
      </c>
      <c r="F321" s="103"/>
      <c r="G321" s="104" t="s">
        <v>861</v>
      </c>
      <c r="H321" s="103" t="s">
        <v>910</v>
      </c>
      <c r="I321" s="103" t="s">
        <v>323</v>
      </c>
      <c r="J321" s="117"/>
      <c r="K321" s="106">
        <v>4.2299999999996896</v>
      </c>
      <c r="L321" s="104" t="s">
        <v>138</v>
      </c>
      <c r="M321" s="105">
        <v>4.1250000000000002E-2</v>
      </c>
      <c r="N321" s="105">
        <v>7.5299999999995038E-2</v>
      </c>
      <c r="O321" s="106">
        <v>9016597.558600001</v>
      </c>
      <c r="P321" s="118">
        <v>87.540130000000005</v>
      </c>
      <c r="Q321" s="106"/>
      <c r="R321" s="106">
        <v>30183.370317032008</v>
      </c>
      <c r="S321" s="107">
        <v>2.2541493896500002E-2</v>
      </c>
      <c r="T321" s="107">
        <f t="shared" si="4"/>
        <v>4.6214490501661201E-3</v>
      </c>
      <c r="U321" s="107">
        <f>R321/'סכום נכסי הקרן'!$C$42</f>
        <v>2.6188637393462189E-4</v>
      </c>
    </row>
    <row r="322" spans="2:21">
      <c r="B322" s="102" t="s">
        <v>913</v>
      </c>
      <c r="C322" s="103" t="s">
        <v>914</v>
      </c>
      <c r="D322" s="104" t="s">
        <v>29</v>
      </c>
      <c r="E322" s="104" t="s">
        <v>29</v>
      </c>
      <c r="F322" s="103"/>
      <c r="G322" s="104" t="s">
        <v>915</v>
      </c>
      <c r="H322" s="103" t="s">
        <v>910</v>
      </c>
      <c r="I322" s="103" t="s">
        <v>766</v>
      </c>
      <c r="J322" s="117"/>
      <c r="K322" s="106">
        <v>3.7899999999999685</v>
      </c>
      <c r="L322" s="104" t="s">
        <v>140</v>
      </c>
      <c r="M322" s="105">
        <v>3.125E-2</v>
      </c>
      <c r="N322" s="105">
        <v>6.7599999999998273E-2</v>
      </c>
      <c r="O322" s="106">
        <v>3777904.0050000008</v>
      </c>
      <c r="P322" s="118">
        <v>89.575850000000003</v>
      </c>
      <c r="Q322" s="106"/>
      <c r="R322" s="106">
        <v>13716.053553136002</v>
      </c>
      <c r="S322" s="107">
        <v>5.0372053400000007E-3</v>
      </c>
      <c r="T322" s="107">
        <f t="shared" si="4"/>
        <v>2.1000982328802133E-3</v>
      </c>
      <c r="U322" s="107">
        <f>R322/'סכום נכסי הקרן'!$C$42</f>
        <v>1.1900750287309493E-4</v>
      </c>
    </row>
    <row r="323" spans="2:21">
      <c r="B323" s="102" t="s">
        <v>916</v>
      </c>
      <c r="C323" s="103" t="s">
        <v>917</v>
      </c>
      <c r="D323" s="104" t="s">
        <v>29</v>
      </c>
      <c r="E323" s="104" t="s">
        <v>29</v>
      </c>
      <c r="F323" s="103"/>
      <c r="G323" s="104" t="s">
        <v>918</v>
      </c>
      <c r="H323" s="103" t="s">
        <v>910</v>
      </c>
      <c r="I323" s="103" t="s">
        <v>766</v>
      </c>
      <c r="J323" s="117"/>
      <c r="K323" s="106">
        <v>4.5699999999997614</v>
      </c>
      <c r="L323" s="104" t="s">
        <v>140</v>
      </c>
      <c r="M323" s="105">
        <v>6.6250000000000003E-2</v>
      </c>
      <c r="N323" s="105">
        <v>6.8399999999999239E-2</v>
      </c>
      <c r="O323" s="106">
        <v>4281624.5390000008</v>
      </c>
      <c r="P323" s="118">
        <v>98.946749999999994</v>
      </c>
      <c r="Q323" s="106"/>
      <c r="R323" s="106">
        <v>17171.073559723005</v>
      </c>
      <c r="S323" s="107">
        <v>5.7088327186666675E-3</v>
      </c>
      <c r="T323" s="107">
        <f t="shared" si="4"/>
        <v>2.6291047275173087E-3</v>
      </c>
      <c r="U323" s="107">
        <f>R323/'סכום נכסי הקרן'!$C$42</f>
        <v>1.4898502532644621E-4</v>
      </c>
    </row>
    <row r="324" spans="2:21">
      <c r="B324" s="102" t="s">
        <v>919</v>
      </c>
      <c r="C324" s="103" t="s">
        <v>920</v>
      </c>
      <c r="D324" s="104" t="s">
        <v>29</v>
      </c>
      <c r="E324" s="104" t="s">
        <v>29</v>
      </c>
      <c r="F324" s="103"/>
      <c r="G324" s="104" t="s">
        <v>815</v>
      </c>
      <c r="H324" s="103" t="s">
        <v>921</v>
      </c>
      <c r="I324" s="103" t="s">
        <v>801</v>
      </c>
      <c r="J324" s="117"/>
      <c r="K324" s="106">
        <v>4.750000000000445</v>
      </c>
      <c r="L324" s="104" t="s">
        <v>138</v>
      </c>
      <c r="M324" s="105">
        <v>7.7499999999999999E-2</v>
      </c>
      <c r="N324" s="105">
        <v>8.7700000000007425E-2</v>
      </c>
      <c r="O324" s="106">
        <v>5200158.9327490004</v>
      </c>
      <c r="P324" s="118">
        <v>95.854219999999998</v>
      </c>
      <c r="Q324" s="106"/>
      <c r="R324" s="106">
        <v>19061.002943766009</v>
      </c>
      <c r="S324" s="107">
        <v>2.6000794663745001E-3</v>
      </c>
      <c r="T324" s="107">
        <f t="shared" si="4"/>
        <v>2.9184764002306769E-3</v>
      </c>
      <c r="U324" s="107">
        <f>R324/'סכום נכסי הקרן'!$C$42</f>
        <v>1.6538302025480663E-4</v>
      </c>
    </row>
    <row r="325" spans="2:21">
      <c r="B325" s="102" t="s">
        <v>922</v>
      </c>
      <c r="C325" s="103" t="s">
        <v>923</v>
      </c>
      <c r="D325" s="104" t="s">
        <v>29</v>
      </c>
      <c r="E325" s="104" t="s">
        <v>29</v>
      </c>
      <c r="F325" s="103"/>
      <c r="G325" s="104" t="s">
        <v>900</v>
      </c>
      <c r="H325" s="103" t="s">
        <v>910</v>
      </c>
      <c r="I325" s="103" t="s">
        <v>323</v>
      </c>
      <c r="J325" s="117"/>
      <c r="K325" s="106">
        <v>4.329999999999842</v>
      </c>
      <c r="L325" s="104" t="s">
        <v>141</v>
      </c>
      <c r="M325" s="105">
        <v>8.3750000000000005E-2</v>
      </c>
      <c r="N325" s="105">
        <v>8.359999999999658E-2</v>
      </c>
      <c r="O325" s="106">
        <v>7555808.0100000016</v>
      </c>
      <c r="P325" s="118">
        <v>102.05441</v>
      </c>
      <c r="Q325" s="106"/>
      <c r="R325" s="106">
        <v>36071.452303387006</v>
      </c>
      <c r="S325" s="107">
        <v>1.0794011442857146E-2</v>
      </c>
      <c r="T325" s="107">
        <f t="shared" si="4"/>
        <v>5.5229875668169771E-3</v>
      </c>
      <c r="U325" s="107">
        <f>R325/'סכום נכסי הקרן'!$C$42</f>
        <v>3.1297438778594934E-4</v>
      </c>
    </row>
    <row r="326" spans="2:21">
      <c r="B326" s="102" t="s">
        <v>924</v>
      </c>
      <c r="C326" s="103" t="s">
        <v>925</v>
      </c>
      <c r="D326" s="104" t="s">
        <v>29</v>
      </c>
      <c r="E326" s="104" t="s">
        <v>29</v>
      </c>
      <c r="F326" s="103"/>
      <c r="G326" s="104" t="s">
        <v>835</v>
      </c>
      <c r="H326" s="103" t="s">
        <v>910</v>
      </c>
      <c r="I326" s="103" t="s">
        <v>766</v>
      </c>
      <c r="J326" s="117"/>
      <c r="K326" s="106">
        <v>6.8600000000001442</v>
      </c>
      <c r="L326" s="104" t="s">
        <v>138</v>
      </c>
      <c r="M326" s="105">
        <v>6.0999999999999999E-2</v>
      </c>
      <c r="N326" s="105">
        <v>7.0000000000002199E-2</v>
      </c>
      <c r="O326" s="106">
        <v>1259301.3350000002</v>
      </c>
      <c r="P326" s="118">
        <v>94.474720000000005</v>
      </c>
      <c r="Q326" s="106"/>
      <c r="R326" s="106">
        <v>4549.494777369001</v>
      </c>
      <c r="S326" s="107">
        <v>7.1960076285714294E-4</v>
      </c>
      <c r="T326" s="107">
        <f t="shared" si="4"/>
        <v>6.9658418184477783E-4</v>
      </c>
      <c r="U326" s="107">
        <f>R326/'סכום נכסי הקרן'!$C$42</f>
        <v>3.9473745905948437E-5</v>
      </c>
    </row>
    <row r="327" spans="2:21">
      <c r="B327" s="102" t="s">
        <v>926</v>
      </c>
      <c r="C327" s="103" t="s">
        <v>927</v>
      </c>
      <c r="D327" s="104" t="s">
        <v>29</v>
      </c>
      <c r="E327" s="104" t="s">
        <v>29</v>
      </c>
      <c r="F327" s="103"/>
      <c r="G327" s="104" t="s">
        <v>835</v>
      </c>
      <c r="H327" s="103" t="s">
        <v>910</v>
      </c>
      <c r="I327" s="103" t="s">
        <v>766</v>
      </c>
      <c r="J327" s="117"/>
      <c r="K327" s="106">
        <v>4.0800000000003989</v>
      </c>
      <c r="L327" s="104" t="s">
        <v>140</v>
      </c>
      <c r="M327" s="105">
        <v>6.1249999999999999E-2</v>
      </c>
      <c r="N327" s="105">
        <v>5.3700000000004959E-2</v>
      </c>
      <c r="O327" s="106">
        <v>5037205.3400000008</v>
      </c>
      <c r="P327" s="118">
        <v>104.98788</v>
      </c>
      <c r="Q327" s="106"/>
      <c r="R327" s="106">
        <v>21434.636335092997</v>
      </c>
      <c r="S327" s="107">
        <v>8.3953422333333354E-3</v>
      </c>
      <c r="T327" s="107">
        <f t="shared" si="4"/>
        <v>3.2819091669022207E-3</v>
      </c>
      <c r="U327" s="107">
        <f>R327/'סכום נכסי הקרן'!$C$42</f>
        <v>1.8597787879364889E-4</v>
      </c>
    </row>
    <row r="328" spans="2:21">
      <c r="B328" s="102" t="s">
        <v>928</v>
      </c>
      <c r="C328" s="103" t="s">
        <v>929</v>
      </c>
      <c r="D328" s="104" t="s">
        <v>29</v>
      </c>
      <c r="E328" s="104" t="s">
        <v>29</v>
      </c>
      <c r="F328" s="103"/>
      <c r="G328" s="104" t="s">
        <v>835</v>
      </c>
      <c r="H328" s="103" t="s">
        <v>910</v>
      </c>
      <c r="I328" s="103" t="s">
        <v>766</v>
      </c>
      <c r="J328" s="117"/>
      <c r="K328" s="106">
        <v>3.4400000000001296</v>
      </c>
      <c r="L328" s="104" t="s">
        <v>138</v>
      </c>
      <c r="M328" s="105">
        <v>7.3499999999999996E-2</v>
      </c>
      <c r="N328" s="105">
        <v>6.870000000000473E-2</v>
      </c>
      <c r="O328" s="106">
        <v>4029764.2720000003</v>
      </c>
      <c r="P328" s="118">
        <v>104.29483</v>
      </c>
      <c r="Q328" s="106"/>
      <c r="R328" s="106">
        <v>16071.644596743005</v>
      </c>
      <c r="S328" s="107">
        <v>2.686509514666667E-3</v>
      </c>
      <c r="T328" s="107">
        <f t="shared" si="4"/>
        <v>2.4607684919239646E-3</v>
      </c>
      <c r="U328" s="107">
        <f>R328/'סכום נכסי הקרן'!$C$42</f>
        <v>1.3944581676592763E-4</v>
      </c>
    </row>
    <row r="329" spans="2:21">
      <c r="B329" s="102" t="s">
        <v>930</v>
      </c>
      <c r="C329" s="103" t="s">
        <v>931</v>
      </c>
      <c r="D329" s="104" t="s">
        <v>29</v>
      </c>
      <c r="E329" s="104" t="s">
        <v>29</v>
      </c>
      <c r="F329" s="103"/>
      <c r="G329" s="104" t="s">
        <v>815</v>
      </c>
      <c r="H329" s="103" t="s">
        <v>921</v>
      </c>
      <c r="I329" s="103" t="s">
        <v>801</v>
      </c>
      <c r="J329" s="117"/>
      <c r="K329" s="106">
        <v>4.1800000000002422</v>
      </c>
      <c r="L329" s="104" t="s">
        <v>138</v>
      </c>
      <c r="M329" s="105">
        <v>7.4999999999999997E-2</v>
      </c>
      <c r="N329" s="105">
        <v>9.5200000000005003E-2</v>
      </c>
      <c r="O329" s="106">
        <v>6044646.4080000008</v>
      </c>
      <c r="P329" s="118">
        <v>94.310670000000002</v>
      </c>
      <c r="Q329" s="106"/>
      <c r="R329" s="106">
        <v>21799.653946904</v>
      </c>
      <c r="S329" s="107">
        <v>6.0446464080000008E-3</v>
      </c>
      <c r="T329" s="107">
        <f t="shared" si="4"/>
        <v>3.3377978989317901E-3</v>
      </c>
      <c r="U329" s="107">
        <f>R329/'סכום נכסי הקרן'!$C$42</f>
        <v>1.8914495847280311E-4</v>
      </c>
    </row>
    <row r="330" spans="2:21">
      <c r="B330" s="102" t="s">
        <v>932</v>
      </c>
      <c r="C330" s="103" t="s">
        <v>933</v>
      </c>
      <c r="D330" s="104" t="s">
        <v>29</v>
      </c>
      <c r="E330" s="104" t="s">
        <v>29</v>
      </c>
      <c r="F330" s="103"/>
      <c r="G330" s="104" t="s">
        <v>876</v>
      </c>
      <c r="H330" s="103" t="s">
        <v>910</v>
      </c>
      <c r="I330" s="103" t="s">
        <v>323</v>
      </c>
      <c r="J330" s="117"/>
      <c r="K330" s="106">
        <v>4.9700000000002218</v>
      </c>
      <c r="L330" s="104" t="s">
        <v>138</v>
      </c>
      <c r="M330" s="105">
        <v>3.7499999999999999E-2</v>
      </c>
      <c r="N330" s="105">
        <v>6.5900000000002165E-2</v>
      </c>
      <c r="O330" s="106">
        <v>2518602.6700000004</v>
      </c>
      <c r="P330" s="118">
        <v>88.659580000000005</v>
      </c>
      <c r="Q330" s="106"/>
      <c r="R330" s="106">
        <v>8538.9255845629978</v>
      </c>
      <c r="S330" s="107">
        <v>4.1976711166666677E-3</v>
      </c>
      <c r="T330" s="107">
        <f t="shared" si="4"/>
        <v>1.3074156105738111E-3</v>
      </c>
      <c r="U330" s="107">
        <f>R330/'סכום נכסי הקרן'!$C$42</f>
        <v>7.4088090069149973E-5</v>
      </c>
    </row>
    <row r="331" spans="2:21">
      <c r="B331" s="102" t="s">
        <v>934</v>
      </c>
      <c r="C331" s="103" t="s">
        <v>935</v>
      </c>
      <c r="D331" s="104" t="s">
        <v>29</v>
      </c>
      <c r="E331" s="104" t="s">
        <v>29</v>
      </c>
      <c r="F331" s="103"/>
      <c r="G331" s="104" t="s">
        <v>907</v>
      </c>
      <c r="H331" s="103" t="s">
        <v>910</v>
      </c>
      <c r="I331" s="103" t="s">
        <v>766</v>
      </c>
      <c r="J331" s="117"/>
      <c r="K331" s="106">
        <v>6.7400000000000233</v>
      </c>
      <c r="L331" s="104" t="s">
        <v>138</v>
      </c>
      <c r="M331" s="105">
        <v>5.1249999999999997E-2</v>
      </c>
      <c r="N331" s="105">
        <v>7.1100000000000343E-2</v>
      </c>
      <c r="O331" s="106">
        <v>5414995.7405000003</v>
      </c>
      <c r="P331" s="118">
        <v>87.669629999999998</v>
      </c>
      <c r="Q331" s="106"/>
      <c r="R331" s="106">
        <v>18153.699906021011</v>
      </c>
      <c r="S331" s="107">
        <v>1.0829991481000001E-2</v>
      </c>
      <c r="T331" s="107">
        <f t="shared" si="4"/>
        <v>2.7795570311225366E-3</v>
      </c>
      <c r="U331" s="107">
        <f>R331/'סכום נכסי הקרן'!$C$42</f>
        <v>1.5751079458487126E-4</v>
      </c>
    </row>
    <row r="332" spans="2:21">
      <c r="B332" s="102" t="s">
        <v>936</v>
      </c>
      <c r="C332" s="103" t="s">
        <v>937</v>
      </c>
      <c r="D332" s="104" t="s">
        <v>29</v>
      </c>
      <c r="E332" s="104" t="s">
        <v>29</v>
      </c>
      <c r="F332" s="103"/>
      <c r="G332" s="104" t="s">
        <v>827</v>
      </c>
      <c r="H332" s="103" t="s">
        <v>910</v>
      </c>
      <c r="I332" s="103" t="s">
        <v>766</v>
      </c>
      <c r="J332" s="117"/>
      <c r="K332" s="106">
        <v>7.0099999999999572</v>
      </c>
      <c r="L332" s="104" t="s">
        <v>138</v>
      </c>
      <c r="M332" s="105">
        <v>6.4000000000000001E-2</v>
      </c>
      <c r="N332" s="105">
        <v>6.9399999999999198E-2</v>
      </c>
      <c r="O332" s="106">
        <v>6296506.6750000007</v>
      </c>
      <c r="P332" s="118">
        <v>98.756330000000005</v>
      </c>
      <c r="Q332" s="106"/>
      <c r="R332" s="106">
        <v>23778.393431901</v>
      </c>
      <c r="S332" s="107">
        <v>5.0372053400000007E-3</v>
      </c>
      <c r="T332" s="107">
        <f t="shared" ref="T332:T361" si="5">IFERROR(R332/$R$11,0)</f>
        <v>3.640767501643963E-3</v>
      </c>
      <c r="U332" s="107">
        <f>R332/'סכום נכסי הקרן'!$C$42</f>
        <v>2.0631351530539483E-4</v>
      </c>
    </row>
    <row r="333" spans="2:21">
      <c r="B333" s="102" t="s">
        <v>938</v>
      </c>
      <c r="C333" s="103" t="s">
        <v>939</v>
      </c>
      <c r="D333" s="104" t="s">
        <v>29</v>
      </c>
      <c r="E333" s="104" t="s">
        <v>29</v>
      </c>
      <c r="F333" s="103"/>
      <c r="G333" s="104" t="s">
        <v>815</v>
      </c>
      <c r="H333" s="103" t="s">
        <v>921</v>
      </c>
      <c r="I333" s="103" t="s">
        <v>801</v>
      </c>
      <c r="J333" s="117"/>
      <c r="K333" s="106">
        <v>4.1699999999999715</v>
      </c>
      <c r="L333" s="104" t="s">
        <v>138</v>
      </c>
      <c r="M333" s="105">
        <v>7.6249999999999998E-2</v>
      </c>
      <c r="N333" s="105">
        <v>9.3499999999997085E-2</v>
      </c>
      <c r="O333" s="106">
        <v>7555808.0100000016</v>
      </c>
      <c r="P333" s="118">
        <v>93.07535</v>
      </c>
      <c r="Q333" s="106"/>
      <c r="R333" s="106">
        <v>26892.641528034001</v>
      </c>
      <c r="S333" s="107">
        <v>1.5111616020000003E-2</v>
      </c>
      <c r="T333" s="107">
        <f t="shared" si="5"/>
        <v>4.1175975824031723E-3</v>
      </c>
      <c r="U333" s="107">
        <f>R333/'סכום נכסי הקרן'!$C$42</f>
        <v>2.3333432619770437E-4</v>
      </c>
    </row>
    <row r="334" spans="2:21">
      <c r="B334" s="102" t="s">
        <v>940</v>
      </c>
      <c r="C334" s="103" t="s">
        <v>941</v>
      </c>
      <c r="D334" s="104" t="s">
        <v>29</v>
      </c>
      <c r="E334" s="104" t="s">
        <v>29</v>
      </c>
      <c r="F334" s="103"/>
      <c r="G334" s="104" t="s">
        <v>782</v>
      </c>
      <c r="H334" s="103" t="s">
        <v>921</v>
      </c>
      <c r="I334" s="103" t="s">
        <v>801</v>
      </c>
      <c r="J334" s="117"/>
      <c r="K334" s="106">
        <v>3.1699999999996833</v>
      </c>
      <c r="L334" s="104" t="s">
        <v>138</v>
      </c>
      <c r="M334" s="105">
        <v>5.2999999999999999E-2</v>
      </c>
      <c r="N334" s="105">
        <v>0.10099999999999067</v>
      </c>
      <c r="O334" s="106">
        <v>7795075.2636500001</v>
      </c>
      <c r="P334" s="118">
        <v>85.987830000000002</v>
      </c>
      <c r="Q334" s="106"/>
      <c r="R334" s="106">
        <v>25631.569632989005</v>
      </c>
      <c r="S334" s="107">
        <v>5.1967168424333337E-3</v>
      </c>
      <c r="T334" s="107">
        <f t="shared" si="5"/>
        <v>3.9245118053566567E-3</v>
      </c>
      <c r="U334" s="107">
        <f>R334/'סכום נכסי הקרן'!$C$42</f>
        <v>2.2239262080180839E-4</v>
      </c>
    </row>
    <row r="335" spans="2:21">
      <c r="B335" s="102" t="s">
        <v>942</v>
      </c>
      <c r="C335" s="103" t="s">
        <v>943</v>
      </c>
      <c r="D335" s="104" t="s">
        <v>29</v>
      </c>
      <c r="E335" s="104" t="s">
        <v>29</v>
      </c>
      <c r="F335" s="103"/>
      <c r="G335" s="104" t="s">
        <v>900</v>
      </c>
      <c r="H335" s="103" t="s">
        <v>910</v>
      </c>
      <c r="I335" s="103" t="s">
        <v>323</v>
      </c>
      <c r="J335" s="117"/>
      <c r="K335" s="106">
        <v>6.1900000000007802</v>
      </c>
      <c r="L335" s="104" t="s">
        <v>138</v>
      </c>
      <c r="M335" s="105">
        <v>4.1250000000000002E-2</v>
      </c>
      <c r="N335" s="105">
        <v>8.4200000000005701E-2</v>
      </c>
      <c r="O335" s="106">
        <v>2644532.8035000009</v>
      </c>
      <c r="P335" s="118">
        <v>77.059169999999995</v>
      </c>
      <c r="Q335" s="106"/>
      <c r="R335" s="106">
        <v>7792.7572928680001</v>
      </c>
      <c r="S335" s="107">
        <v>2.6445328035000007E-3</v>
      </c>
      <c r="T335" s="107">
        <f t="shared" si="5"/>
        <v>1.1931679733252942E-3</v>
      </c>
      <c r="U335" s="107">
        <f>R335/'סכום נכסי הקרן'!$C$42</f>
        <v>6.7613951952548505E-5</v>
      </c>
    </row>
    <row r="336" spans="2:21">
      <c r="B336" s="102" t="s">
        <v>944</v>
      </c>
      <c r="C336" s="103" t="s">
        <v>945</v>
      </c>
      <c r="D336" s="104" t="s">
        <v>29</v>
      </c>
      <c r="E336" s="104" t="s">
        <v>29</v>
      </c>
      <c r="F336" s="103"/>
      <c r="G336" s="104" t="s">
        <v>900</v>
      </c>
      <c r="H336" s="103" t="s">
        <v>910</v>
      </c>
      <c r="I336" s="103" t="s">
        <v>323</v>
      </c>
      <c r="J336" s="117"/>
      <c r="K336" s="106">
        <v>0.75000000000000944</v>
      </c>
      <c r="L336" s="104" t="s">
        <v>138</v>
      </c>
      <c r="M336" s="105">
        <v>6.25E-2</v>
      </c>
      <c r="N336" s="105">
        <v>8.2099999999994691E-2</v>
      </c>
      <c r="O336" s="106">
        <v>6723157.9672980001</v>
      </c>
      <c r="P336" s="118">
        <v>104.31292000000001</v>
      </c>
      <c r="Q336" s="106"/>
      <c r="R336" s="106">
        <v>26818.179176101003</v>
      </c>
      <c r="S336" s="107">
        <v>6.8885379872970273E-3</v>
      </c>
      <c r="T336" s="107">
        <f t="shared" si="5"/>
        <v>4.1061964710627438E-3</v>
      </c>
      <c r="U336" s="107">
        <f>R336/'סכום נכסי הקרן'!$C$42</f>
        <v>2.3268825270963628E-4</v>
      </c>
    </row>
    <row r="337" spans="2:21">
      <c r="B337" s="102" t="s">
        <v>946</v>
      </c>
      <c r="C337" s="103" t="s">
        <v>947</v>
      </c>
      <c r="D337" s="104" t="s">
        <v>29</v>
      </c>
      <c r="E337" s="104" t="s">
        <v>29</v>
      </c>
      <c r="F337" s="103"/>
      <c r="G337" s="104" t="s">
        <v>900</v>
      </c>
      <c r="H337" s="103" t="s">
        <v>910</v>
      </c>
      <c r="I337" s="103" t="s">
        <v>323</v>
      </c>
      <c r="J337" s="117"/>
      <c r="K337" s="106">
        <v>4.8800000000004395</v>
      </c>
      <c r="L337" s="104" t="s">
        <v>140</v>
      </c>
      <c r="M337" s="105">
        <v>6.5000000000000002E-2</v>
      </c>
      <c r="N337" s="105">
        <v>6.2800000000005365E-2</v>
      </c>
      <c r="O337" s="106">
        <v>3022323.2040000004</v>
      </c>
      <c r="P337" s="118">
        <v>101.17655000000001</v>
      </c>
      <c r="Q337" s="106"/>
      <c r="R337" s="106">
        <v>12393.902503387</v>
      </c>
      <c r="S337" s="107">
        <v>4.0297642720000006E-3</v>
      </c>
      <c r="T337" s="107">
        <f t="shared" si="5"/>
        <v>1.8976604782868923E-3</v>
      </c>
      <c r="U337" s="107">
        <f>R337/'סכום נכסי הקרן'!$C$42</f>
        <v>1.0753584346012225E-4</v>
      </c>
    </row>
    <row r="338" spans="2:21">
      <c r="B338" s="102" t="s">
        <v>948</v>
      </c>
      <c r="C338" s="103" t="s">
        <v>949</v>
      </c>
      <c r="D338" s="104" t="s">
        <v>29</v>
      </c>
      <c r="E338" s="104" t="s">
        <v>29</v>
      </c>
      <c r="F338" s="103"/>
      <c r="G338" s="104" t="s">
        <v>827</v>
      </c>
      <c r="H338" s="103" t="s">
        <v>910</v>
      </c>
      <c r="I338" s="103" t="s">
        <v>766</v>
      </c>
      <c r="J338" s="117"/>
      <c r="K338" s="106">
        <v>2.6700000000001003</v>
      </c>
      <c r="L338" s="104" t="s">
        <v>140</v>
      </c>
      <c r="M338" s="105">
        <v>5.7500000000000002E-2</v>
      </c>
      <c r="N338" s="105">
        <v>5.7400000000005003E-2</v>
      </c>
      <c r="O338" s="106">
        <v>2291928.4297000002</v>
      </c>
      <c r="P338" s="118">
        <v>100.5562</v>
      </c>
      <c r="Q338" s="106"/>
      <c r="R338" s="106">
        <v>9341.0830508180024</v>
      </c>
      <c r="S338" s="107">
        <v>3.5260437380000005E-3</v>
      </c>
      <c r="T338" s="107">
        <f t="shared" si="5"/>
        <v>1.430235886161656E-3</v>
      </c>
      <c r="U338" s="107">
        <f>R338/'סכום נכסי הקרן'!$C$42</f>
        <v>8.1048018929167492E-5</v>
      </c>
    </row>
    <row r="339" spans="2:21">
      <c r="B339" s="102" t="s">
        <v>950</v>
      </c>
      <c r="C339" s="103" t="s">
        <v>951</v>
      </c>
      <c r="D339" s="104" t="s">
        <v>29</v>
      </c>
      <c r="E339" s="104" t="s">
        <v>29</v>
      </c>
      <c r="F339" s="103"/>
      <c r="G339" s="104" t="s">
        <v>827</v>
      </c>
      <c r="H339" s="103" t="s">
        <v>910</v>
      </c>
      <c r="I339" s="103" t="s">
        <v>766</v>
      </c>
      <c r="J339" s="117"/>
      <c r="K339" s="106">
        <v>4.7700000000003628</v>
      </c>
      <c r="L339" s="104" t="s">
        <v>140</v>
      </c>
      <c r="M339" s="105">
        <v>6.1249999999999999E-2</v>
      </c>
      <c r="N339" s="105">
        <v>6.0900000000003326E-2</v>
      </c>
      <c r="O339" s="106">
        <v>5037205.3400000008</v>
      </c>
      <c r="P339" s="118">
        <v>100.17949</v>
      </c>
      <c r="Q339" s="106"/>
      <c r="R339" s="106">
        <v>20452.943103380007</v>
      </c>
      <c r="S339" s="107">
        <v>7.7495466769230779E-3</v>
      </c>
      <c r="T339" s="107">
        <f t="shared" si="5"/>
        <v>3.1315997347347189E-3</v>
      </c>
      <c r="U339" s="107">
        <f>R339/'סכום נכסי הקרן'!$C$42</f>
        <v>1.7746020571509269E-4</v>
      </c>
    </row>
    <row r="340" spans="2:21">
      <c r="B340" s="102" t="s">
        <v>952</v>
      </c>
      <c r="C340" s="103" t="s">
        <v>953</v>
      </c>
      <c r="D340" s="104" t="s">
        <v>29</v>
      </c>
      <c r="E340" s="104" t="s">
        <v>29</v>
      </c>
      <c r="F340" s="103"/>
      <c r="G340" s="104" t="s">
        <v>827</v>
      </c>
      <c r="H340" s="103" t="s">
        <v>954</v>
      </c>
      <c r="I340" s="103" t="s">
        <v>801</v>
      </c>
      <c r="J340" s="117"/>
      <c r="K340" s="106">
        <v>6.3100000000001222</v>
      </c>
      <c r="L340" s="104" t="s">
        <v>138</v>
      </c>
      <c r="M340" s="105">
        <v>3.7499999999999999E-2</v>
      </c>
      <c r="N340" s="105">
        <v>7.1100000000001384E-2</v>
      </c>
      <c r="O340" s="106">
        <v>8059528.5440000007</v>
      </c>
      <c r="P340" s="118">
        <v>81.206999999999994</v>
      </c>
      <c r="Q340" s="106"/>
      <c r="R340" s="106">
        <v>25027.70274223201</v>
      </c>
      <c r="S340" s="107">
        <v>8.0595285440000011E-3</v>
      </c>
      <c r="T340" s="107">
        <f t="shared" si="5"/>
        <v>3.8320522808104225E-3</v>
      </c>
      <c r="U340" s="107">
        <f>R340/'סכום נכסי הקרן'!$C$42</f>
        <v>2.1715316249418907E-4</v>
      </c>
    </row>
    <row r="341" spans="2:21">
      <c r="B341" s="102" t="s">
        <v>955</v>
      </c>
      <c r="C341" s="103" t="s">
        <v>956</v>
      </c>
      <c r="D341" s="104" t="s">
        <v>29</v>
      </c>
      <c r="E341" s="104" t="s">
        <v>29</v>
      </c>
      <c r="F341" s="103"/>
      <c r="G341" s="104" t="s">
        <v>827</v>
      </c>
      <c r="H341" s="103" t="s">
        <v>954</v>
      </c>
      <c r="I341" s="103" t="s">
        <v>801</v>
      </c>
      <c r="J341" s="117"/>
      <c r="K341" s="106">
        <v>4.7699999999983627</v>
      </c>
      <c r="L341" s="104" t="s">
        <v>138</v>
      </c>
      <c r="M341" s="105">
        <v>5.8749999999999997E-2</v>
      </c>
      <c r="N341" s="105">
        <v>7.0999999999975069E-2</v>
      </c>
      <c r="O341" s="106">
        <v>755580.80100000009</v>
      </c>
      <c r="P341" s="118">
        <v>95.765010000000004</v>
      </c>
      <c r="Q341" s="106"/>
      <c r="R341" s="106">
        <v>2766.9777978889997</v>
      </c>
      <c r="S341" s="107">
        <v>1.5111616020000002E-3</v>
      </c>
      <c r="T341" s="107">
        <f t="shared" si="5"/>
        <v>4.236586829625551E-4</v>
      </c>
      <c r="U341" s="107">
        <f>R341/'סכום נכסי הקרן'!$C$42</f>
        <v>2.4007715991804124E-5</v>
      </c>
    </row>
    <row r="342" spans="2:21">
      <c r="B342" s="102" t="s">
        <v>957</v>
      </c>
      <c r="C342" s="103" t="s">
        <v>958</v>
      </c>
      <c r="D342" s="104" t="s">
        <v>29</v>
      </c>
      <c r="E342" s="104" t="s">
        <v>29</v>
      </c>
      <c r="F342" s="103"/>
      <c r="G342" s="104" t="s">
        <v>915</v>
      </c>
      <c r="H342" s="103" t="s">
        <v>959</v>
      </c>
      <c r="I342" s="103" t="s">
        <v>766</v>
      </c>
      <c r="J342" s="117"/>
      <c r="K342" s="106">
        <v>6.3999999999999098</v>
      </c>
      <c r="L342" s="104" t="s">
        <v>138</v>
      </c>
      <c r="M342" s="105">
        <v>0.04</v>
      </c>
      <c r="N342" s="105">
        <v>6.6799999999998333E-2</v>
      </c>
      <c r="O342" s="106">
        <v>7555808.0100000016</v>
      </c>
      <c r="P342" s="118">
        <v>83.989670000000004</v>
      </c>
      <c r="Q342" s="106"/>
      <c r="R342" s="106">
        <v>24267.478605053006</v>
      </c>
      <c r="S342" s="107">
        <v>1.5111616020000003E-2</v>
      </c>
      <c r="T342" s="107">
        <f t="shared" si="5"/>
        <v>3.715652518962199E-3</v>
      </c>
      <c r="U342" s="107">
        <f>R342/'סכום נכסי הקרן'!$C$42</f>
        <v>2.1055706866595806E-4</v>
      </c>
    </row>
    <row r="343" spans="2:21">
      <c r="B343" s="102" t="s">
        <v>960</v>
      </c>
      <c r="C343" s="103" t="s">
        <v>961</v>
      </c>
      <c r="D343" s="104" t="s">
        <v>29</v>
      </c>
      <c r="E343" s="104" t="s">
        <v>29</v>
      </c>
      <c r="F343" s="103"/>
      <c r="G343" s="104" t="s">
        <v>835</v>
      </c>
      <c r="H343" s="103" t="s">
        <v>959</v>
      </c>
      <c r="I343" s="103" t="s">
        <v>766</v>
      </c>
      <c r="J343" s="117"/>
      <c r="K343" s="106">
        <v>5.5799999999991261</v>
      </c>
      <c r="L343" s="104" t="s">
        <v>138</v>
      </c>
      <c r="M343" s="105">
        <v>3.7499999999999999E-2</v>
      </c>
      <c r="N343" s="105">
        <v>7.0499999999989738E-2</v>
      </c>
      <c r="O343" s="106">
        <v>4785345.0730000027</v>
      </c>
      <c r="P343" s="118">
        <v>83.414580000000001</v>
      </c>
      <c r="Q343" s="106"/>
      <c r="R343" s="106">
        <v>15264.167695573004</v>
      </c>
      <c r="S343" s="107">
        <v>1.1963362682500006E-2</v>
      </c>
      <c r="T343" s="107">
        <f t="shared" si="5"/>
        <v>2.3371337447520282E-3</v>
      </c>
      <c r="U343" s="107">
        <f>R343/'סכום נכסי הקרן'!$C$42</f>
        <v>1.3243973376518171E-4</v>
      </c>
    </row>
    <row r="344" spans="2:21">
      <c r="B344" s="102" t="s">
        <v>962</v>
      </c>
      <c r="C344" s="103" t="s">
        <v>963</v>
      </c>
      <c r="D344" s="104" t="s">
        <v>29</v>
      </c>
      <c r="E344" s="104" t="s">
        <v>29</v>
      </c>
      <c r="F344" s="103"/>
      <c r="G344" s="104" t="s">
        <v>782</v>
      </c>
      <c r="H344" s="103" t="s">
        <v>954</v>
      </c>
      <c r="I344" s="103" t="s">
        <v>801</v>
      </c>
      <c r="J344" s="117"/>
      <c r="K344" s="106">
        <v>4.1500000000000661</v>
      </c>
      <c r="L344" s="104" t="s">
        <v>138</v>
      </c>
      <c r="M344" s="105">
        <v>5.1249999999999997E-2</v>
      </c>
      <c r="N344" s="105">
        <v>7.1000000000001104E-2</v>
      </c>
      <c r="O344" s="106">
        <v>7220078.274089003</v>
      </c>
      <c r="P344" s="118">
        <v>93.291790000000006</v>
      </c>
      <c r="Q344" s="106"/>
      <c r="R344" s="106">
        <v>25757.471223162003</v>
      </c>
      <c r="S344" s="107">
        <v>1.3127415043798187E-2</v>
      </c>
      <c r="T344" s="107">
        <f t="shared" si="5"/>
        <v>3.9437889032489046E-3</v>
      </c>
      <c r="U344" s="107">
        <f>R344/'סכום נכסי הקרן'!$C$42</f>
        <v>2.2348500745633662E-4</v>
      </c>
    </row>
    <row r="345" spans="2:21">
      <c r="B345" s="102" t="s">
        <v>964</v>
      </c>
      <c r="C345" s="103" t="s">
        <v>965</v>
      </c>
      <c r="D345" s="104" t="s">
        <v>29</v>
      </c>
      <c r="E345" s="104" t="s">
        <v>29</v>
      </c>
      <c r="F345" s="103"/>
      <c r="G345" s="104" t="s">
        <v>966</v>
      </c>
      <c r="H345" s="103" t="s">
        <v>954</v>
      </c>
      <c r="I345" s="103" t="s">
        <v>801</v>
      </c>
      <c r="J345" s="117"/>
      <c r="K345" s="106">
        <v>6.3800000000005195</v>
      </c>
      <c r="L345" s="104" t="s">
        <v>138</v>
      </c>
      <c r="M345" s="105">
        <v>0.04</v>
      </c>
      <c r="N345" s="105">
        <v>6.720000000000366E-2</v>
      </c>
      <c r="O345" s="106">
        <v>2896393.0704999999</v>
      </c>
      <c r="P345" s="118">
        <v>85.367559999999997</v>
      </c>
      <c r="Q345" s="106"/>
      <c r="R345" s="106">
        <v>9455.1457829160045</v>
      </c>
      <c r="S345" s="107">
        <v>2.6330846095454544E-3</v>
      </c>
      <c r="T345" s="107">
        <f t="shared" si="5"/>
        <v>1.4477003077745139E-3</v>
      </c>
      <c r="U345" s="107">
        <f>R345/'סכום נכסי הקרן'!$C$42</f>
        <v>8.2037685589863961E-5</v>
      </c>
    </row>
    <row r="346" spans="2:21">
      <c r="B346" s="102" t="s">
        <v>967</v>
      </c>
      <c r="C346" s="103" t="s">
        <v>968</v>
      </c>
      <c r="D346" s="104" t="s">
        <v>29</v>
      </c>
      <c r="E346" s="104" t="s">
        <v>29</v>
      </c>
      <c r="F346" s="103"/>
      <c r="G346" s="104" t="s">
        <v>815</v>
      </c>
      <c r="H346" s="103" t="s">
        <v>959</v>
      </c>
      <c r="I346" s="103" t="s">
        <v>766</v>
      </c>
      <c r="J346" s="117"/>
      <c r="K346" s="106">
        <v>4.6599999999999779</v>
      </c>
      <c r="L346" s="104" t="s">
        <v>140</v>
      </c>
      <c r="M346" s="105">
        <v>7.8750000000000001E-2</v>
      </c>
      <c r="N346" s="105">
        <v>8.7999999999999814E-2</v>
      </c>
      <c r="O346" s="106">
        <v>7505435.9566000011</v>
      </c>
      <c r="P346" s="118">
        <v>97.086560000000006</v>
      </c>
      <c r="Q346" s="106"/>
      <c r="R346" s="106">
        <v>29534.005735441999</v>
      </c>
      <c r="S346" s="107">
        <v>7.505435956600001E-3</v>
      </c>
      <c r="T346" s="107">
        <f t="shared" si="5"/>
        <v>4.5220232638049709E-3</v>
      </c>
      <c r="U346" s="107">
        <f>R346/'סכום נכסי הקרן'!$C$42</f>
        <v>2.5625215436775604E-4</v>
      </c>
    </row>
    <row r="347" spans="2:21">
      <c r="B347" s="102" t="s">
        <v>969</v>
      </c>
      <c r="C347" s="103" t="s">
        <v>970</v>
      </c>
      <c r="D347" s="104" t="s">
        <v>29</v>
      </c>
      <c r="E347" s="104" t="s">
        <v>29</v>
      </c>
      <c r="F347" s="103"/>
      <c r="G347" s="104" t="s">
        <v>900</v>
      </c>
      <c r="H347" s="103" t="s">
        <v>959</v>
      </c>
      <c r="I347" s="103" t="s">
        <v>766</v>
      </c>
      <c r="J347" s="117"/>
      <c r="K347" s="106">
        <v>5.7300000000002012</v>
      </c>
      <c r="L347" s="104" t="s">
        <v>140</v>
      </c>
      <c r="M347" s="105">
        <v>6.1349999999999995E-2</v>
      </c>
      <c r="N347" s="105">
        <v>6.4200000000003629E-2</v>
      </c>
      <c r="O347" s="106">
        <v>2518602.6700000004</v>
      </c>
      <c r="P347" s="118">
        <v>100.02007999999999</v>
      </c>
      <c r="Q347" s="106"/>
      <c r="R347" s="106">
        <v>10210.198687315002</v>
      </c>
      <c r="S347" s="107">
        <v>2.5186026700000004E-3</v>
      </c>
      <c r="T347" s="107">
        <f t="shared" si="5"/>
        <v>1.5633082896270533E-3</v>
      </c>
      <c r="U347" s="107">
        <f>R347/'סכום נכסי הקרן'!$C$42</f>
        <v>8.8588911154965198E-5</v>
      </c>
    </row>
    <row r="348" spans="2:21">
      <c r="B348" s="102" t="s">
        <v>971</v>
      </c>
      <c r="C348" s="103" t="s">
        <v>972</v>
      </c>
      <c r="D348" s="104" t="s">
        <v>29</v>
      </c>
      <c r="E348" s="104" t="s">
        <v>29</v>
      </c>
      <c r="F348" s="103"/>
      <c r="G348" s="104" t="s">
        <v>900</v>
      </c>
      <c r="H348" s="103" t="s">
        <v>959</v>
      </c>
      <c r="I348" s="103" t="s">
        <v>766</v>
      </c>
      <c r="J348" s="117"/>
      <c r="K348" s="106">
        <v>4.0600000000000156</v>
      </c>
      <c r="L348" s="104" t="s">
        <v>140</v>
      </c>
      <c r="M348" s="105">
        <v>7.1249999999999994E-2</v>
      </c>
      <c r="N348" s="105">
        <v>6.4000000000001445E-2</v>
      </c>
      <c r="O348" s="106">
        <v>7555808.0100000016</v>
      </c>
      <c r="P348" s="118">
        <v>108.63289</v>
      </c>
      <c r="Q348" s="106"/>
      <c r="R348" s="106">
        <v>33268.220255207998</v>
      </c>
      <c r="S348" s="107">
        <v>1.0074410680000001E-2</v>
      </c>
      <c r="T348" s="107">
        <f t="shared" si="5"/>
        <v>5.0937779076444291E-3</v>
      </c>
      <c r="U348" s="107">
        <f>R348/'סכום נכסי הקרן'!$C$42</f>
        <v>2.8865211135743974E-4</v>
      </c>
    </row>
    <row r="349" spans="2:21">
      <c r="B349" s="102" t="s">
        <v>973</v>
      </c>
      <c r="C349" s="103" t="s">
        <v>974</v>
      </c>
      <c r="D349" s="104" t="s">
        <v>29</v>
      </c>
      <c r="E349" s="104" t="s">
        <v>29</v>
      </c>
      <c r="F349" s="103"/>
      <c r="G349" s="104" t="s">
        <v>870</v>
      </c>
      <c r="H349" s="103" t="s">
        <v>783</v>
      </c>
      <c r="I349" s="103" t="s">
        <v>766</v>
      </c>
      <c r="J349" s="117"/>
      <c r="K349" s="106">
        <v>4.1000000000002652</v>
      </c>
      <c r="L349" s="104" t="s">
        <v>138</v>
      </c>
      <c r="M349" s="105">
        <v>4.6249999999999999E-2</v>
      </c>
      <c r="N349" s="105">
        <v>7.3200000000004706E-2</v>
      </c>
      <c r="O349" s="106">
        <v>6297262.2558010016</v>
      </c>
      <c r="P349" s="118">
        <v>90.838380000000001</v>
      </c>
      <c r="Q349" s="106"/>
      <c r="R349" s="106">
        <v>21874.544604852006</v>
      </c>
      <c r="S349" s="107">
        <v>1.1449567737820002E-2</v>
      </c>
      <c r="T349" s="107">
        <f t="shared" si="5"/>
        <v>3.3492645892451919E-3</v>
      </c>
      <c r="U349" s="107">
        <f>R349/'סכום נכסי הקרן'!$C$42</f>
        <v>1.8979474816313848E-4</v>
      </c>
    </row>
    <row r="350" spans="2:21">
      <c r="B350" s="102" t="s">
        <v>975</v>
      </c>
      <c r="C350" s="103" t="s">
        <v>976</v>
      </c>
      <c r="D350" s="104" t="s">
        <v>29</v>
      </c>
      <c r="E350" s="104" t="s">
        <v>29</v>
      </c>
      <c r="F350" s="103"/>
      <c r="G350" s="104" t="s">
        <v>815</v>
      </c>
      <c r="H350" s="103" t="s">
        <v>783</v>
      </c>
      <c r="I350" s="103" t="s">
        <v>766</v>
      </c>
      <c r="J350" s="117"/>
      <c r="K350" s="106">
        <v>3.6699999999998583</v>
      </c>
      <c r="L350" s="104" t="s">
        <v>141</v>
      </c>
      <c r="M350" s="105">
        <v>8.8749999999999996E-2</v>
      </c>
      <c r="N350" s="105">
        <v>0.10889999999999202</v>
      </c>
      <c r="O350" s="106">
        <v>5112763.4201000007</v>
      </c>
      <c r="P350" s="118">
        <v>92.862729999999999</v>
      </c>
      <c r="Q350" s="106"/>
      <c r="R350" s="106">
        <v>22209.974951948003</v>
      </c>
      <c r="S350" s="107">
        <v>4.0902107360800003E-3</v>
      </c>
      <c r="T350" s="107">
        <f t="shared" si="5"/>
        <v>3.4006231433993958E-3</v>
      </c>
      <c r="U350" s="107">
        <f>R350/'סכום נכסי הקרן'!$C$42</f>
        <v>1.9270511358575109E-4</v>
      </c>
    </row>
    <row r="351" spans="2:21">
      <c r="B351" s="102" t="s">
        <v>977</v>
      </c>
      <c r="C351" s="103" t="s">
        <v>978</v>
      </c>
      <c r="D351" s="104" t="s">
        <v>29</v>
      </c>
      <c r="E351" s="104" t="s">
        <v>29</v>
      </c>
      <c r="F351" s="103"/>
      <c r="G351" s="104" t="s">
        <v>915</v>
      </c>
      <c r="H351" s="103" t="s">
        <v>979</v>
      </c>
      <c r="I351" s="103" t="s">
        <v>801</v>
      </c>
      <c r="J351" s="117"/>
      <c r="K351" s="106">
        <v>5.8799999999996393</v>
      </c>
      <c r="L351" s="104" t="s">
        <v>138</v>
      </c>
      <c r="M351" s="105">
        <v>6.3750000000000001E-2</v>
      </c>
      <c r="N351" s="105">
        <v>6.8699999999996889E-2</v>
      </c>
      <c r="O351" s="106">
        <v>7052087.4759999998</v>
      </c>
      <c r="P351" s="118">
        <v>98.00779</v>
      </c>
      <c r="Q351" s="106"/>
      <c r="R351" s="106">
        <v>26429.940055228999</v>
      </c>
      <c r="S351" s="107">
        <v>1.4104174952E-2</v>
      </c>
      <c r="T351" s="107">
        <f t="shared" si="5"/>
        <v>4.0467522374484878E-3</v>
      </c>
      <c r="U351" s="107">
        <f>R351/'סכום נכסי הקרן'!$C$42</f>
        <v>2.2931969132908821E-4</v>
      </c>
    </row>
    <row r="352" spans="2:21">
      <c r="B352" s="102" t="s">
        <v>980</v>
      </c>
      <c r="C352" s="103" t="s">
        <v>981</v>
      </c>
      <c r="D352" s="104" t="s">
        <v>29</v>
      </c>
      <c r="E352" s="104" t="s">
        <v>29</v>
      </c>
      <c r="F352" s="103"/>
      <c r="G352" s="104" t="s">
        <v>815</v>
      </c>
      <c r="H352" s="103" t="s">
        <v>783</v>
      </c>
      <c r="I352" s="103" t="s">
        <v>766</v>
      </c>
      <c r="J352" s="117"/>
      <c r="K352" s="106">
        <v>3.739999999999811</v>
      </c>
      <c r="L352" s="104" t="s">
        <v>141</v>
      </c>
      <c r="M352" s="105">
        <v>8.5000000000000006E-2</v>
      </c>
      <c r="N352" s="105">
        <v>0.10269999999999788</v>
      </c>
      <c r="O352" s="106">
        <v>2518602.6700000004</v>
      </c>
      <c r="P352" s="118">
        <v>93.369050000000001</v>
      </c>
      <c r="Q352" s="106"/>
      <c r="R352" s="106">
        <v>11000.528634242</v>
      </c>
      <c r="S352" s="107">
        <v>3.3581368933333338E-3</v>
      </c>
      <c r="T352" s="107">
        <f t="shared" si="5"/>
        <v>1.6843176250385659E-3</v>
      </c>
      <c r="U352" s="107">
        <f>R352/'סכום נכסי הקרן'!$C$42</f>
        <v>9.5446218401924971E-5</v>
      </c>
    </row>
    <row r="353" spans="2:21">
      <c r="B353" s="102" t="s">
        <v>982</v>
      </c>
      <c r="C353" s="103" t="s">
        <v>983</v>
      </c>
      <c r="D353" s="104" t="s">
        <v>29</v>
      </c>
      <c r="E353" s="104" t="s">
        <v>29</v>
      </c>
      <c r="F353" s="103"/>
      <c r="G353" s="104" t="s">
        <v>815</v>
      </c>
      <c r="H353" s="103" t="s">
        <v>783</v>
      </c>
      <c r="I353" s="103" t="s">
        <v>766</v>
      </c>
      <c r="J353" s="117"/>
      <c r="K353" s="106">
        <v>4.0700000000004053</v>
      </c>
      <c r="L353" s="104" t="s">
        <v>141</v>
      </c>
      <c r="M353" s="105">
        <v>8.5000000000000006E-2</v>
      </c>
      <c r="N353" s="105">
        <v>0.10460000000001127</v>
      </c>
      <c r="O353" s="106">
        <v>2518602.6700000004</v>
      </c>
      <c r="P353" s="118">
        <v>92.106049999999996</v>
      </c>
      <c r="Q353" s="106"/>
      <c r="R353" s="106">
        <v>10851.72486108</v>
      </c>
      <c r="S353" s="107">
        <v>3.3581368933333338E-3</v>
      </c>
      <c r="T353" s="107">
        <f t="shared" si="5"/>
        <v>1.6615339183511583E-3</v>
      </c>
      <c r="U353" s="107">
        <f>R353/'סכום נכסי הקרן'!$C$42</f>
        <v>9.4155120682489822E-5</v>
      </c>
    </row>
    <row r="354" spans="2:21">
      <c r="B354" s="102" t="s">
        <v>984</v>
      </c>
      <c r="C354" s="103" t="s">
        <v>985</v>
      </c>
      <c r="D354" s="104" t="s">
        <v>29</v>
      </c>
      <c r="E354" s="104" t="s">
        <v>29</v>
      </c>
      <c r="F354" s="103"/>
      <c r="G354" s="104" t="s">
        <v>907</v>
      </c>
      <c r="H354" s="103" t="s">
        <v>979</v>
      </c>
      <c r="I354" s="103" t="s">
        <v>801</v>
      </c>
      <c r="J354" s="117"/>
      <c r="K354" s="106">
        <v>5.8700000000005348</v>
      </c>
      <c r="L354" s="104" t="s">
        <v>138</v>
      </c>
      <c r="M354" s="105">
        <v>4.1250000000000002E-2</v>
      </c>
      <c r="N354" s="105">
        <v>7.3500000000004798E-2</v>
      </c>
      <c r="O354" s="106">
        <v>4162242.7724420005</v>
      </c>
      <c r="P354" s="118">
        <v>83.088040000000007</v>
      </c>
      <c r="Q354" s="106"/>
      <c r="R354" s="106">
        <v>13224.638662439</v>
      </c>
      <c r="S354" s="107">
        <v>8.3244855448840003E-3</v>
      </c>
      <c r="T354" s="107">
        <f t="shared" si="5"/>
        <v>2.0248565068570717E-3</v>
      </c>
      <c r="U354" s="107">
        <f>R354/'סכום נכסי הקרן'!$C$42</f>
        <v>1.1474373569035934E-4</v>
      </c>
    </row>
    <row r="355" spans="2:21">
      <c r="B355" s="102" t="s">
        <v>986</v>
      </c>
      <c r="C355" s="103" t="s">
        <v>987</v>
      </c>
      <c r="D355" s="104" t="s">
        <v>29</v>
      </c>
      <c r="E355" s="104" t="s">
        <v>29</v>
      </c>
      <c r="F355" s="103"/>
      <c r="G355" s="104" t="s">
        <v>822</v>
      </c>
      <c r="H355" s="103" t="s">
        <v>988</v>
      </c>
      <c r="I355" s="103" t="s">
        <v>801</v>
      </c>
      <c r="J355" s="117"/>
      <c r="K355" s="106">
        <v>3.7499999999997446</v>
      </c>
      <c r="L355" s="104" t="s">
        <v>140</v>
      </c>
      <c r="M355" s="105">
        <v>2.6249999999999999E-2</v>
      </c>
      <c r="N355" s="105">
        <v>0.10709999999999356</v>
      </c>
      <c r="O355" s="106">
        <v>4546077.8193500005</v>
      </c>
      <c r="P355" s="118">
        <v>74.637299999999996</v>
      </c>
      <c r="Q355" s="106"/>
      <c r="R355" s="106">
        <v>13752.451565266001</v>
      </c>
      <c r="S355" s="107">
        <v>1.7790083037293576E-2</v>
      </c>
      <c r="T355" s="107">
        <f t="shared" si="5"/>
        <v>2.1056712208142748E-3</v>
      </c>
      <c r="U355" s="107">
        <f>R355/'סכום נכסי הקרן'!$C$42</f>
        <v>1.193233106611263E-4</v>
      </c>
    </row>
    <row r="356" spans="2:21">
      <c r="B356" s="102" t="s">
        <v>989</v>
      </c>
      <c r="C356" s="103" t="s">
        <v>990</v>
      </c>
      <c r="D356" s="104" t="s">
        <v>29</v>
      </c>
      <c r="E356" s="104" t="s">
        <v>29</v>
      </c>
      <c r="F356" s="103"/>
      <c r="G356" s="104" t="s">
        <v>907</v>
      </c>
      <c r="H356" s="103" t="s">
        <v>988</v>
      </c>
      <c r="I356" s="103" t="s">
        <v>801</v>
      </c>
      <c r="J356" s="117"/>
      <c r="K356" s="106">
        <v>5.489999999995991</v>
      </c>
      <c r="L356" s="104" t="s">
        <v>138</v>
      </c>
      <c r="M356" s="105">
        <v>4.7500000000000001E-2</v>
      </c>
      <c r="N356" s="105">
        <v>7.9799999999932203E-2</v>
      </c>
      <c r="O356" s="106">
        <v>503720.53400000004</v>
      </c>
      <c r="P356" s="118">
        <v>83.946640000000002</v>
      </c>
      <c r="Q356" s="106"/>
      <c r="R356" s="106">
        <v>1617.0030961520004</v>
      </c>
      <c r="S356" s="107">
        <v>1.6515427344262297E-4</v>
      </c>
      <c r="T356" s="107">
        <f t="shared" si="5"/>
        <v>2.4758326669074783E-4</v>
      </c>
      <c r="U356" s="107">
        <f>R356/'סכום נכסי הקרן'!$C$42</f>
        <v>1.402994672378737E-5</v>
      </c>
    </row>
    <row r="357" spans="2:21">
      <c r="B357" s="102" t="s">
        <v>991</v>
      </c>
      <c r="C357" s="103" t="s">
        <v>992</v>
      </c>
      <c r="D357" s="104" t="s">
        <v>29</v>
      </c>
      <c r="E357" s="104" t="s">
        <v>29</v>
      </c>
      <c r="F357" s="103"/>
      <c r="G357" s="104" t="s">
        <v>907</v>
      </c>
      <c r="H357" s="103" t="s">
        <v>988</v>
      </c>
      <c r="I357" s="103" t="s">
        <v>801</v>
      </c>
      <c r="J357" s="117"/>
      <c r="K357" s="106">
        <v>5.7700000000001577</v>
      </c>
      <c r="L357" s="104" t="s">
        <v>138</v>
      </c>
      <c r="M357" s="105">
        <v>7.3749999999999996E-2</v>
      </c>
      <c r="N357" s="105">
        <v>7.9800000000001745E-2</v>
      </c>
      <c r="O357" s="106">
        <v>7555808.0100000016</v>
      </c>
      <c r="P357" s="118">
        <v>96.795100000000005</v>
      </c>
      <c r="Q357" s="106"/>
      <c r="R357" s="106">
        <v>27967.404140193001</v>
      </c>
      <c r="S357" s="107">
        <v>6.8689163727272745E-3</v>
      </c>
      <c r="T357" s="107">
        <f t="shared" si="5"/>
        <v>4.2821570931849589E-3</v>
      </c>
      <c r="U357" s="107">
        <f>R357/'סכום נכסי הקרן'!$C$42</f>
        <v>2.4265951686999973E-4</v>
      </c>
    </row>
    <row r="358" spans="2:21">
      <c r="B358" s="102" t="s">
        <v>993</v>
      </c>
      <c r="C358" s="103" t="s">
        <v>994</v>
      </c>
      <c r="D358" s="104" t="s">
        <v>29</v>
      </c>
      <c r="E358" s="104" t="s">
        <v>29</v>
      </c>
      <c r="F358" s="103"/>
      <c r="G358" s="104" t="s">
        <v>861</v>
      </c>
      <c r="H358" s="103" t="s">
        <v>995</v>
      </c>
      <c r="I358" s="103" t="s">
        <v>766</v>
      </c>
      <c r="J358" s="117"/>
      <c r="K358" s="106">
        <v>2.1700000000000181</v>
      </c>
      <c r="L358" s="104" t="s">
        <v>141</v>
      </c>
      <c r="M358" s="105">
        <v>0.06</v>
      </c>
      <c r="N358" s="105">
        <v>9.5199999999997814E-2</v>
      </c>
      <c r="O358" s="106">
        <v>5969088.3279000008</v>
      </c>
      <c r="P358" s="118">
        <v>93.164330000000007</v>
      </c>
      <c r="Q358" s="106"/>
      <c r="R358" s="106">
        <v>26014.088873709006</v>
      </c>
      <c r="S358" s="107">
        <v>4.7752706623200008E-3</v>
      </c>
      <c r="T358" s="107">
        <f t="shared" si="5"/>
        <v>3.9830802542451553E-3</v>
      </c>
      <c r="U358" s="107">
        <f>R358/'סכום נכסי הקרן'!$C$42</f>
        <v>2.2571155357373472E-4</v>
      </c>
    </row>
    <row r="359" spans="2:21">
      <c r="B359" s="102" t="s">
        <v>996</v>
      </c>
      <c r="C359" s="103" t="s">
        <v>997</v>
      </c>
      <c r="D359" s="104" t="s">
        <v>29</v>
      </c>
      <c r="E359" s="104" t="s">
        <v>29</v>
      </c>
      <c r="F359" s="103"/>
      <c r="G359" s="104" t="s">
        <v>861</v>
      </c>
      <c r="H359" s="103" t="s">
        <v>995</v>
      </c>
      <c r="I359" s="103" t="s">
        <v>766</v>
      </c>
      <c r="J359" s="117"/>
      <c r="K359" s="106">
        <v>2.1599999999999913</v>
      </c>
      <c r="L359" s="104" t="s">
        <v>140</v>
      </c>
      <c r="M359" s="105">
        <v>0.05</v>
      </c>
      <c r="N359" s="105">
        <v>7.0099999999998386E-2</v>
      </c>
      <c r="O359" s="106">
        <v>2518602.6700000004</v>
      </c>
      <c r="P359" s="118">
        <v>98.800359999999998</v>
      </c>
      <c r="Q359" s="106"/>
      <c r="R359" s="106">
        <v>10085.687061063003</v>
      </c>
      <c r="S359" s="107">
        <v>2.5186026700000004E-3</v>
      </c>
      <c r="T359" s="107">
        <f t="shared" si="5"/>
        <v>1.5442440124826208E-3</v>
      </c>
      <c r="U359" s="107">
        <f>R359/'סכום נכסי הקרן'!$C$42</f>
        <v>8.7508584539039259E-5</v>
      </c>
    </row>
    <row r="360" spans="2:21">
      <c r="B360" s="102" t="s">
        <v>998</v>
      </c>
      <c r="C360" s="103" t="s">
        <v>999</v>
      </c>
      <c r="D360" s="104" t="s">
        <v>29</v>
      </c>
      <c r="E360" s="104" t="s">
        <v>29</v>
      </c>
      <c r="F360" s="103"/>
      <c r="G360" s="104" t="s">
        <v>915</v>
      </c>
      <c r="H360" s="103" t="s">
        <v>988</v>
      </c>
      <c r="I360" s="103" t="s">
        <v>801</v>
      </c>
      <c r="J360" s="117"/>
      <c r="K360" s="106">
        <v>6.0399999999997602</v>
      </c>
      <c r="L360" s="104" t="s">
        <v>138</v>
      </c>
      <c r="M360" s="105">
        <v>5.1249999999999997E-2</v>
      </c>
      <c r="N360" s="105">
        <v>8.7999999999996803E-2</v>
      </c>
      <c r="O360" s="106">
        <v>7555808.0100000016</v>
      </c>
      <c r="P360" s="118">
        <v>81.72842</v>
      </c>
      <c r="Q360" s="106"/>
      <c r="R360" s="106">
        <v>23614.126375266998</v>
      </c>
      <c r="S360" s="107">
        <v>3.7779040050000007E-3</v>
      </c>
      <c r="T360" s="107">
        <f t="shared" si="5"/>
        <v>3.6156161741122458E-3</v>
      </c>
      <c r="U360" s="107">
        <f>R360/'סכום נכסי הקרן'!$C$42</f>
        <v>2.0488825022177637E-4</v>
      </c>
    </row>
    <row r="361" spans="2:21">
      <c r="B361" s="102" t="s">
        <v>1000</v>
      </c>
      <c r="C361" s="103" t="s">
        <v>1001</v>
      </c>
      <c r="D361" s="104" t="s">
        <v>29</v>
      </c>
      <c r="E361" s="104" t="s">
        <v>29</v>
      </c>
      <c r="F361" s="103"/>
      <c r="G361" s="104" t="s">
        <v>822</v>
      </c>
      <c r="H361" s="103" t="s">
        <v>1002</v>
      </c>
      <c r="I361" s="103" t="s">
        <v>801</v>
      </c>
      <c r="J361" s="117"/>
      <c r="K361" s="106">
        <v>2.659999999999795</v>
      </c>
      <c r="L361" s="104" t="s">
        <v>140</v>
      </c>
      <c r="M361" s="105">
        <v>3.6249999999999998E-2</v>
      </c>
      <c r="N361" s="105">
        <v>0.46459999999995782</v>
      </c>
      <c r="O361" s="106">
        <v>7807668.2770000007</v>
      </c>
      <c r="P361" s="118">
        <v>38.2044</v>
      </c>
      <c r="Q361" s="106"/>
      <c r="R361" s="106">
        <v>12089.880957578001</v>
      </c>
      <c r="S361" s="107">
        <v>2.2307623648571431E-2</v>
      </c>
      <c r="T361" s="107">
        <f t="shared" si="5"/>
        <v>1.8511110018914017E-3</v>
      </c>
      <c r="U361" s="107">
        <f>R361/'סכום נכסי הקרן'!$C$42</f>
        <v>1.0489799687792698E-4</v>
      </c>
    </row>
    <row r="362" spans="2:21">
      <c r="B362" s="11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</row>
    <row r="363" spans="2:21">
      <c r="B363" s="11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</row>
    <row r="364" spans="2:21">
      <c r="B364" s="11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</row>
    <row r="365" spans="2:21">
      <c r="B365" s="112" t="s">
        <v>231</v>
      </c>
      <c r="C365" s="121"/>
      <c r="D365" s="121"/>
      <c r="E365" s="121"/>
      <c r="F365" s="121"/>
      <c r="G365" s="121"/>
      <c r="H365" s="121"/>
      <c r="I365" s="121"/>
      <c r="J365" s="121"/>
      <c r="K365" s="12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</row>
    <row r="366" spans="2:21">
      <c r="B366" s="112" t="s">
        <v>118</v>
      </c>
      <c r="C366" s="121"/>
      <c r="D366" s="121"/>
      <c r="E366" s="121"/>
      <c r="F366" s="121"/>
      <c r="G366" s="121"/>
      <c r="H366" s="121"/>
      <c r="I366" s="121"/>
      <c r="J366" s="121"/>
      <c r="K366" s="12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</row>
    <row r="367" spans="2:21">
      <c r="B367" s="112" t="s">
        <v>214</v>
      </c>
      <c r="C367" s="121"/>
      <c r="D367" s="121"/>
      <c r="E367" s="121"/>
      <c r="F367" s="121"/>
      <c r="G367" s="121"/>
      <c r="H367" s="121"/>
      <c r="I367" s="121"/>
      <c r="J367" s="121"/>
      <c r="K367" s="12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</row>
    <row r="368" spans="2:21">
      <c r="B368" s="112" t="s">
        <v>222</v>
      </c>
      <c r="C368" s="121"/>
      <c r="D368" s="121"/>
      <c r="E368" s="121"/>
      <c r="F368" s="121"/>
      <c r="G368" s="121"/>
      <c r="H368" s="121"/>
      <c r="I368" s="121"/>
      <c r="J368" s="121"/>
      <c r="K368" s="12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</row>
    <row r="369" spans="2:21">
      <c r="B369" s="177" t="s">
        <v>227</v>
      </c>
      <c r="C369" s="177"/>
      <c r="D369" s="177"/>
      <c r="E369" s="177"/>
      <c r="F369" s="177"/>
      <c r="G369" s="177"/>
      <c r="H369" s="177"/>
      <c r="I369" s="177"/>
      <c r="J369" s="177"/>
      <c r="K369" s="177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</row>
    <row r="370" spans="2:21">
      <c r="B370" s="110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</row>
    <row r="371" spans="2:21">
      <c r="B371" s="110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</row>
    <row r="372" spans="2:21">
      <c r="B372" s="110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</row>
    <row r="373" spans="2:21">
      <c r="B373" s="110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</row>
    <row r="374" spans="2:21">
      <c r="B374" s="110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</row>
    <row r="375" spans="2:21">
      <c r="B375" s="110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</row>
    <row r="376" spans="2:21">
      <c r="B376" s="110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</row>
    <row r="377" spans="2:21">
      <c r="B377" s="110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</row>
    <row r="378" spans="2:21">
      <c r="B378" s="110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</row>
    <row r="379" spans="2:21">
      <c r="B379" s="110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</row>
    <row r="380" spans="2:21">
      <c r="B380" s="110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</row>
    <row r="381" spans="2:21">
      <c r="B381" s="110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</row>
    <row r="382" spans="2:21">
      <c r="B382" s="110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</row>
    <row r="383" spans="2:21">
      <c r="B383" s="110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</row>
    <row r="384" spans="2:21">
      <c r="B384" s="110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</row>
    <row r="385" spans="2:21">
      <c r="B385" s="110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</row>
    <row r="386" spans="2:21">
      <c r="B386" s="110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</row>
    <row r="387" spans="2:21">
      <c r="B387" s="110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</row>
    <row r="388" spans="2:21">
      <c r="B388" s="110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</row>
    <row r="389" spans="2:21">
      <c r="B389" s="110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</row>
    <row r="390" spans="2:21">
      <c r="B390" s="110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</row>
    <row r="391" spans="2:21">
      <c r="B391" s="110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</row>
    <row r="392" spans="2:21">
      <c r="B392" s="110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</row>
    <row r="393" spans="2:21">
      <c r="B393" s="110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</row>
    <row r="394" spans="2:21">
      <c r="B394" s="110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</row>
    <row r="395" spans="2:21">
      <c r="B395" s="110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</row>
    <row r="396" spans="2:21">
      <c r="B396" s="110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</row>
    <row r="397" spans="2:21">
      <c r="B397" s="110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</row>
    <row r="398" spans="2:21">
      <c r="B398" s="110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</row>
    <row r="399" spans="2:21">
      <c r="B399" s="110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</row>
    <row r="400" spans="2:21">
      <c r="B400" s="110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</row>
    <row r="401" spans="2:21">
      <c r="B401" s="110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</row>
    <row r="402" spans="2:21">
      <c r="B402" s="110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</row>
    <row r="403" spans="2:21">
      <c r="B403" s="110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</row>
    <row r="404" spans="2:21">
      <c r="B404" s="110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</row>
    <row r="405" spans="2:21">
      <c r="B405" s="110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</row>
    <row r="406" spans="2:21">
      <c r="B406" s="110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</row>
    <row r="407" spans="2:21">
      <c r="B407" s="110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</row>
    <row r="408" spans="2:21">
      <c r="B408" s="110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</row>
    <row r="409" spans="2:21">
      <c r="B409" s="110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</row>
    <row r="410" spans="2:21">
      <c r="B410" s="110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</row>
    <row r="411" spans="2:21">
      <c r="B411" s="110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</row>
    <row r="412" spans="2:21">
      <c r="B412" s="110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</row>
    <row r="413" spans="2:21">
      <c r="B413" s="110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</row>
    <row r="414" spans="2:21">
      <c r="B414" s="110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</row>
    <row r="415" spans="2:21">
      <c r="B415" s="110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</row>
    <row r="416" spans="2:21">
      <c r="B416" s="110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</row>
    <row r="417" spans="2:21">
      <c r="B417" s="110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</row>
    <row r="418" spans="2:21">
      <c r="B418" s="110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</row>
    <row r="419" spans="2:21">
      <c r="B419" s="110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</row>
    <row r="420" spans="2:21">
      <c r="B420" s="110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</row>
    <row r="421" spans="2:21">
      <c r="B421" s="110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</row>
    <row r="422" spans="2:21">
      <c r="B422" s="110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</row>
    <row r="423" spans="2:21">
      <c r="B423" s="110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</row>
    <row r="424" spans="2:21">
      <c r="B424" s="110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</row>
    <row r="425" spans="2:21">
      <c r="B425" s="110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</row>
    <row r="426" spans="2:21">
      <c r="B426" s="110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</row>
    <row r="427" spans="2:21">
      <c r="B427" s="110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</row>
    <row r="428" spans="2:21">
      <c r="B428" s="110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</row>
    <row r="429" spans="2:21">
      <c r="B429" s="110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</row>
    <row r="430" spans="2:21">
      <c r="B430" s="110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</row>
    <row r="431" spans="2:21">
      <c r="B431" s="110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</row>
    <row r="432" spans="2:21">
      <c r="B432" s="110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</row>
    <row r="433" spans="2:21">
      <c r="B433" s="110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</row>
    <row r="434" spans="2:21">
      <c r="B434" s="110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</row>
    <row r="435" spans="2:21">
      <c r="B435" s="110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</row>
    <row r="436" spans="2:21">
      <c r="B436" s="110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</row>
    <row r="437" spans="2:21">
      <c r="B437" s="110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</row>
    <row r="438" spans="2:21">
      <c r="B438" s="110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</row>
    <row r="439" spans="2:21">
      <c r="B439" s="110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</row>
    <row r="440" spans="2:21">
      <c r="B440" s="110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</row>
    <row r="441" spans="2:21">
      <c r="B441" s="110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</row>
    <row r="442" spans="2:21">
      <c r="B442" s="110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</row>
    <row r="443" spans="2:21">
      <c r="B443" s="110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</row>
    <row r="444" spans="2:21">
      <c r="B444" s="110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</row>
    <row r="445" spans="2:21">
      <c r="B445" s="110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</row>
    <row r="446" spans="2:21">
      <c r="B446" s="110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</row>
    <row r="447" spans="2:21">
      <c r="B447" s="110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</row>
    <row r="448" spans="2:21">
      <c r="B448" s="110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</row>
    <row r="449" spans="2:21">
      <c r="B449" s="110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</row>
    <row r="450" spans="2:21">
      <c r="B450" s="110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</row>
    <row r="451" spans="2:21">
      <c r="B451" s="110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</row>
    <row r="452" spans="2:21">
      <c r="B452" s="110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</row>
    <row r="453" spans="2:21">
      <c r="B453" s="110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</row>
    <row r="454" spans="2:21">
      <c r="B454" s="110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</row>
    <row r="455" spans="2:21">
      <c r="B455" s="110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</row>
    <row r="456" spans="2:21">
      <c r="B456" s="110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</row>
    <row r="457" spans="2:21">
      <c r="B457" s="110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</row>
    <row r="458" spans="2:21">
      <c r="B458" s="110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</row>
    <row r="459" spans="2:21">
      <c r="B459" s="110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</row>
    <row r="460" spans="2:21">
      <c r="B460" s="110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</row>
    <row r="461" spans="2:21">
      <c r="B461" s="110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</row>
    <row r="462" spans="2:21">
      <c r="B462" s="110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</row>
    <row r="463" spans="2:21">
      <c r="B463" s="110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</row>
    <row r="464" spans="2:21">
      <c r="B464" s="110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</row>
    <row r="465" spans="2:21">
      <c r="B465" s="110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</row>
    <row r="466" spans="2:21">
      <c r="B466" s="110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</row>
    <row r="467" spans="2:21">
      <c r="B467" s="110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</row>
    <row r="468" spans="2:21">
      <c r="B468" s="110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</row>
    <row r="469" spans="2:21">
      <c r="B469" s="110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</row>
    <row r="470" spans="2:21">
      <c r="B470" s="110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</row>
    <row r="471" spans="2:21">
      <c r="B471" s="110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</row>
    <row r="472" spans="2:21">
      <c r="B472" s="110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</row>
    <row r="473" spans="2:21">
      <c r="B473" s="110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</row>
    <row r="474" spans="2:21">
      <c r="B474" s="110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</row>
    <row r="475" spans="2:21">
      <c r="B475" s="110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</row>
    <row r="476" spans="2:21">
      <c r="B476" s="110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</row>
    <row r="477" spans="2:21">
      <c r="B477" s="110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</row>
    <row r="478" spans="2:21">
      <c r="B478" s="110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</row>
    <row r="479" spans="2:21">
      <c r="B479" s="110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</row>
    <row r="480" spans="2:21">
      <c r="B480" s="110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</row>
    <row r="481" spans="2:21">
      <c r="B481" s="110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</row>
    <row r="482" spans="2:21">
      <c r="B482" s="110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</row>
    <row r="483" spans="2:21">
      <c r="B483" s="110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</row>
    <row r="484" spans="2:21">
      <c r="B484" s="110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</row>
    <row r="485" spans="2:21">
      <c r="B485" s="110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</row>
    <row r="486" spans="2:21">
      <c r="B486" s="110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</row>
    <row r="487" spans="2:21">
      <c r="B487" s="110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</row>
    <row r="488" spans="2:21">
      <c r="B488" s="110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</row>
    <row r="489" spans="2:21">
      <c r="B489" s="110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</row>
    <row r="490" spans="2:21">
      <c r="B490" s="110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</row>
    <row r="491" spans="2:21">
      <c r="B491" s="110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</row>
    <row r="492" spans="2:21">
      <c r="B492" s="110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</row>
    <row r="493" spans="2:21">
      <c r="B493" s="110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</row>
    <row r="494" spans="2:21">
      <c r="B494" s="110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</row>
    <row r="495" spans="2:21">
      <c r="B495" s="110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</row>
    <row r="496" spans="2:21">
      <c r="B496" s="110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</row>
    <row r="497" spans="2:21">
      <c r="B497" s="110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</row>
    <row r="498" spans="2:21">
      <c r="B498" s="110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</row>
    <row r="499" spans="2:21">
      <c r="B499" s="110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</row>
    <row r="500" spans="2:21">
      <c r="B500" s="110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</row>
    <row r="501" spans="2:21">
      <c r="B501" s="110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</row>
    <row r="502" spans="2:21">
      <c r="B502" s="110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</row>
    <row r="503" spans="2:21">
      <c r="B503" s="110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</row>
    <row r="504" spans="2:21">
      <c r="B504" s="110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</row>
    <row r="505" spans="2:21">
      <c r="B505" s="110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</row>
    <row r="506" spans="2:21">
      <c r="B506" s="110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</row>
    <row r="507" spans="2:21">
      <c r="B507" s="110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</row>
    <row r="508" spans="2:21">
      <c r="B508" s="110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</row>
    <row r="509" spans="2:21">
      <c r="B509" s="110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</row>
    <row r="510" spans="2:21">
      <c r="B510" s="110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</row>
    <row r="511" spans="2:21">
      <c r="B511" s="110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</row>
    <row r="512" spans="2:21">
      <c r="B512" s="110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</row>
    <row r="513" spans="2:21">
      <c r="B513" s="110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</row>
    <row r="514" spans="2:21">
      <c r="B514" s="110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</row>
    <row r="515" spans="2:21">
      <c r="B515" s="110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</row>
    <row r="516" spans="2:21">
      <c r="B516" s="110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</row>
    <row r="517" spans="2:21">
      <c r="B517" s="110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</row>
    <row r="518" spans="2:21">
      <c r="B518" s="110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</row>
    <row r="519" spans="2:21">
      <c r="B519" s="110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</row>
    <row r="520" spans="2:21">
      <c r="B520" s="110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</row>
    <row r="521" spans="2:21">
      <c r="B521" s="110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</row>
    <row r="522" spans="2:21">
      <c r="B522" s="110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</row>
    <row r="523" spans="2:21">
      <c r="B523" s="110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</row>
    <row r="524" spans="2:21">
      <c r="B524" s="110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</row>
    <row r="525" spans="2:21">
      <c r="B525" s="110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</row>
    <row r="526" spans="2:21">
      <c r="B526" s="110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</row>
    <row r="527" spans="2:21">
      <c r="B527" s="110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</row>
    <row r="528" spans="2:21">
      <c r="B528" s="110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</row>
    <row r="529" spans="2:21">
      <c r="B529" s="110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</row>
    <row r="530" spans="2:21">
      <c r="B530" s="110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</row>
    <row r="531" spans="2:21">
      <c r="B531" s="110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</row>
    <row r="532" spans="2:21">
      <c r="B532" s="110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</row>
    <row r="533" spans="2:21">
      <c r="B533" s="110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</row>
    <row r="534" spans="2:21">
      <c r="B534" s="110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</row>
    <row r="535" spans="2:21">
      <c r="B535" s="110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</row>
    <row r="536" spans="2:21">
      <c r="B536" s="110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</row>
    <row r="537" spans="2:21">
      <c r="B537" s="110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</row>
    <row r="538" spans="2:21">
      <c r="B538" s="110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</row>
    <row r="539" spans="2:21">
      <c r="B539" s="110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</row>
    <row r="540" spans="2:21">
      <c r="B540" s="110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</row>
    <row r="541" spans="2:21">
      <c r="B541" s="110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</row>
    <row r="542" spans="2:21">
      <c r="B542" s="110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</row>
    <row r="543" spans="2:21">
      <c r="B543" s="110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</row>
    <row r="544" spans="2:21">
      <c r="B544" s="110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</row>
    <row r="545" spans="2:21">
      <c r="B545" s="110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</row>
    <row r="546" spans="2:21">
      <c r="B546" s="110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</row>
    <row r="547" spans="2:21">
      <c r="B547" s="110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</row>
    <row r="548" spans="2:21">
      <c r="B548" s="110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</row>
    <row r="549" spans="2:21">
      <c r="B549" s="110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</row>
    <row r="550" spans="2:21">
      <c r="B550" s="110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</row>
    <row r="551" spans="2:21">
      <c r="B551" s="110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</row>
    <row r="552" spans="2:21">
      <c r="B552" s="110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</row>
    <row r="553" spans="2:21">
      <c r="B553" s="110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</row>
    <row r="554" spans="2:21">
      <c r="B554" s="110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</row>
    <row r="555" spans="2:21">
      <c r="B555" s="110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</row>
    <row r="556" spans="2:21">
      <c r="B556" s="110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</row>
    <row r="557" spans="2:21">
      <c r="B557" s="110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</row>
    <row r="558" spans="2:21">
      <c r="B558" s="110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</row>
    <row r="559" spans="2:21">
      <c r="B559" s="110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</row>
    <row r="560" spans="2:21">
      <c r="B560" s="110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</row>
    <row r="561" spans="2:21">
      <c r="B561" s="110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</row>
    <row r="562" spans="2:21">
      <c r="B562" s="110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</row>
    <row r="563" spans="2:21">
      <c r="B563" s="110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</row>
    <row r="564" spans="2:21">
      <c r="B564" s="110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</row>
    <row r="565" spans="2:21">
      <c r="B565" s="110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</row>
    <row r="566" spans="2:21">
      <c r="B566" s="110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</row>
    <row r="567" spans="2:21">
      <c r="B567" s="110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</row>
    <row r="568" spans="2:21">
      <c r="B568" s="110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</row>
    <row r="569" spans="2:21">
      <c r="B569" s="110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</row>
    <row r="570" spans="2:21">
      <c r="B570" s="110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</row>
    <row r="571" spans="2:21">
      <c r="B571" s="110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</row>
    <row r="572" spans="2:21">
      <c r="B572" s="110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</row>
    <row r="573" spans="2:21">
      <c r="B573" s="110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</row>
    <row r="574" spans="2:21">
      <c r="B574" s="110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</row>
    <row r="575" spans="2:21">
      <c r="B575" s="110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</row>
    <row r="576" spans="2:21">
      <c r="B576" s="110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</row>
    <row r="577" spans="2:21">
      <c r="B577" s="110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</row>
    <row r="578" spans="2:21">
      <c r="B578" s="110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</row>
    <row r="579" spans="2:21">
      <c r="B579" s="110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</row>
    <row r="580" spans="2:21">
      <c r="B580" s="110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</row>
    <row r="581" spans="2:21">
      <c r="B581" s="110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</row>
    <row r="582" spans="2:21">
      <c r="B582" s="110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</row>
    <row r="583" spans="2:21">
      <c r="B583" s="110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</row>
    <row r="584" spans="2:21">
      <c r="B584" s="110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</row>
    <row r="585" spans="2:21">
      <c r="B585" s="110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</row>
    <row r="586" spans="2:21">
      <c r="B586" s="110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</row>
    <row r="587" spans="2:21">
      <c r="B587" s="110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</row>
    <row r="588" spans="2:21">
      <c r="B588" s="110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</row>
    <row r="589" spans="2:21">
      <c r="B589" s="110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</row>
    <row r="590" spans="2:21">
      <c r="B590" s="110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</row>
    <row r="591" spans="2:21">
      <c r="B591" s="110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</row>
    <row r="592" spans="2:21">
      <c r="B592" s="110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</row>
    <row r="593" spans="2:21">
      <c r="B593" s="110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</row>
    <row r="594" spans="2:21">
      <c r="B594" s="110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</row>
    <row r="595" spans="2:21">
      <c r="B595" s="110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</row>
    <row r="596" spans="2:21">
      <c r="B596" s="110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</row>
    <row r="597" spans="2:21">
      <c r="B597" s="110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</row>
    <row r="598" spans="2:21">
      <c r="B598" s="110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</row>
    <row r="599" spans="2:21">
      <c r="B599" s="110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</row>
    <row r="600" spans="2:21">
      <c r="B600" s="110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</row>
    <row r="601" spans="2:21">
      <c r="B601" s="110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</row>
    <row r="602" spans="2:21">
      <c r="B602" s="110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</row>
    <row r="603" spans="2:21">
      <c r="B603" s="110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</row>
    <row r="604" spans="2:21">
      <c r="B604" s="110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</row>
    <row r="605" spans="2:21">
      <c r="B605" s="110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</row>
    <row r="606" spans="2:21">
      <c r="B606" s="110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</row>
    <row r="607" spans="2:21">
      <c r="B607" s="110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</row>
    <row r="608" spans="2:21">
      <c r="B608" s="110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</row>
    <row r="609" spans="2:21">
      <c r="B609" s="110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</row>
    <row r="610" spans="2:21">
      <c r="B610" s="110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</row>
    <row r="611" spans="2:21">
      <c r="B611" s="110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</row>
    <row r="612" spans="2:21">
      <c r="B612" s="110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</row>
    <row r="613" spans="2:21">
      <c r="B613" s="110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</row>
    <row r="614" spans="2:21">
      <c r="B614" s="110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</row>
    <row r="615" spans="2:21">
      <c r="B615" s="110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</row>
    <row r="616" spans="2:21">
      <c r="B616" s="110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</row>
    <row r="617" spans="2:21">
      <c r="B617" s="110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</row>
    <row r="618" spans="2:21">
      <c r="B618" s="110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</row>
    <row r="619" spans="2:21">
      <c r="B619" s="110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</row>
    <row r="620" spans="2:21">
      <c r="B620" s="110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</row>
    <row r="621" spans="2:21">
      <c r="B621" s="110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</row>
    <row r="622" spans="2:21">
      <c r="B622" s="110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</row>
    <row r="623" spans="2:21">
      <c r="B623" s="110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</row>
    <row r="624" spans="2:21">
      <c r="B624" s="110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</row>
    <row r="625" spans="2:21">
      <c r="B625" s="110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</row>
    <row r="626" spans="2:21">
      <c r="B626" s="110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</row>
    <row r="627" spans="2:21">
      <c r="B627" s="110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</row>
    <row r="628" spans="2:21">
      <c r="B628" s="110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</row>
    <row r="629" spans="2:21">
      <c r="B629" s="110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</row>
    <row r="630" spans="2:21">
      <c r="B630" s="110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</row>
    <row r="631" spans="2:21">
      <c r="B631" s="110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</row>
    <row r="632" spans="2:21">
      <c r="B632" s="110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</row>
    <row r="633" spans="2:21">
      <c r="B633" s="110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</row>
    <row r="634" spans="2:21">
      <c r="B634" s="110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</row>
    <row r="635" spans="2:21">
      <c r="B635" s="110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</row>
    <row r="636" spans="2:21">
      <c r="B636" s="110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</row>
    <row r="637" spans="2:21">
      <c r="B637" s="110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</row>
    <row r="638" spans="2:21">
      <c r="B638" s="110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</row>
    <row r="639" spans="2:21">
      <c r="B639" s="110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</row>
    <row r="640" spans="2:21">
      <c r="B640" s="110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</row>
    <row r="641" spans="2:21">
      <c r="B641" s="110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</row>
    <row r="642" spans="2:21">
      <c r="B642" s="110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</row>
    <row r="643" spans="2:21">
      <c r="B643" s="110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</row>
    <row r="644" spans="2:21">
      <c r="B644" s="110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</row>
    <row r="645" spans="2:21">
      <c r="B645" s="110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</row>
    <row r="646" spans="2:21">
      <c r="B646" s="110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</row>
    <row r="647" spans="2:21">
      <c r="B647" s="110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</row>
    <row r="648" spans="2:21">
      <c r="B648" s="110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</row>
    <row r="649" spans="2:21">
      <c r="B649" s="110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</row>
    <row r="650" spans="2:21">
      <c r="B650" s="110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</row>
    <row r="651" spans="2:21">
      <c r="B651" s="110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</row>
    <row r="652" spans="2:21">
      <c r="B652" s="110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</row>
    <row r="653" spans="2:21">
      <c r="B653" s="110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</row>
    <row r="654" spans="2:21">
      <c r="B654" s="110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</row>
    <row r="655" spans="2:21">
      <c r="B655" s="110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</row>
    <row r="656" spans="2:21">
      <c r="B656" s="110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</row>
    <row r="657" spans="2:21">
      <c r="B657" s="110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</row>
    <row r="658" spans="2:21">
      <c r="B658" s="110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</row>
    <row r="659" spans="2:21">
      <c r="B659" s="110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</row>
    <row r="660" spans="2:21">
      <c r="B660" s="110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</row>
    <row r="661" spans="2:21">
      <c r="B661" s="110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</row>
    <row r="662" spans="2:21">
      <c r="B662" s="110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</row>
    <row r="663" spans="2:21">
      <c r="B663" s="110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</row>
    <row r="664" spans="2:21">
      <c r="B664" s="110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</row>
    <row r="665" spans="2:21">
      <c r="B665" s="110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</row>
    <row r="666" spans="2:21">
      <c r="B666" s="110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</row>
    <row r="667" spans="2:21">
      <c r="B667" s="110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</row>
    <row r="668" spans="2:21">
      <c r="B668" s="110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</row>
    <row r="669" spans="2:21">
      <c r="B669" s="110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</row>
    <row r="670" spans="2:21">
      <c r="B670" s="110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</row>
    <row r="671" spans="2:21">
      <c r="B671" s="110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</row>
    <row r="672" spans="2:21">
      <c r="B672" s="110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</row>
    <row r="673" spans="2:21">
      <c r="B673" s="110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</row>
    <row r="674" spans="2:21">
      <c r="B674" s="110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</row>
    <row r="675" spans="2:21">
      <c r="B675" s="110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</row>
    <row r="676" spans="2:21">
      <c r="B676" s="110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</row>
    <row r="677" spans="2:21">
      <c r="B677" s="110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</row>
    <row r="678" spans="2:21">
      <c r="B678" s="110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</row>
    <row r="679" spans="2:21">
      <c r="B679" s="110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</row>
    <row r="680" spans="2:21">
      <c r="B680" s="110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</row>
    <row r="681" spans="2:21">
      <c r="B681" s="110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</row>
    <row r="682" spans="2:21">
      <c r="B682" s="110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</row>
    <row r="683" spans="2:21">
      <c r="B683" s="110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</row>
    <row r="684" spans="2:21">
      <c r="B684" s="110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</row>
    <row r="685" spans="2:21">
      <c r="B685" s="110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</row>
    <row r="686" spans="2:21">
      <c r="B686" s="110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</row>
    <row r="687" spans="2:21">
      <c r="B687" s="110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</row>
    <row r="688" spans="2:21">
      <c r="B688" s="110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</row>
    <row r="689" spans="2:21">
      <c r="B689" s="110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</row>
    <row r="690" spans="2:21">
      <c r="B690" s="110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</row>
    <row r="691" spans="2:21">
      <c r="B691" s="110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</row>
    <row r="692" spans="2:21">
      <c r="B692" s="110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</row>
    <row r="693" spans="2:21">
      <c r="B693" s="110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</row>
    <row r="694" spans="2:21">
      <c r="B694" s="110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</row>
    <row r="695" spans="2:21">
      <c r="B695" s="110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</row>
    <row r="696" spans="2:21">
      <c r="B696" s="110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</row>
    <row r="697" spans="2:21">
      <c r="B697" s="110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</row>
    <row r="698" spans="2:21">
      <c r="B698" s="110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</row>
    <row r="699" spans="2:21">
      <c r="B699" s="110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</row>
    <row r="700" spans="2:21">
      <c r="B700" s="110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</row>
    <row r="701" spans="2:21">
      <c r="B701" s="110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</row>
    <row r="702" spans="2:21">
      <c r="B702" s="110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</row>
    <row r="703" spans="2:21">
      <c r="B703" s="110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</row>
    <row r="704" spans="2:21">
      <c r="B704" s="110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</row>
    <row r="705" spans="2:21">
      <c r="B705" s="110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</row>
    <row r="706" spans="2:21">
      <c r="B706" s="110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</row>
    <row r="707" spans="2:21">
      <c r="B707" s="110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</row>
    <row r="708" spans="2:21">
      <c r="B708" s="110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</row>
    <row r="709" spans="2:21">
      <c r="B709" s="110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</row>
    <row r="710" spans="2:21">
      <c r="B710" s="110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</row>
    <row r="711" spans="2:21">
      <c r="B711" s="110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</row>
    <row r="712" spans="2:21">
      <c r="B712" s="110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</row>
    <row r="713" spans="2:21">
      <c r="B713" s="110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</row>
    <row r="714" spans="2:21">
      <c r="B714" s="110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</row>
    <row r="715" spans="2:21">
      <c r="B715" s="110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</row>
    <row r="716" spans="2:21">
      <c r="B716" s="110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</row>
    <row r="717" spans="2:21">
      <c r="B717" s="110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</row>
    <row r="718" spans="2:21">
      <c r="B718" s="110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</row>
    <row r="719" spans="2:21">
      <c r="B719" s="110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</row>
    <row r="720" spans="2:21">
      <c r="B720" s="110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</row>
    <row r="721" spans="2:21">
      <c r="B721" s="110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</row>
    <row r="722" spans="2:21">
      <c r="B722" s="110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</row>
    <row r="723" spans="2:21">
      <c r="B723" s="110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</row>
    <row r="724" spans="2:21">
      <c r="B724" s="110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</row>
    <row r="725" spans="2:21">
      <c r="B725" s="110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</row>
    <row r="726" spans="2:21">
      <c r="B726" s="110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</row>
    <row r="727" spans="2:21">
      <c r="B727" s="110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</row>
    <row r="728" spans="2:21">
      <c r="B728" s="110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</row>
    <row r="729" spans="2:21">
      <c r="B729" s="110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</row>
    <row r="730" spans="2:21">
      <c r="B730" s="110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</row>
    <row r="731" spans="2:21">
      <c r="B731" s="110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</row>
    <row r="732" spans="2:21">
      <c r="B732" s="110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</row>
    <row r="733" spans="2:21">
      <c r="B733" s="110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</row>
    <row r="734" spans="2:21">
      <c r="C734" s="1"/>
      <c r="D734" s="1"/>
      <c r="E734" s="1"/>
      <c r="F734" s="1"/>
    </row>
    <row r="735" spans="2:21">
      <c r="C735" s="1"/>
      <c r="D735" s="1"/>
      <c r="E735" s="1"/>
      <c r="F735" s="1"/>
    </row>
    <row r="736" spans="2:21">
      <c r="C736" s="1"/>
      <c r="D736" s="1"/>
      <c r="E736" s="1"/>
      <c r="F736" s="1"/>
    </row>
    <row r="737" spans="3:6">
      <c r="C737" s="1"/>
      <c r="D737" s="1"/>
      <c r="E737" s="1"/>
      <c r="F737" s="1"/>
    </row>
    <row r="738" spans="3:6">
      <c r="C738" s="1"/>
      <c r="D738" s="1"/>
      <c r="E738" s="1"/>
      <c r="F738" s="1"/>
    </row>
    <row r="739" spans="3:6">
      <c r="C739" s="1"/>
      <c r="D739" s="1"/>
      <c r="E739" s="1"/>
      <c r="F739" s="1"/>
    </row>
    <row r="740" spans="3:6">
      <c r="C740" s="1"/>
      <c r="D740" s="1"/>
      <c r="E740" s="1"/>
      <c r="F740" s="1"/>
    </row>
    <row r="741" spans="3:6">
      <c r="C741" s="1"/>
      <c r="D741" s="1"/>
      <c r="E741" s="1"/>
      <c r="F741" s="1"/>
    </row>
    <row r="742" spans="3:6">
      <c r="C742" s="1"/>
      <c r="D742" s="1"/>
      <c r="E742" s="1"/>
      <c r="F742" s="1"/>
    </row>
    <row r="743" spans="3:6">
      <c r="C743" s="1"/>
      <c r="D743" s="1"/>
      <c r="E743" s="1"/>
      <c r="F743" s="1"/>
    </row>
    <row r="744" spans="3:6">
      <c r="C744" s="1"/>
      <c r="D744" s="1"/>
      <c r="E744" s="1"/>
      <c r="F744" s="1"/>
    </row>
    <row r="745" spans="3:6">
      <c r="C745" s="1"/>
      <c r="D745" s="1"/>
      <c r="E745" s="1"/>
      <c r="F745" s="1"/>
    </row>
    <row r="746" spans="3:6">
      <c r="C746" s="1"/>
      <c r="D746" s="1"/>
      <c r="E746" s="1"/>
      <c r="F746" s="1"/>
    </row>
    <row r="747" spans="3:6">
      <c r="C747" s="1"/>
      <c r="D747" s="1"/>
      <c r="E747" s="1"/>
      <c r="F747" s="1"/>
    </row>
    <row r="748" spans="3:6">
      <c r="C748" s="1"/>
      <c r="D748" s="1"/>
      <c r="E748" s="1"/>
      <c r="F748" s="1"/>
    </row>
    <row r="749" spans="3:6">
      <c r="C749" s="1"/>
      <c r="D749" s="1"/>
      <c r="E749" s="1"/>
      <c r="F749" s="1"/>
    </row>
    <row r="750" spans="3:6">
      <c r="C750" s="1"/>
      <c r="D750" s="1"/>
      <c r="E750" s="1"/>
      <c r="F750" s="1"/>
    </row>
    <row r="751" spans="3:6">
      <c r="C751" s="1"/>
      <c r="D751" s="1"/>
      <c r="E751" s="1"/>
      <c r="F751" s="1"/>
    </row>
    <row r="752" spans="3:6">
      <c r="C752" s="1"/>
      <c r="D752" s="1"/>
      <c r="E752" s="1"/>
      <c r="F752" s="1"/>
    </row>
    <row r="753" spans="3:6">
      <c r="C753" s="1"/>
      <c r="D753" s="1"/>
      <c r="E753" s="1"/>
      <c r="F753" s="1"/>
    </row>
    <row r="754" spans="3:6">
      <c r="C754" s="1"/>
      <c r="D754" s="1"/>
      <c r="E754" s="1"/>
      <c r="F754" s="1"/>
    </row>
    <row r="755" spans="3:6">
      <c r="C755" s="1"/>
      <c r="D755" s="1"/>
      <c r="E755" s="1"/>
      <c r="F755" s="1"/>
    </row>
    <row r="756" spans="3:6">
      <c r="C756" s="1"/>
      <c r="D756" s="1"/>
      <c r="E756" s="1"/>
      <c r="F756" s="1"/>
    </row>
    <row r="757" spans="3:6">
      <c r="C757" s="1"/>
      <c r="D757" s="1"/>
      <c r="E757" s="1"/>
      <c r="F757" s="1"/>
    </row>
    <row r="758" spans="3:6">
      <c r="C758" s="1"/>
      <c r="D758" s="1"/>
      <c r="E758" s="1"/>
      <c r="F758" s="1"/>
    </row>
    <row r="759" spans="3:6">
      <c r="C759" s="1"/>
      <c r="D759" s="1"/>
      <c r="E759" s="1"/>
      <c r="F759" s="1"/>
    </row>
    <row r="760" spans="3:6">
      <c r="C760" s="1"/>
      <c r="D760" s="1"/>
      <c r="E760" s="1"/>
      <c r="F760" s="1"/>
    </row>
    <row r="761" spans="3:6">
      <c r="C761" s="1"/>
      <c r="D761" s="1"/>
      <c r="E761" s="1"/>
      <c r="F761" s="1"/>
    </row>
    <row r="762" spans="3:6">
      <c r="C762" s="1"/>
      <c r="D762" s="1"/>
      <c r="E762" s="1"/>
      <c r="F762" s="1"/>
    </row>
    <row r="763" spans="3:6">
      <c r="C763" s="1"/>
      <c r="D763" s="1"/>
      <c r="E763" s="1"/>
      <c r="F763" s="1"/>
    </row>
    <row r="764" spans="3:6">
      <c r="C764" s="1"/>
      <c r="D764" s="1"/>
      <c r="E764" s="1"/>
      <c r="F764" s="1"/>
    </row>
    <row r="765" spans="3:6">
      <c r="C765" s="1"/>
      <c r="D765" s="1"/>
      <c r="E765" s="1"/>
      <c r="F765" s="1"/>
    </row>
    <row r="766" spans="3:6">
      <c r="C766" s="1"/>
      <c r="D766" s="1"/>
      <c r="E766" s="1"/>
      <c r="F766" s="1"/>
    </row>
    <row r="767" spans="3:6">
      <c r="C767" s="1"/>
      <c r="D767" s="1"/>
      <c r="E767" s="1"/>
      <c r="F767" s="1"/>
    </row>
    <row r="768" spans="3:6">
      <c r="C768" s="1"/>
      <c r="D768" s="1"/>
      <c r="E768" s="1"/>
      <c r="F768" s="1"/>
    </row>
    <row r="769" spans="3:6">
      <c r="C769" s="1"/>
      <c r="D769" s="1"/>
      <c r="E769" s="1"/>
      <c r="F769" s="1"/>
    </row>
    <row r="770" spans="3:6">
      <c r="C770" s="1"/>
      <c r="D770" s="1"/>
      <c r="E770" s="1"/>
      <c r="F770" s="1"/>
    </row>
    <row r="771" spans="3:6">
      <c r="C771" s="1"/>
      <c r="D771" s="1"/>
      <c r="E771" s="1"/>
      <c r="F771" s="1"/>
    </row>
    <row r="772" spans="3:6">
      <c r="C772" s="1"/>
      <c r="D772" s="1"/>
      <c r="E772" s="1"/>
      <c r="F772" s="1"/>
    </row>
    <row r="773" spans="3:6">
      <c r="C773" s="1"/>
      <c r="D773" s="1"/>
      <c r="E773" s="1"/>
      <c r="F773" s="1"/>
    </row>
    <row r="774" spans="3:6">
      <c r="C774" s="1"/>
      <c r="D774" s="1"/>
      <c r="E774" s="1"/>
      <c r="F774" s="1"/>
    </row>
    <row r="775" spans="3:6">
      <c r="C775" s="1"/>
      <c r="D775" s="1"/>
      <c r="E775" s="1"/>
      <c r="F775" s="1"/>
    </row>
    <row r="776" spans="3:6">
      <c r="C776" s="1"/>
      <c r="D776" s="1"/>
      <c r="E776" s="1"/>
      <c r="F776" s="1"/>
    </row>
    <row r="777" spans="3:6">
      <c r="C777" s="1"/>
      <c r="D777" s="1"/>
      <c r="E777" s="1"/>
      <c r="F777" s="1"/>
    </row>
    <row r="778" spans="3:6">
      <c r="C778" s="1"/>
      <c r="D778" s="1"/>
      <c r="E778" s="1"/>
      <c r="F778" s="1"/>
    </row>
    <row r="779" spans="3:6">
      <c r="C779" s="1"/>
      <c r="D779" s="1"/>
      <c r="E779" s="1"/>
      <c r="F779" s="1"/>
    </row>
    <row r="780" spans="3:6">
      <c r="C780" s="1"/>
      <c r="D780" s="1"/>
      <c r="E780" s="1"/>
      <c r="F780" s="1"/>
    </row>
    <row r="781" spans="3:6">
      <c r="C781" s="1"/>
      <c r="D781" s="1"/>
      <c r="E781" s="1"/>
      <c r="F781" s="1"/>
    </row>
    <row r="782" spans="3:6">
      <c r="C782" s="1"/>
      <c r="D782" s="1"/>
      <c r="E782" s="1"/>
      <c r="F782" s="1"/>
    </row>
    <row r="783" spans="3:6">
      <c r="C783" s="1"/>
      <c r="D783" s="1"/>
      <c r="E783" s="1"/>
      <c r="F783" s="1"/>
    </row>
    <row r="784" spans="3:6">
      <c r="C784" s="1"/>
      <c r="D784" s="1"/>
      <c r="E784" s="1"/>
      <c r="F784" s="1"/>
    </row>
    <row r="785" spans="2:6">
      <c r="C785" s="1"/>
      <c r="D785" s="1"/>
      <c r="E785" s="1"/>
      <c r="F785" s="1"/>
    </row>
    <row r="786" spans="2:6">
      <c r="C786" s="1"/>
      <c r="D786" s="1"/>
      <c r="E786" s="1"/>
      <c r="F786" s="1"/>
    </row>
    <row r="787" spans="2:6">
      <c r="C787" s="1"/>
      <c r="D787" s="1"/>
      <c r="E787" s="1"/>
      <c r="F787" s="1"/>
    </row>
    <row r="788" spans="2:6">
      <c r="C788" s="1"/>
      <c r="D788" s="1"/>
      <c r="E788" s="1"/>
      <c r="F788" s="1"/>
    </row>
    <row r="789" spans="2:6">
      <c r="C789" s="1"/>
      <c r="D789" s="1"/>
      <c r="E789" s="1"/>
      <c r="F789" s="1"/>
    </row>
    <row r="790" spans="2:6">
      <c r="C790" s="1"/>
      <c r="D790" s="1"/>
      <c r="E790" s="1"/>
      <c r="F790" s="1"/>
    </row>
    <row r="791" spans="2:6">
      <c r="C791" s="1"/>
      <c r="D791" s="1"/>
      <c r="E791" s="1"/>
      <c r="F791" s="1"/>
    </row>
    <row r="792" spans="2:6">
      <c r="C792" s="1"/>
      <c r="D792" s="1"/>
      <c r="E792" s="1"/>
      <c r="F792" s="1"/>
    </row>
    <row r="793" spans="2:6">
      <c r="C793" s="1"/>
      <c r="D793" s="1"/>
      <c r="E793" s="1"/>
      <c r="F793" s="1"/>
    </row>
    <row r="794" spans="2:6">
      <c r="C794" s="1"/>
      <c r="D794" s="1"/>
      <c r="E794" s="1"/>
      <c r="F794" s="1"/>
    </row>
    <row r="795" spans="2:6">
      <c r="B795" s="41"/>
      <c r="C795" s="1"/>
      <c r="D795" s="1"/>
      <c r="E795" s="1"/>
      <c r="F795" s="1"/>
    </row>
    <row r="796" spans="2:6">
      <c r="B796" s="41"/>
      <c r="C796" s="1"/>
      <c r="D796" s="1"/>
      <c r="E796" s="1"/>
      <c r="F796" s="1"/>
    </row>
    <row r="797" spans="2:6">
      <c r="B797" s="3"/>
      <c r="C797" s="1"/>
      <c r="D797" s="1"/>
      <c r="E797" s="1"/>
      <c r="F797" s="1"/>
    </row>
    <row r="798" spans="2:6">
      <c r="C798" s="1"/>
      <c r="D798" s="1"/>
      <c r="E798" s="1"/>
      <c r="F798" s="1"/>
    </row>
    <row r="799" spans="2:6">
      <c r="C799" s="1"/>
      <c r="D799" s="1"/>
      <c r="E799" s="1"/>
      <c r="F799" s="1"/>
    </row>
    <row r="800" spans="2:6">
      <c r="C800" s="1"/>
      <c r="D800" s="1"/>
      <c r="E800" s="1"/>
      <c r="F800" s="1"/>
    </row>
    <row r="801" spans="3:6">
      <c r="C801" s="1"/>
      <c r="D801" s="1"/>
      <c r="E801" s="1"/>
      <c r="F801" s="1"/>
    </row>
    <row r="802" spans="3:6">
      <c r="C802" s="1"/>
      <c r="D802" s="1"/>
      <c r="E802" s="1"/>
      <c r="F802" s="1"/>
    </row>
    <row r="803" spans="3:6">
      <c r="C803" s="1"/>
      <c r="D803" s="1"/>
      <c r="E803" s="1"/>
      <c r="F803" s="1"/>
    </row>
    <row r="804" spans="3:6">
      <c r="C804" s="1"/>
      <c r="D804" s="1"/>
      <c r="E804" s="1"/>
      <c r="F804" s="1"/>
    </row>
    <row r="805" spans="3:6">
      <c r="C805" s="1"/>
      <c r="D805" s="1"/>
      <c r="E805" s="1"/>
      <c r="F805" s="1"/>
    </row>
    <row r="806" spans="3:6">
      <c r="C806" s="1"/>
      <c r="D806" s="1"/>
      <c r="E806" s="1"/>
      <c r="F806" s="1"/>
    </row>
    <row r="807" spans="3:6">
      <c r="C807" s="1"/>
      <c r="D807" s="1"/>
      <c r="E807" s="1"/>
      <c r="F807" s="1"/>
    </row>
    <row r="808" spans="3:6">
      <c r="C808" s="1"/>
      <c r="D808" s="1"/>
      <c r="E808" s="1"/>
      <c r="F808" s="1"/>
    </row>
    <row r="809" spans="3:6">
      <c r="C809" s="1"/>
      <c r="D809" s="1"/>
      <c r="E809" s="1"/>
      <c r="F809" s="1"/>
    </row>
    <row r="810" spans="3:6">
      <c r="C810" s="1"/>
      <c r="D810" s="1"/>
      <c r="E810" s="1"/>
      <c r="F810" s="1"/>
    </row>
    <row r="811" spans="3:6">
      <c r="C811" s="1"/>
      <c r="D811" s="1"/>
      <c r="E811" s="1"/>
      <c r="F811" s="1"/>
    </row>
    <row r="812" spans="3:6">
      <c r="C812" s="1"/>
      <c r="D812" s="1"/>
      <c r="E812" s="1"/>
      <c r="F812" s="1"/>
    </row>
    <row r="813" spans="3:6">
      <c r="C813" s="1"/>
      <c r="D813" s="1"/>
      <c r="E813" s="1"/>
      <c r="F813" s="1"/>
    </row>
    <row r="814" spans="3:6">
      <c r="C814" s="1"/>
      <c r="D814" s="1"/>
      <c r="E814" s="1"/>
      <c r="F814" s="1"/>
    </row>
    <row r="815" spans="3:6">
      <c r="C815" s="1"/>
      <c r="D815" s="1"/>
      <c r="E815" s="1"/>
      <c r="F815" s="1"/>
    </row>
    <row r="816" spans="3:6">
      <c r="C816" s="1"/>
      <c r="D816" s="1"/>
      <c r="E816" s="1"/>
      <c r="F816" s="1"/>
    </row>
    <row r="817" spans="3:6">
      <c r="C817" s="1"/>
      <c r="D817" s="1"/>
      <c r="E817" s="1"/>
      <c r="F817" s="1"/>
    </row>
    <row r="818" spans="3:6">
      <c r="C818" s="1"/>
      <c r="D818" s="1"/>
      <c r="E818" s="1"/>
      <c r="F818" s="1"/>
    </row>
    <row r="819" spans="3:6">
      <c r="C819" s="1"/>
      <c r="D819" s="1"/>
      <c r="E819" s="1"/>
      <c r="F819" s="1"/>
    </row>
    <row r="820" spans="3:6">
      <c r="C820" s="1"/>
      <c r="D820" s="1"/>
      <c r="E820" s="1"/>
      <c r="F820" s="1"/>
    </row>
    <row r="821" spans="3:6">
      <c r="C821" s="1"/>
      <c r="D821" s="1"/>
      <c r="E821" s="1"/>
      <c r="F821" s="1"/>
    </row>
    <row r="822" spans="3:6">
      <c r="C822" s="1"/>
      <c r="D822" s="1"/>
      <c r="E822" s="1"/>
      <c r="F822" s="1"/>
    </row>
    <row r="823" spans="3:6">
      <c r="C823" s="1"/>
      <c r="D823" s="1"/>
      <c r="E823" s="1"/>
      <c r="F823" s="1"/>
    </row>
    <row r="824" spans="3:6">
      <c r="C824" s="1"/>
      <c r="D824" s="1"/>
      <c r="E824" s="1"/>
      <c r="F824" s="1"/>
    </row>
    <row r="825" spans="3:6">
      <c r="C825" s="1"/>
      <c r="D825" s="1"/>
      <c r="E825" s="1"/>
      <c r="F825" s="1"/>
    </row>
    <row r="826" spans="3:6">
      <c r="C826" s="1"/>
      <c r="D826" s="1"/>
      <c r="E826" s="1"/>
      <c r="F826" s="1"/>
    </row>
    <row r="827" spans="3:6">
      <c r="C827" s="1"/>
      <c r="D827" s="1"/>
      <c r="E827" s="1"/>
      <c r="F827" s="1"/>
    </row>
    <row r="828" spans="3:6">
      <c r="C828" s="1"/>
      <c r="D828" s="1"/>
      <c r="E828" s="1"/>
      <c r="F828" s="1"/>
    </row>
    <row r="829" spans="3:6">
      <c r="C829" s="1"/>
      <c r="D829" s="1"/>
      <c r="E829" s="1"/>
      <c r="F829" s="1"/>
    </row>
  </sheetData>
  <sheetProtection sheet="1" objects="1" scenarios="1"/>
  <mergeCells count="3">
    <mergeCell ref="B6:U6"/>
    <mergeCell ref="B7:U7"/>
    <mergeCell ref="B369:K369"/>
  </mergeCells>
  <phoneticPr fontId="4" type="noConversion"/>
  <conditionalFormatting sqref="B12:B361">
    <cfRule type="cellIs" dxfId="9" priority="4" operator="equal">
      <formula>"NR3"</formula>
    </cfRule>
  </conditionalFormatting>
  <conditionalFormatting sqref="B12:B361">
    <cfRule type="containsText" dxfId="8" priority="3" operator="containsText" text="הפרשה ">
      <formula>NOT(ISERROR(SEARCH("הפרשה ",B12)))</formula>
    </cfRule>
  </conditionalFormatting>
  <dataValidations count="3">
    <dataValidation allowBlank="1" showInputMessage="1" showErrorMessage="1" sqref="H2 B34 Q9 B36 B367 B369" xr:uid="{00000000-0002-0000-0400-000000000000}"/>
    <dataValidation type="list" allowBlank="1" showInputMessage="1" showErrorMessage="1" sqref="I12:I35 I37:I827" xr:uid="{00000000-0002-0000-0400-000001000000}">
      <formula1>#REF!</formula1>
    </dataValidation>
    <dataValidation type="list" allowBlank="1" showInputMessage="1" showErrorMessage="1" sqref="G12:G35 G37:G827 L12:L827 E12:E35 E37:E821" xr:uid="{00000000-0002-0000-0400-000002000000}">
      <formula1>#REF!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>
    <tabColor indexed="44"/>
    <pageSetUpPr fitToPage="1"/>
  </sheetPr>
  <dimension ref="B1:O50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1.7109375" style="2" bestFit="1" customWidth="1"/>
    <col min="3" max="3" width="31" style="2" customWidth="1"/>
    <col min="4" max="4" width="9.7109375" style="2" bestFit="1" customWidth="1"/>
    <col min="5" max="5" width="8" style="2" bestFit="1" customWidth="1"/>
    <col min="6" max="6" width="11.7109375" style="2" bestFit="1" customWidth="1"/>
    <col min="7" max="7" width="44.7109375" style="2" bestFit="1" customWidth="1"/>
    <col min="8" max="8" width="12.28515625" style="1" bestFit="1" customWidth="1"/>
    <col min="9" max="9" width="15.42578125" style="1" bestFit="1" customWidth="1"/>
    <col min="10" max="10" width="13.140625" style="1" bestFit="1" customWidth="1"/>
    <col min="11" max="11" width="9.7109375" style="1" bestFit="1" customWidth="1"/>
    <col min="12" max="12" width="14.28515625" style="1" bestFit="1" customWidth="1"/>
    <col min="13" max="13" width="6.85546875" style="1" bestFit="1" customWidth="1"/>
    <col min="14" max="14" width="9.140625" style="1" bestFit="1" customWidth="1"/>
    <col min="15" max="15" width="10.42578125" style="1" bestFit="1" customWidth="1"/>
    <col min="16" max="16384" width="9.140625" style="1"/>
  </cols>
  <sheetData>
    <row r="1" spans="2:15">
      <c r="B1" s="46" t="s">
        <v>152</v>
      </c>
      <c r="C1" s="46" t="s" vm="1">
        <v>241</v>
      </c>
    </row>
    <row r="2" spans="2:15">
      <c r="B2" s="46" t="s">
        <v>151</v>
      </c>
      <c r="C2" s="46" t="s">
        <v>242</v>
      </c>
    </row>
    <row r="3" spans="2:15">
      <c r="B3" s="46" t="s">
        <v>153</v>
      </c>
      <c r="C3" s="46" t="s">
        <v>243</v>
      </c>
    </row>
    <row r="4" spans="2:15">
      <c r="B4" s="46" t="s">
        <v>154</v>
      </c>
      <c r="C4" s="46" t="s">
        <v>244</v>
      </c>
    </row>
    <row r="6" spans="2:15" ht="26.25" customHeight="1">
      <c r="B6" s="168" t="s">
        <v>180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70"/>
    </row>
    <row r="7" spans="2:15" ht="26.25" customHeight="1">
      <c r="B7" s="168" t="s">
        <v>98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70"/>
    </row>
    <row r="8" spans="2:15" s="3" customFormat="1" ht="63">
      <c r="B8" s="21" t="s">
        <v>121</v>
      </c>
      <c r="C8" s="29" t="s">
        <v>49</v>
      </c>
      <c r="D8" s="29" t="s">
        <v>125</v>
      </c>
      <c r="E8" s="29" t="s">
        <v>197</v>
      </c>
      <c r="F8" s="29" t="s">
        <v>123</v>
      </c>
      <c r="G8" s="29" t="s">
        <v>71</v>
      </c>
      <c r="H8" s="29" t="s">
        <v>109</v>
      </c>
      <c r="I8" s="12" t="s">
        <v>216</v>
      </c>
      <c r="J8" s="12" t="s">
        <v>215</v>
      </c>
      <c r="K8" s="29" t="s">
        <v>230</v>
      </c>
      <c r="L8" s="12" t="s">
        <v>66</v>
      </c>
      <c r="M8" s="12" t="s">
        <v>63</v>
      </c>
      <c r="N8" s="12" t="s">
        <v>155</v>
      </c>
      <c r="O8" s="13" t="s">
        <v>157</v>
      </c>
    </row>
    <row r="9" spans="2:15" s="3" customFormat="1" ht="24" customHeight="1">
      <c r="B9" s="14"/>
      <c r="C9" s="15"/>
      <c r="D9" s="15"/>
      <c r="E9" s="15"/>
      <c r="F9" s="15"/>
      <c r="G9" s="15"/>
      <c r="H9" s="15"/>
      <c r="I9" s="15" t="s">
        <v>223</v>
      </c>
      <c r="J9" s="15"/>
      <c r="K9" s="15" t="s">
        <v>219</v>
      </c>
      <c r="L9" s="15" t="s">
        <v>219</v>
      </c>
      <c r="M9" s="15" t="s">
        <v>19</v>
      </c>
      <c r="N9" s="15" t="s">
        <v>19</v>
      </c>
      <c r="O9" s="16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90" t="s">
        <v>31</v>
      </c>
      <c r="C11" s="90"/>
      <c r="D11" s="91"/>
      <c r="E11" s="91"/>
      <c r="F11" s="90"/>
      <c r="G11" s="91"/>
      <c r="H11" s="91"/>
      <c r="I11" s="93"/>
      <c r="J11" s="114"/>
      <c r="K11" s="93">
        <v>4987.4613425650014</v>
      </c>
      <c r="L11" s="93">
        <f>L12+L188</f>
        <v>17467051.857003555</v>
      </c>
      <c r="M11" s="94"/>
      <c r="N11" s="94">
        <f>IFERROR(L11/$L$11,0)</f>
        <v>1</v>
      </c>
      <c r="O11" s="94">
        <f>L11/'סכום נכסי הקרן'!$C$42</f>
        <v>0.15155308456648434</v>
      </c>
    </row>
    <row r="12" spans="2:15">
      <c r="B12" s="95" t="s">
        <v>208</v>
      </c>
      <c r="C12" s="96"/>
      <c r="D12" s="97"/>
      <c r="E12" s="97"/>
      <c r="F12" s="96"/>
      <c r="G12" s="97"/>
      <c r="H12" s="97"/>
      <c r="I12" s="99"/>
      <c r="J12" s="116"/>
      <c r="K12" s="99">
        <v>4477.027171357001</v>
      </c>
      <c r="L12" s="99">
        <f>L13+L49+L118</f>
        <v>12801722.224639237</v>
      </c>
      <c r="M12" s="100"/>
      <c r="N12" s="100">
        <f t="shared" ref="N12:N75" si="0">IFERROR(L12/$L$11,0)</f>
        <v>0.73290686541966632</v>
      </c>
      <c r="O12" s="100">
        <f>L12/'סכום נכסי הקרן'!$C$42</f>
        <v>0.11107429615430364</v>
      </c>
    </row>
    <row r="13" spans="2:15">
      <c r="B13" s="101" t="s">
        <v>1003</v>
      </c>
      <c r="C13" s="96"/>
      <c r="D13" s="97"/>
      <c r="E13" s="97"/>
      <c r="F13" s="96"/>
      <c r="G13" s="97"/>
      <c r="H13" s="97"/>
      <c r="I13" s="99"/>
      <c r="J13" s="116"/>
      <c r="K13" s="99">
        <v>3533.2740024170007</v>
      </c>
      <c r="L13" s="99">
        <f>SUM(L14:L47)</f>
        <v>7851955.6543743415</v>
      </c>
      <c r="M13" s="100"/>
      <c r="N13" s="100">
        <f t="shared" si="0"/>
        <v>0.44952953243944466</v>
      </c>
      <c r="O13" s="100">
        <f>L13/'סכום נכסי הקרן'!$C$42</f>
        <v>6.8127587244927318E-2</v>
      </c>
    </row>
    <row r="14" spans="2:15">
      <c r="B14" s="102" t="s">
        <v>1004</v>
      </c>
      <c r="C14" s="103" t="s">
        <v>1005</v>
      </c>
      <c r="D14" s="104" t="s">
        <v>126</v>
      </c>
      <c r="E14" s="104" t="s">
        <v>29</v>
      </c>
      <c r="F14" s="103" t="s">
        <v>530</v>
      </c>
      <c r="G14" s="104" t="s">
        <v>348</v>
      </c>
      <c r="H14" s="104" t="s">
        <v>139</v>
      </c>
      <c r="I14" s="106">
        <v>6894235.5146750007</v>
      </c>
      <c r="J14" s="118">
        <v>2464</v>
      </c>
      <c r="K14" s="106"/>
      <c r="L14" s="106">
        <v>169873.96308307603</v>
      </c>
      <c r="M14" s="107">
        <v>3.0717805613267549E-2</v>
      </c>
      <c r="N14" s="107">
        <f t="shared" si="0"/>
        <v>9.7253941004911883E-3</v>
      </c>
      <c r="O14" s="107">
        <f>L14/'סכום נכסי הקרן'!$C$42</f>
        <v>1.4739134745541289E-3</v>
      </c>
    </row>
    <row r="15" spans="2:15">
      <c r="B15" s="102" t="s">
        <v>1006</v>
      </c>
      <c r="C15" s="103" t="s">
        <v>1007</v>
      </c>
      <c r="D15" s="104" t="s">
        <v>126</v>
      </c>
      <c r="E15" s="104" t="s">
        <v>29</v>
      </c>
      <c r="F15" s="103" t="s">
        <v>1008</v>
      </c>
      <c r="G15" s="104" t="s">
        <v>556</v>
      </c>
      <c r="H15" s="104" t="s">
        <v>139</v>
      </c>
      <c r="I15" s="106">
        <v>831266.32075800013</v>
      </c>
      <c r="J15" s="118">
        <v>26940</v>
      </c>
      <c r="K15" s="106"/>
      <c r="L15" s="106">
        <v>223943.14706960606</v>
      </c>
      <c r="M15" s="107">
        <v>1.4818659724188846E-2</v>
      </c>
      <c r="N15" s="107">
        <f t="shared" si="0"/>
        <v>1.2820889804584524E-2</v>
      </c>
      <c r="O15" s="107">
        <f>L15/'סכום נכסי הקרן'!$C$42</f>
        <v>1.9430453967717754E-3</v>
      </c>
    </row>
    <row r="16" spans="2:15">
      <c r="B16" s="102" t="s">
        <v>1009</v>
      </c>
      <c r="C16" s="103" t="s">
        <v>1010</v>
      </c>
      <c r="D16" s="104" t="s">
        <v>126</v>
      </c>
      <c r="E16" s="104" t="s">
        <v>29</v>
      </c>
      <c r="F16" s="103" t="s">
        <v>569</v>
      </c>
      <c r="G16" s="104" t="s">
        <v>428</v>
      </c>
      <c r="H16" s="104" t="s">
        <v>139</v>
      </c>
      <c r="I16" s="106">
        <v>26581778.169613007</v>
      </c>
      <c r="J16" s="118">
        <v>2107</v>
      </c>
      <c r="K16" s="106"/>
      <c r="L16" s="106">
        <v>560078.06603370607</v>
      </c>
      <c r="M16" s="107">
        <v>2.0615454127482852E-2</v>
      </c>
      <c r="N16" s="107">
        <f t="shared" si="0"/>
        <v>3.2064831009769874E-2</v>
      </c>
      <c r="O16" s="107">
        <f>L16/'סכום נכסי הקרן'!$C$42</f>
        <v>4.8595240456336831E-3</v>
      </c>
    </row>
    <row r="17" spans="2:15">
      <c r="B17" s="102" t="s">
        <v>1011</v>
      </c>
      <c r="C17" s="103" t="s">
        <v>1012</v>
      </c>
      <c r="D17" s="104" t="s">
        <v>126</v>
      </c>
      <c r="E17" s="104" t="s">
        <v>29</v>
      </c>
      <c r="F17" s="103" t="s">
        <v>756</v>
      </c>
      <c r="G17" s="104" t="s">
        <v>566</v>
      </c>
      <c r="H17" s="104" t="s">
        <v>139</v>
      </c>
      <c r="I17" s="106">
        <v>648031.40245000017</v>
      </c>
      <c r="J17" s="118">
        <v>75810</v>
      </c>
      <c r="K17" s="106"/>
      <c r="L17" s="106">
        <v>491272.60619618109</v>
      </c>
      <c r="M17" s="107">
        <v>1.4594410743298989E-2</v>
      </c>
      <c r="N17" s="107">
        <f t="shared" si="0"/>
        <v>2.8125673995706459E-2</v>
      </c>
      <c r="O17" s="107">
        <f>L17/'סכום נכסי הקרן'!$C$42</f>
        <v>4.2625326495606703E-3</v>
      </c>
    </row>
    <row r="18" spans="2:15">
      <c r="B18" s="102" t="s">
        <v>1013</v>
      </c>
      <c r="C18" s="103" t="s">
        <v>1014</v>
      </c>
      <c r="D18" s="104" t="s">
        <v>126</v>
      </c>
      <c r="E18" s="104" t="s">
        <v>29</v>
      </c>
      <c r="F18" s="103" t="s">
        <v>1015</v>
      </c>
      <c r="G18" s="104" t="s">
        <v>341</v>
      </c>
      <c r="H18" s="104" t="s">
        <v>139</v>
      </c>
      <c r="I18" s="106">
        <v>1347931.4840310002</v>
      </c>
      <c r="J18" s="118">
        <v>2610</v>
      </c>
      <c r="K18" s="106"/>
      <c r="L18" s="106">
        <v>35181.011733227999</v>
      </c>
      <c r="M18" s="107">
        <v>7.5000721475231916E-3</v>
      </c>
      <c r="N18" s="107">
        <f t="shared" si="0"/>
        <v>2.014135643567228E-3</v>
      </c>
      <c r="O18" s="107">
        <f>L18/'סכום נכסי הקרן'!$C$42</f>
        <v>3.0524846951791444E-4</v>
      </c>
    </row>
    <row r="19" spans="2:15">
      <c r="B19" s="102" t="s">
        <v>1016</v>
      </c>
      <c r="C19" s="103" t="s">
        <v>1017</v>
      </c>
      <c r="D19" s="104" t="s">
        <v>126</v>
      </c>
      <c r="E19" s="104" t="s">
        <v>29</v>
      </c>
      <c r="F19" s="103" t="s">
        <v>651</v>
      </c>
      <c r="G19" s="104" t="s">
        <v>481</v>
      </c>
      <c r="H19" s="104" t="s">
        <v>139</v>
      </c>
      <c r="I19" s="106">
        <v>162514.27173200005</v>
      </c>
      <c r="J19" s="118">
        <v>146100</v>
      </c>
      <c r="K19" s="106">
        <v>1931.0428380300002</v>
      </c>
      <c r="L19" s="106">
        <v>239364.39383759603</v>
      </c>
      <c r="M19" s="107">
        <v>4.2299548132658488E-2</v>
      </c>
      <c r="N19" s="107">
        <f t="shared" si="0"/>
        <v>1.370376614194461E-2</v>
      </c>
      <c r="O19" s="107">
        <f>L19/'סכום נכסי הקרן'!$C$42</f>
        <v>2.0768480289894563E-3</v>
      </c>
    </row>
    <row r="20" spans="2:15">
      <c r="B20" s="102" t="s">
        <v>1018</v>
      </c>
      <c r="C20" s="103" t="s">
        <v>1019</v>
      </c>
      <c r="D20" s="104" t="s">
        <v>126</v>
      </c>
      <c r="E20" s="104" t="s">
        <v>29</v>
      </c>
      <c r="F20" s="103" t="s">
        <v>367</v>
      </c>
      <c r="G20" s="104" t="s">
        <v>341</v>
      </c>
      <c r="H20" s="104" t="s">
        <v>139</v>
      </c>
      <c r="I20" s="106">
        <v>7250726.228871</v>
      </c>
      <c r="J20" s="118">
        <v>1845</v>
      </c>
      <c r="K20" s="106"/>
      <c r="L20" s="106">
        <v>133775.89892266499</v>
      </c>
      <c r="M20" s="107">
        <v>1.5422677878689088E-2</v>
      </c>
      <c r="N20" s="107">
        <f t="shared" si="0"/>
        <v>7.6587566131846377E-3</v>
      </c>
      <c r="O20" s="107">
        <f>L20/'סכום נכסי הקרן'!$C$42</f>
        <v>1.1607081886720926E-3</v>
      </c>
    </row>
    <row r="21" spans="2:15">
      <c r="B21" s="102" t="s">
        <v>1020</v>
      </c>
      <c r="C21" s="103" t="s">
        <v>1021</v>
      </c>
      <c r="D21" s="104" t="s">
        <v>126</v>
      </c>
      <c r="E21" s="104" t="s">
        <v>29</v>
      </c>
      <c r="F21" s="103" t="s">
        <v>704</v>
      </c>
      <c r="G21" s="104" t="s">
        <v>556</v>
      </c>
      <c r="H21" s="104" t="s">
        <v>139</v>
      </c>
      <c r="I21" s="106">
        <v>2606850.2512660003</v>
      </c>
      <c r="J21" s="118">
        <v>6008</v>
      </c>
      <c r="K21" s="106"/>
      <c r="L21" s="106">
        <v>156619.56309517103</v>
      </c>
      <c r="M21" s="107">
        <v>2.2118702165164365E-2</v>
      </c>
      <c r="N21" s="107">
        <f t="shared" si="0"/>
        <v>8.9665711407602624E-3</v>
      </c>
      <c r="O21" s="107">
        <f>L21/'סכום נכסי הקרן'!$C$42</f>
        <v>1.3589115143670381E-3</v>
      </c>
    </row>
    <row r="22" spans="2:15">
      <c r="B22" s="102" t="s">
        <v>1022</v>
      </c>
      <c r="C22" s="103" t="s">
        <v>1023</v>
      </c>
      <c r="D22" s="104" t="s">
        <v>126</v>
      </c>
      <c r="E22" s="104" t="s">
        <v>29</v>
      </c>
      <c r="F22" s="103" t="s">
        <v>1024</v>
      </c>
      <c r="G22" s="104" t="s">
        <v>133</v>
      </c>
      <c r="H22" s="104" t="s">
        <v>139</v>
      </c>
      <c r="I22" s="106">
        <v>1357957.8167039999</v>
      </c>
      <c r="J22" s="118">
        <v>5439</v>
      </c>
      <c r="K22" s="106"/>
      <c r="L22" s="106">
        <v>73859.325650487983</v>
      </c>
      <c r="M22" s="107">
        <v>7.6682047073103844E-3</v>
      </c>
      <c r="N22" s="107">
        <f t="shared" si="0"/>
        <v>4.2284940959211436E-3</v>
      </c>
      <c r="O22" s="107">
        <f>L22/'סכום נכסי הקרן'!$C$42</f>
        <v>6.4084132330801682E-4</v>
      </c>
    </row>
    <row r="23" spans="2:15">
      <c r="B23" s="102" t="s">
        <v>1025</v>
      </c>
      <c r="C23" s="103" t="s">
        <v>1026</v>
      </c>
      <c r="D23" s="104" t="s">
        <v>126</v>
      </c>
      <c r="E23" s="104" t="s">
        <v>29</v>
      </c>
      <c r="F23" s="103" t="s">
        <v>709</v>
      </c>
      <c r="G23" s="104" t="s">
        <v>556</v>
      </c>
      <c r="H23" s="104" t="s">
        <v>139</v>
      </c>
      <c r="I23" s="106">
        <v>14336827.256925002</v>
      </c>
      <c r="J23" s="118">
        <v>1124</v>
      </c>
      <c r="K23" s="106"/>
      <c r="L23" s="106">
        <v>161145.93836686402</v>
      </c>
      <c r="M23" s="107">
        <v>2.6167363297698056E-2</v>
      </c>
      <c r="N23" s="107">
        <f t="shared" si="0"/>
        <v>9.2257090484477652E-3</v>
      </c>
      <c r="O23" s="107">
        <f>L23/'סכום נכסי הקרן'!$C$42</f>
        <v>1.3981846636051838E-3</v>
      </c>
    </row>
    <row r="24" spans="2:15">
      <c r="B24" s="102" t="s">
        <v>1027</v>
      </c>
      <c r="C24" s="103" t="s">
        <v>1028</v>
      </c>
      <c r="D24" s="104" t="s">
        <v>126</v>
      </c>
      <c r="E24" s="104" t="s">
        <v>29</v>
      </c>
      <c r="F24" s="103" t="s">
        <v>372</v>
      </c>
      <c r="G24" s="104" t="s">
        <v>341</v>
      </c>
      <c r="H24" s="104" t="s">
        <v>139</v>
      </c>
      <c r="I24" s="106">
        <v>1888831.5418690003</v>
      </c>
      <c r="J24" s="118">
        <v>5860</v>
      </c>
      <c r="K24" s="106"/>
      <c r="L24" s="106">
        <v>110685.52835427801</v>
      </c>
      <c r="M24" s="107">
        <v>1.5203848275960051E-2</v>
      </c>
      <c r="N24" s="107">
        <f t="shared" si="0"/>
        <v>6.336817985108217E-3</v>
      </c>
      <c r="O24" s="107">
        <f>L24/'סכום נכסי הקרן'!$C$42</f>
        <v>9.6036431197952458E-4</v>
      </c>
    </row>
    <row r="25" spans="2:15">
      <c r="B25" s="102" t="s">
        <v>1029</v>
      </c>
      <c r="C25" s="103" t="s">
        <v>1030</v>
      </c>
      <c r="D25" s="104" t="s">
        <v>126</v>
      </c>
      <c r="E25" s="104" t="s">
        <v>29</v>
      </c>
      <c r="F25" s="103" t="s">
        <v>519</v>
      </c>
      <c r="G25" s="104" t="s">
        <v>520</v>
      </c>
      <c r="H25" s="104" t="s">
        <v>139</v>
      </c>
      <c r="I25" s="106">
        <v>419564.535455</v>
      </c>
      <c r="J25" s="118">
        <v>5193</v>
      </c>
      <c r="K25" s="106"/>
      <c r="L25" s="106">
        <v>21787.986326193004</v>
      </c>
      <c r="M25" s="107">
        <v>4.144732824298154E-3</v>
      </c>
      <c r="N25" s="107">
        <f t="shared" si="0"/>
        <v>1.24737628905916E-3</v>
      </c>
      <c r="O25" s="107">
        <f>L25/'סכום נכסי הקרן'!$C$42</f>
        <v>1.8904372422201028E-4</v>
      </c>
    </row>
    <row r="26" spans="2:15">
      <c r="B26" s="102" t="s">
        <v>1031</v>
      </c>
      <c r="C26" s="103" t="s">
        <v>1032</v>
      </c>
      <c r="D26" s="104" t="s">
        <v>126</v>
      </c>
      <c r="E26" s="104" t="s">
        <v>29</v>
      </c>
      <c r="F26" s="103" t="s">
        <v>431</v>
      </c>
      <c r="G26" s="104" t="s">
        <v>163</v>
      </c>
      <c r="H26" s="104" t="s">
        <v>139</v>
      </c>
      <c r="I26" s="106">
        <v>42941116.301869012</v>
      </c>
      <c r="J26" s="118">
        <v>537</v>
      </c>
      <c r="K26" s="106"/>
      <c r="L26" s="106">
        <v>230593.79454251507</v>
      </c>
      <c r="M26" s="107">
        <v>1.5520056115749362E-2</v>
      </c>
      <c r="N26" s="107">
        <f t="shared" si="0"/>
        <v>1.3201643667763925E-2</v>
      </c>
      <c r="O26" s="107">
        <f>L26/'סכום נכסי הקרן'!$C$42</f>
        <v>2.0007498191972183E-3</v>
      </c>
    </row>
    <row r="27" spans="2:15">
      <c r="B27" s="102" t="s">
        <v>1033</v>
      </c>
      <c r="C27" s="103" t="s">
        <v>1034</v>
      </c>
      <c r="D27" s="104" t="s">
        <v>126</v>
      </c>
      <c r="E27" s="104" t="s">
        <v>29</v>
      </c>
      <c r="F27" s="103" t="s">
        <v>377</v>
      </c>
      <c r="G27" s="104" t="s">
        <v>341</v>
      </c>
      <c r="H27" s="104" t="s">
        <v>139</v>
      </c>
      <c r="I27" s="106">
        <v>512713.75391700008</v>
      </c>
      <c r="J27" s="118">
        <v>31500</v>
      </c>
      <c r="K27" s="106"/>
      <c r="L27" s="106">
        <v>161504.83248348301</v>
      </c>
      <c r="M27" s="107">
        <v>2.0877368070829839E-2</v>
      </c>
      <c r="N27" s="107">
        <f t="shared" si="0"/>
        <v>9.2462559684178391E-3</v>
      </c>
      <c r="O27" s="107">
        <f>L27/'סכום נכסי הקרן'!$C$42</f>
        <v>1.4012986127049892E-3</v>
      </c>
    </row>
    <row r="28" spans="2:15">
      <c r="B28" s="102" t="s">
        <v>1035</v>
      </c>
      <c r="C28" s="103" t="s">
        <v>1036</v>
      </c>
      <c r="D28" s="104" t="s">
        <v>126</v>
      </c>
      <c r="E28" s="104" t="s">
        <v>29</v>
      </c>
      <c r="F28" s="103" t="s">
        <v>1037</v>
      </c>
      <c r="G28" s="104" t="s">
        <v>329</v>
      </c>
      <c r="H28" s="104" t="s">
        <v>139</v>
      </c>
      <c r="I28" s="106">
        <v>701912.42585999996</v>
      </c>
      <c r="J28" s="118">
        <v>16360</v>
      </c>
      <c r="K28" s="106"/>
      <c r="L28" s="106">
        <v>114832.87287028502</v>
      </c>
      <c r="M28" s="107">
        <v>6.9960345461837744E-3</v>
      </c>
      <c r="N28" s="107">
        <f t="shared" si="0"/>
        <v>6.5742561372337058E-3</v>
      </c>
      <c r="O28" s="107">
        <f>L28/'סכום נכסי הקרן'!$C$42</f>
        <v>9.9634879632790854E-4</v>
      </c>
    </row>
    <row r="29" spans="2:15">
      <c r="B29" s="102" t="s">
        <v>1038</v>
      </c>
      <c r="C29" s="103" t="s">
        <v>1039</v>
      </c>
      <c r="D29" s="104" t="s">
        <v>126</v>
      </c>
      <c r="E29" s="104" t="s">
        <v>29</v>
      </c>
      <c r="F29" s="103" t="s">
        <v>1040</v>
      </c>
      <c r="G29" s="104" t="s">
        <v>329</v>
      </c>
      <c r="H29" s="104" t="s">
        <v>139</v>
      </c>
      <c r="I29" s="106">
        <v>18912789.837410003</v>
      </c>
      <c r="J29" s="118">
        <v>2059</v>
      </c>
      <c r="K29" s="106"/>
      <c r="L29" s="106">
        <v>389414.34275369003</v>
      </c>
      <c r="M29" s="107">
        <v>1.5289100386094861E-2</v>
      </c>
      <c r="N29" s="107">
        <f t="shared" si="0"/>
        <v>2.2294222627933128E-2</v>
      </c>
      <c r="O29" s="107">
        <f>L29/'סכום נכסי הקרן'!$C$42</f>
        <v>3.3787582072751783E-3</v>
      </c>
    </row>
    <row r="30" spans="2:15">
      <c r="B30" s="102" t="s">
        <v>1041</v>
      </c>
      <c r="C30" s="103" t="s">
        <v>1042</v>
      </c>
      <c r="D30" s="104" t="s">
        <v>126</v>
      </c>
      <c r="E30" s="104" t="s">
        <v>29</v>
      </c>
      <c r="F30" s="103" t="s">
        <v>1043</v>
      </c>
      <c r="G30" s="104" t="s">
        <v>133</v>
      </c>
      <c r="H30" s="104" t="s">
        <v>139</v>
      </c>
      <c r="I30" s="106">
        <v>72626.968421000012</v>
      </c>
      <c r="J30" s="118">
        <v>56570</v>
      </c>
      <c r="K30" s="106"/>
      <c r="L30" s="106">
        <v>41085.076035267011</v>
      </c>
      <c r="M30" s="107">
        <v>3.9242844850019406E-3</v>
      </c>
      <c r="N30" s="107">
        <f t="shared" si="0"/>
        <v>2.3521471380296855E-3</v>
      </c>
      <c r="O30" s="107">
        <f>L30/'סכום נכסי הקרן'!$C$42</f>
        <v>3.5647515412262702E-4</v>
      </c>
    </row>
    <row r="31" spans="2:15">
      <c r="B31" s="102" t="s">
        <v>1044</v>
      </c>
      <c r="C31" s="103" t="s">
        <v>1045</v>
      </c>
      <c r="D31" s="104" t="s">
        <v>126</v>
      </c>
      <c r="E31" s="104" t="s">
        <v>29</v>
      </c>
      <c r="F31" s="103" t="s">
        <v>385</v>
      </c>
      <c r="G31" s="104" t="s">
        <v>386</v>
      </c>
      <c r="H31" s="104" t="s">
        <v>139</v>
      </c>
      <c r="I31" s="106">
        <v>4084847.9522170005</v>
      </c>
      <c r="J31" s="118">
        <v>3962</v>
      </c>
      <c r="K31" s="106"/>
      <c r="L31" s="106">
        <v>161841.67586585207</v>
      </c>
      <c r="M31" s="107">
        <v>1.6112598096505538E-2</v>
      </c>
      <c r="N31" s="107">
        <f t="shared" si="0"/>
        <v>9.2655404696105233E-3</v>
      </c>
      <c r="O31" s="107">
        <f>L31/'סכום נכסי הקרן'!$C$42</f>
        <v>1.4042212383450665E-3</v>
      </c>
    </row>
    <row r="32" spans="2:15">
      <c r="B32" s="102" t="s">
        <v>1046</v>
      </c>
      <c r="C32" s="103" t="s">
        <v>1047</v>
      </c>
      <c r="D32" s="104" t="s">
        <v>126</v>
      </c>
      <c r="E32" s="104" t="s">
        <v>29</v>
      </c>
      <c r="F32" s="103" t="s">
        <v>578</v>
      </c>
      <c r="G32" s="104" t="s">
        <v>386</v>
      </c>
      <c r="H32" s="104" t="s">
        <v>139</v>
      </c>
      <c r="I32" s="106">
        <v>3377645.5967940004</v>
      </c>
      <c r="J32" s="118">
        <v>3012</v>
      </c>
      <c r="K32" s="106"/>
      <c r="L32" s="106">
        <v>101734.68537542601</v>
      </c>
      <c r="M32" s="107">
        <v>1.6100861175149365E-2</v>
      </c>
      <c r="N32" s="107">
        <f t="shared" si="0"/>
        <v>5.8243764436203167E-3</v>
      </c>
      <c r="O32" s="107">
        <f>L32/'סכום נכסי הקרן'!$C$42</f>
        <v>8.8270221570702914E-4</v>
      </c>
    </row>
    <row r="33" spans="2:15">
      <c r="B33" s="102" t="s">
        <v>1048</v>
      </c>
      <c r="C33" s="103" t="s">
        <v>1049</v>
      </c>
      <c r="D33" s="104" t="s">
        <v>126</v>
      </c>
      <c r="E33" s="104" t="s">
        <v>29</v>
      </c>
      <c r="F33" s="103" t="s">
        <v>1050</v>
      </c>
      <c r="G33" s="104" t="s">
        <v>481</v>
      </c>
      <c r="H33" s="104" t="s">
        <v>139</v>
      </c>
      <c r="I33" s="106">
        <v>76940.753291000015</v>
      </c>
      <c r="J33" s="118">
        <v>97080</v>
      </c>
      <c r="K33" s="106"/>
      <c r="L33" s="106">
        <v>74694.083295507007</v>
      </c>
      <c r="M33" s="107">
        <v>9.9892050767359242E-3</v>
      </c>
      <c r="N33" s="107">
        <f t="shared" si="0"/>
        <v>4.2762845102310622E-3</v>
      </c>
      <c r="O33" s="107">
        <f>L33/'סכום נכסי הקרן'!$C$42</f>
        <v>6.4808410800939521E-4</v>
      </c>
    </row>
    <row r="34" spans="2:15">
      <c r="B34" s="102" t="s">
        <v>1051</v>
      </c>
      <c r="C34" s="103" t="s">
        <v>1052</v>
      </c>
      <c r="D34" s="104" t="s">
        <v>126</v>
      </c>
      <c r="E34" s="104" t="s">
        <v>29</v>
      </c>
      <c r="F34" s="103" t="s">
        <v>1053</v>
      </c>
      <c r="G34" s="104" t="s">
        <v>1054</v>
      </c>
      <c r="H34" s="104" t="s">
        <v>139</v>
      </c>
      <c r="I34" s="106">
        <v>946208.76520300016</v>
      </c>
      <c r="J34" s="118">
        <v>9321</v>
      </c>
      <c r="K34" s="106"/>
      <c r="L34" s="106">
        <v>88196.11895344402</v>
      </c>
      <c r="M34" s="107">
        <v>8.565154753161535E-3</v>
      </c>
      <c r="N34" s="107">
        <f t="shared" si="0"/>
        <v>5.0492847720081096E-3</v>
      </c>
      <c r="O34" s="107">
        <f>L34/'סכום נכסי הקרן'!$C$42</f>
        <v>7.6523468205240658E-4</v>
      </c>
    </row>
    <row r="35" spans="2:15">
      <c r="B35" s="102" t="s">
        <v>1055</v>
      </c>
      <c r="C35" s="103" t="s">
        <v>1056</v>
      </c>
      <c r="D35" s="104" t="s">
        <v>126</v>
      </c>
      <c r="E35" s="104" t="s">
        <v>29</v>
      </c>
      <c r="F35" s="103" t="s">
        <v>786</v>
      </c>
      <c r="G35" s="104" t="s">
        <v>787</v>
      </c>
      <c r="H35" s="104" t="s">
        <v>139</v>
      </c>
      <c r="I35" s="106">
        <v>4259431.7416180009</v>
      </c>
      <c r="J35" s="118">
        <v>3863</v>
      </c>
      <c r="K35" s="106"/>
      <c r="L35" s="106">
        <v>164541.84817871804</v>
      </c>
      <c r="M35" s="107">
        <v>3.8001040555716362E-3</v>
      </c>
      <c r="N35" s="107">
        <f t="shared" si="0"/>
        <v>9.4201270784424716E-3</v>
      </c>
      <c r="O35" s="107">
        <f>L35/'סכום נכסי הקרן'!$C$42</f>
        <v>1.4276493157462209E-3</v>
      </c>
    </row>
    <row r="36" spans="2:15">
      <c r="B36" s="102" t="s">
        <v>1057</v>
      </c>
      <c r="C36" s="103" t="s">
        <v>1058</v>
      </c>
      <c r="D36" s="104" t="s">
        <v>126</v>
      </c>
      <c r="E36" s="104" t="s">
        <v>29</v>
      </c>
      <c r="F36" s="103" t="s">
        <v>328</v>
      </c>
      <c r="G36" s="104" t="s">
        <v>329</v>
      </c>
      <c r="H36" s="104" t="s">
        <v>139</v>
      </c>
      <c r="I36" s="106">
        <v>26379481.481608003</v>
      </c>
      <c r="J36" s="118">
        <v>3151</v>
      </c>
      <c r="K36" s="106"/>
      <c r="L36" s="106">
        <v>831217.46148543607</v>
      </c>
      <c r="M36" s="107">
        <v>1.7274017710771167E-2</v>
      </c>
      <c r="N36" s="107">
        <f t="shared" si="0"/>
        <v>4.7587736516174178E-2</v>
      </c>
      <c r="O36" s="107">
        <f>L36/'סכום נכסי הקרן'!$C$42</f>
        <v>7.2120682565633204E-3</v>
      </c>
    </row>
    <row r="37" spans="2:15">
      <c r="B37" s="102" t="s">
        <v>1059</v>
      </c>
      <c r="C37" s="103" t="s">
        <v>1060</v>
      </c>
      <c r="D37" s="104" t="s">
        <v>126</v>
      </c>
      <c r="E37" s="104" t="s">
        <v>29</v>
      </c>
      <c r="F37" s="103" t="s">
        <v>395</v>
      </c>
      <c r="G37" s="104" t="s">
        <v>341</v>
      </c>
      <c r="H37" s="104" t="s">
        <v>139</v>
      </c>
      <c r="I37" s="106">
        <v>28937042.764231</v>
      </c>
      <c r="J37" s="118">
        <v>916.2</v>
      </c>
      <c r="K37" s="106"/>
      <c r="L37" s="106">
        <v>265121.18580428907</v>
      </c>
      <c r="M37" s="107">
        <v>3.8332754668023682E-2</v>
      </c>
      <c r="N37" s="107">
        <f t="shared" si="0"/>
        <v>1.517835911719622E-2</v>
      </c>
      <c r="O37" s="107">
        <f>L37/'סכום נכסי הקרן'!$C$42</f>
        <v>2.3003271428689073E-3</v>
      </c>
    </row>
    <row r="38" spans="2:15">
      <c r="B38" s="102" t="s">
        <v>1061</v>
      </c>
      <c r="C38" s="103" t="s">
        <v>1062</v>
      </c>
      <c r="D38" s="104" t="s">
        <v>126</v>
      </c>
      <c r="E38" s="104" t="s">
        <v>29</v>
      </c>
      <c r="F38" s="103" t="s">
        <v>779</v>
      </c>
      <c r="G38" s="104" t="s">
        <v>329</v>
      </c>
      <c r="H38" s="104" t="s">
        <v>139</v>
      </c>
      <c r="I38" s="106">
        <v>4351236.1494360007</v>
      </c>
      <c r="J38" s="118">
        <v>13810</v>
      </c>
      <c r="K38" s="106"/>
      <c r="L38" s="106">
        <v>600905.71223694005</v>
      </c>
      <c r="M38" s="107">
        <v>1.6905288837899067E-2</v>
      </c>
      <c r="N38" s="107">
        <f t="shared" si="0"/>
        <v>3.4402240123653269E-2</v>
      </c>
      <c r="O38" s="107">
        <f>L38/'סכום נכסי הקרן'!$C$42</f>
        <v>5.2137656067365243E-3</v>
      </c>
    </row>
    <row r="39" spans="2:15">
      <c r="B39" s="102" t="s">
        <v>1063</v>
      </c>
      <c r="C39" s="103" t="s">
        <v>1064</v>
      </c>
      <c r="D39" s="104" t="s">
        <v>126</v>
      </c>
      <c r="E39" s="104" t="s">
        <v>29</v>
      </c>
      <c r="F39" s="103" t="s">
        <v>401</v>
      </c>
      <c r="G39" s="104" t="s">
        <v>341</v>
      </c>
      <c r="H39" s="104" t="s">
        <v>139</v>
      </c>
      <c r="I39" s="106">
        <v>1268451.9800240002</v>
      </c>
      <c r="J39" s="118">
        <v>23790</v>
      </c>
      <c r="K39" s="106">
        <v>1602.2311643870005</v>
      </c>
      <c r="L39" s="106">
        <v>303366.95721186802</v>
      </c>
      <c r="M39" s="107">
        <v>2.670346010207824E-2</v>
      </c>
      <c r="N39" s="107">
        <f t="shared" si="0"/>
        <v>1.7367954231511062E-2</v>
      </c>
      <c r="O39" s="107">
        <f>L39/'סכום נכסי הקרן'!$C$42</f>
        <v>2.6321670363950254E-3</v>
      </c>
    </row>
    <row r="40" spans="2:15">
      <c r="B40" s="102" t="s">
        <v>1065</v>
      </c>
      <c r="C40" s="103" t="s">
        <v>1066</v>
      </c>
      <c r="D40" s="104" t="s">
        <v>126</v>
      </c>
      <c r="E40" s="104" t="s">
        <v>29</v>
      </c>
      <c r="F40" s="103" t="s">
        <v>1067</v>
      </c>
      <c r="G40" s="104" t="s">
        <v>1054</v>
      </c>
      <c r="H40" s="104" t="s">
        <v>139</v>
      </c>
      <c r="I40" s="106">
        <v>181972.66265500002</v>
      </c>
      <c r="J40" s="118">
        <v>42120</v>
      </c>
      <c r="K40" s="106"/>
      <c r="L40" s="106">
        <v>76646.885509459025</v>
      </c>
      <c r="M40" s="107">
        <v>6.31737981870215E-3</v>
      </c>
      <c r="N40" s="107">
        <f t="shared" si="0"/>
        <v>4.3880836982073106E-3</v>
      </c>
      <c r="O40" s="107">
        <f>L40/'סכום נכסי הקרן'!$C$42</f>
        <v>6.6502761979922388E-4</v>
      </c>
    </row>
    <row r="41" spans="2:15">
      <c r="B41" s="102" t="s">
        <v>1068</v>
      </c>
      <c r="C41" s="103" t="s">
        <v>1069</v>
      </c>
      <c r="D41" s="104" t="s">
        <v>126</v>
      </c>
      <c r="E41" s="104" t="s">
        <v>29</v>
      </c>
      <c r="F41" s="103" t="s">
        <v>1070</v>
      </c>
      <c r="G41" s="104" t="s">
        <v>133</v>
      </c>
      <c r="H41" s="104" t="s">
        <v>139</v>
      </c>
      <c r="I41" s="106">
        <v>12599209.237216001</v>
      </c>
      <c r="J41" s="118">
        <v>1147</v>
      </c>
      <c r="K41" s="106"/>
      <c r="L41" s="106">
        <v>144512.92996968405</v>
      </c>
      <c r="M41" s="107">
        <v>1.0733558996848507E-2</v>
      </c>
      <c r="N41" s="107">
        <f t="shared" si="0"/>
        <v>8.2734585751939836E-3</v>
      </c>
      <c r="O41" s="107">
        <f>L41/'סכום נכסי הקרן'!$C$42</f>
        <v>1.2538681671036788E-3</v>
      </c>
    </row>
    <row r="42" spans="2:15">
      <c r="B42" s="102" t="s">
        <v>1071</v>
      </c>
      <c r="C42" s="103" t="s">
        <v>1072</v>
      </c>
      <c r="D42" s="104" t="s">
        <v>126</v>
      </c>
      <c r="E42" s="104" t="s">
        <v>29</v>
      </c>
      <c r="F42" s="103" t="s">
        <v>1073</v>
      </c>
      <c r="G42" s="104" t="s">
        <v>164</v>
      </c>
      <c r="H42" s="104" t="s">
        <v>139</v>
      </c>
      <c r="I42" s="106">
        <v>167568.60166100002</v>
      </c>
      <c r="J42" s="118">
        <v>64510</v>
      </c>
      <c r="K42" s="106"/>
      <c r="L42" s="106">
        <v>108098.50493208902</v>
      </c>
      <c r="M42" s="107">
        <v>2.6459408621676899E-3</v>
      </c>
      <c r="N42" s="107">
        <f t="shared" si="0"/>
        <v>6.1887092233453272E-3</v>
      </c>
      <c r="O42" s="107">
        <f>L42/'סכום נכסי הקרן'!$C$42</f>
        <v>9.3791797228303601E-4</v>
      </c>
    </row>
    <row r="43" spans="2:15">
      <c r="B43" s="102" t="s">
        <v>1074</v>
      </c>
      <c r="C43" s="103" t="s">
        <v>1075</v>
      </c>
      <c r="D43" s="104" t="s">
        <v>126</v>
      </c>
      <c r="E43" s="104" t="s">
        <v>29</v>
      </c>
      <c r="F43" s="103" t="s">
        <v>359</v>
      </c>
      <c r="G43" s="104" t="s">
        <v>341</v>
      </c>
      <c r="H43" s="104" t="s">
        <v>139</v>
      </c>
      <c r="I43" s="106">
        <v>1539000.102186</v>
      </c>
      <c r="J43" s="118">
        <v>19540</v>
      </c>
      <c r="K43" s="106"/>
      <c r="L43" s="106">
        <v>300720.61996705609</v>
      </c>
      <c r="M43" s="107">
        <v>1.2690402215518143E-2</v>
      </c>
      <c r="N43" s="107">
        <f t="shared" si="0"/>
        <v>1.7216449715094867E-2</v>
      </c>
      <c r="O43" s="107">
        <f>L43/'סכום נכסי הקרן'!$C$42</f>
        <v>2.6092060596063973E-3</v>
      </c>
    </row>
    <row r="44" spans="2:15">
      <c r="B44" s="102" t="s">
        <v>1076</v>
      </c>
      <c r="C44" s="103" t="s">
        <v>1077</v>
      </c>
      <c r="D44" s="104" t="s">
        <v>126</v>
      </c>
      <c r="E44" s="104" t="s">
        <v>29</v>
      </c>
      <c r="F44" s="103" t="s">
        <v>343</v>
      </c>
      <c r="G44" s="104" t="s">
        <v>329</v>
      </c>
      <c r="H44" s="104" t="s">
        <v>139</v>
      </c>
      <c r="I44" s="106">
        <v>22549747.073958006</v>
      </c>
      <c r="J44" s="118">
        <v>3389</v>
      </c>
      <c r="K44" s="106"/>
      <c r="L44" s="106">
        <v>764210.92833798926</v>
      </c>
      <c r="M44" s="107">
        <v>1.6862558784386507E-2</v>
      </c>
      <c r="N44" s="107">
        <f t="shared" si="0"/>
        <v>4.3751569216963923E-2</v>
      </c>
      <c r="O44" s="107">
        <f>L44/'סכום נכסי הקרן'!$C$42</f>
        <v>6.6306852694549261E-3</v>
      </c>
    </row>
    <row r="45" spans="2:15">
      <c r="B45" s="102" t="s">
        <v>1078</v>
      </c>
      <c r="C45" s="103" t="s">
        <v>1079</v>
      </c>
      <c r="D45" s="104" t="s">
        <v>126</v>
      </c>
      <c r="E45" s="104" t="s">
        <v>29</v>
      </c>
      <c r="F45" s="103" t="s">
        <v>1080</v>
      </c>
      <c r="G45" s="104" t="s">
        <v>1081</v>
      </c>
      <c r="H45" s="104" t="s">
        <v>139</v>
      </c>
      <c r="I45" s="106">
        <v>2155090.3095540004</v>
      </c>
      <c r="J45" s="118">
        <v>8007</v>
      </c>
      <c r="K45" s="106"/>
      <c r="L45" s="106">
        <v>172558.08108643303</v>
      </c>
      <c r="M45" s="107">
        <v>1.8493563300157962E-2</v>
      </c>
      <c r="N45" s="107">
        <f t="shared" si="0"/>
        <v>9.8790615897349898E-3</v>
      </c>
      <c r="O45" s="107">
        <f>L45/'סכום נכסי הקרן'!$C$42</f>
        <v>1.497202256546614E-3</v>
      </c>
    </row>
    <row r="46" spans="2:15">
      <c r="B46" s="102" t="s">
        <v>1082</v>
      </c>
      <c r="C46" s="103" t="s">
        <v>1083</v>
      </c>
      <c r="D46" s="104" t="s">
        <v>126</v>
      </c>
      <c r="E46" s="104" t="s">
        <v>29</v>
      </c>
      <c r="F46" s="103" t="s">
        <v>1084</v>
      </c>
      <c r="G46" s="104" t="s">
        <v>520</v>
      </c>
      <c r="H46" s="104" t="s">
        <v>139</v>
      </c>
      <c r="I46" s="106">
        <v>13449253.426751003</v>
      </c>
      <c r="J46" s="118">
        <v>1022</v>
      </c>
      <c r="K46" s="106"/>
      <c r="L46" s="106">
        <v>137451.37002140004</v>
      </c>
      <c r="M46" s="107">
        <v>2.4590549292130892E-2</v>
      </c>
      <c r="N46" s="107">
        <f t="shared" si="0"/>
        <v>7.8691797074093989E-3</v>
      </c>
      <c r="O46" s="107">
        <f>L46/'סכום נכסי הקרן'!$C$42</f>
        <v>1.1925984576658792E-3</v>
      </c>
    </row>
    <row r="47" spans="2:15">
      <c r="B47" s="102" t="s">
        <v>1085</v>
      </c>
      <c r="C47" s="103" t="s">
        <v>1086</v>
      </c>
      <c r="D47" s="104" t="s">
        <v>126</v>
      </c>
      <c r="E47" s="104" t="s">
        <v>29</v>
      </c>
      <c r="F47" s="103" t="s">
        <v>688</v>
      </c>
      <c r="G47" s="104" t="s">
        <v>689</v>
      </c>
      <c r="H47" s="104" t="s">
        <v>139</v>
      </c>
      <c r="I47" s="106">
        <v>9411329.382842999</v>
      </c>
      <c r="J47" s="118">
        <v>2562</v>
      </c>
      <c r="K47" s="106"/>
      <c r="L47" s="106">
        <v>241118.25878845699</v>
      </c>
      <c r="M47" s="107">
        <v>2.6342744696179234E-2</v>
      </c>
      <c r="N47" s="107">
        <f t="shared" si="0"/>
        <v>1.3804176043124226E-2</v>
      </c>
      <c r="O47" s="107">
        <f>L47/'סכום נכסי הקרן'!$C$42</f>
        <v>2.0920654592342428E-3</v>
      </c>
    </row>
    <row r="48" spans="2:15">
      <c r="B48" s="108"/>
      <c r="C48" s="103"/>
      <c r="D48" s="103"/>
      <c r="E48" s="103"/>
      <c r="F48" s="103"/>
      <c r="G48" s="103"/>
      <c r="H48" s="103"/>
      <c r="I48" s="106"/>
      <c r="J48" s="118"/>
      <c r="K48" s="103"/>
      <c r="L48" s="103"/>
      <c r="M48" s="103"/>
      <c r="N48" s="107"/>
      <c r="O48" s="103"/>
    </row>
    <row r="49" spans="2:15">
      <c r="B49" s="101" t="s">
        <v>1087</v>
      </c>
      <c r="C49" s="96"/>
      <c r="D49" s="97"/>
      <c r="E49" s="97"/>
      <c r="F49" s="96"/>
      <c r="G49" s="97"/>
      <c r="H49" s="97"/>
      <c r="I49" s="99"/>
      <c r="J49" s="116"/>
      <c r="K49" s="99"/>
      <c r="L49" s="99">
        <f>SUM(L50:L116)</f>
        <v>4171286.6772999913</v>
      </c>
      <c r="M49" s="100"/>
      <c r="N49" s="100">
        <f t="shared" si="0"/>
        <v>0.23880885632268162</v>
      </c>
      <c r="O49" s="100">
        <f>L49/'סכום נכסי הקרן'!$C$42</f>
        <v>3.6192218797496775E-2</v>
      </c>
    </row>
    <row r="50" spans="2:15">
      <c r="B50" s="102" t="s">
        <v>1088</v>
      </c>
      <c r="C50" s="103" t="s">
        <v>1089</v>
      </c>
      <c r="D50" s="104" t="s">
        <v>126</v>
      </c>
      <c r="E50" s="104" t="s">
        <v>29</v>
      </c>
      <c r="F50" s="103" t="s">
        <v>1090</v>
      </c>
      <c r="G50" s="104" t="s">
        <v>520</v>
      </c>
      <c r="H50" s="104" t="s">
        <v>139</v>
      </c>
      <c r="I50" s="106">
        <v>2238020.6856000004</v>
      </c>
      <c r="J50" s="118">
        <v>887.7</v>
      </c>
      <c r="K50" s="106"/>
      <c r="L50" s="106">
        <v>19866.909626072003</v>
      </c>
      <c r="M50" s="107">
        <v>8.3870626998570237E-3</v>
      </c>
      <c r="N50" s="107">
        <f t="shared" si="0"/>
        <v>1.1373934072398261E-3</v>
      </c>
      <c r="O50" s="107">
        <f>L50/'סכום נכסי הקרן'!$C$42</f>
        <v>1.7237547923277911E-4</v>
      </c>
    </row>
    <row r="51" spans="2:15">
      <c r="B51" s="102" t="s">
        <v>1091</v>
      </c>
      <c r="C51" s="103" t="s">
        <v>1092</v>
      </c>
      <c r="D51" s="104" t="s">
        <v>126</v>
      </c>
      <c r="E51" s="104" t="s">
        <v>29</v>
      </c>
      <c r="F51" s="103" t="s">
        <v>696</v>
      </c>
      <c r="G51" s="104" t="s">
        <v>520</v>
      </c>
      <c r="H51" s="104" t="s">
        <v>139</v>
      </c>
      <c r="I51" s="106">
        <v>5513386.9106780002</v>
      </c>
      <c r="J51" s="118">
        <v>1369</v>
      </c>
      <c r="K51" s="106"/>
      <c r="L51" s="106">
        <v>75478.266808486995</v>
      </c>
      <c r="M51" s="107">
        <v>2.6132037691110353E-2</v>
      </c>
      <c r="N51" s="107">
        <f t="shared" si="0"/>
        <v>4.3211795228181782E-3</v>
      </c>
      <c r="O51" s="107">
        <f>L51/'סכום נכסי הקרן'!$C$42</f>
        <v>6.5488808564862378E-4</v>
      </c>
    </row>
    <row r="52" spans="2:15">
      <c r="B52" s="102" t="s">
        <v>1093</v>
      </c>
      <c r="C52" s="103" t="s">
        <v>1094</v>
      </c>
      <c r="D52" s="104" t="s">
        <v>126</v>
      </c>
      <c r="E52" s="104" t="s">
        <v>29</v>
      </c>
      <c r="F52" s="103" t="s">
        <v>1095</v>
      </c>
      <c r="G52" s="104" t="s">
        <v>386</v>
      </c>
      <c r="H52" s="104" t="s">
        <v>139</v>
      </c>
      <c r="I52" s="106">
        <v>203661.48097600005</v>
      </c>
      <c r="J52" s="118">
        <v>8921</v>
      </c>
      <c r="K52" s="106"/>
      <c r="L52" s="106">
        <v>18168.640717850005</v>
      </c>
      <c r="M52" s="107">
        <v>1.3878207044634612E-2</v>
      </c>
      <c r="N52" s="107">
        <f t="shared" si="0"/>
        <v>1.0401664154082843E-3</v>
      </c>
      <c r="O52" s="107">
        <f>L52/'סכום נכסי הקרן'!$C$42</f>
        <v>1.576404287175886E-4</v>
      </c>
    </row>
    <row r="53" spans="2:15">
      <c r="B53" s="102" t="s">
        <v>1096</v>
      </c>
      <c r="C53" s="103" t="s">
        <v>1097</v>
      </c>
      <c r="D53" s="104" t="s">
        <v>126</v>
      </c>
      <c r="E53" s="104" t="s">
        <v>29</v>
      </c>
      <c r="F53" s="103" t="s">
        <v>1098</v>
      </c>
      <c r="G53" s="104" t="s">
        <v>689</v>
      </c>
      <c r="H53" s="104" t="s">
        <v>139</v>
      </c>
      <c r="I53" s="106">
        <v>5331116.7391440002</v>
      </c>
      <c r="J53" s="118">
        <v>1178</v>
      </c>
      <c r="K53" s="106"/>
      <c r="L53" s="106">
        <v>62800.555187094003</v>
      </c>
      <c r="M53" s="107">
        <v>4.2614835567243201E-2</v>
      </c>
      <c r="N53" s="107">
        <f t="shared" si="0"/>
        <v>3.5953723445272543E-3</v>
      </c>
      <c r="O53" s="107">
        <f>L53/'סכום נכסי הקרן'!$C$42</f>
        <v>5.4488976897813801E-4</v>
      </c>
    </row>
    <row r="54" spans="2:15">
      <c r="B54" s="102" t="s">
        <v>1099</v>
      </c>
      <c r="C54" s="103" t="s">
        <v>1100</v>
      </c>
      <c r="D54" s="104" t="s">
        <v>126</v>
      </c>
      <c r="E54" s="104" t="s">
        <v>29</v>
      </c>
      <c r="F54" s="103" t="s">
        <v>1101</v>
      </c>
      <c r="G54" s="104" t="s">
        <v>136</v>
      </c>
      <c r="H54" s="104" t="s">
        <v>139</v>
      </c>
      <c r="I54" s="106">
        <v>800955.6316490001</v>
      </c>
      <c r="J54" s="118">
        <v>566.6</v>
      </c>
      <c r="K54" s="106"/>
      <c r="L54" s="106">
        <v>4538.2146089400003</v>
      </c>
      <c r="M54" s="107">
        <v>4.0552900193920943E-3</v>
      </c>
      <c r="N54" s="107">
        <f t="shared" si="0"/>
        <v>2.5981571739139064E-4</v>
      </c>
      <c r="O54" s="107">
        <f>L54/'סכום נכסי הקרן'!$C$42</f>
        <v>3.9375873389519217E-5</v>
      </c>
    </row>
    <row r="55" spans="2:15">
      <c r="B55" s="102" t="s">
        <v>1102</v>
      </c>
      <c r="C55" s="103" t="s">
        <v>1103</v>
      </c>
      <c r="D55" s="104" t="s">
        <v>126</v>
      </c>
      <c r="E55" s="104" t="s">
        <v>29</v>
      </c>
      <c r="F55" s="103" t="s">
        <v>1104</v>
      </c>
      <c r="G55" s="104" t="s">
        <v>512</v>
      </c>
      <c r="H55" s="104" t="s">
        <v>139</v>
      </c>
      <c r="I55" s="106">
        <v>404195.32804400002</v>
      </c>
      <c r="J55" s="118">
        <v>3661</v>
      </c>
      <c r="K55" s="106"/>
      <c r="L55" s="106">
        <v>14797.590959673002</v>
      </c>
      <c r="M55" s="107">
        <v>7.1193909782746338E-3</v>
      </c>
      <c r="N55" s="107">
        <f t="shared" si="0"/>
        <v>8.4717163954258195E-4</v>
      </c>
      <c r="O55" s="107">
        <f>L55/'סכום נכסי הקרן'!$C$42</f>
        <v>1.2839147512992412E-4</v>
      </c>
    </row>
    <row r="56" spans="2:15">
      <c r="B56" s="102" t="s">
        <v>1105</v>
      </c>
      <c r="C56" s="103" t="s">
        <v>1106</v>
      </c>
      <c r="D56" s="104" t="s">
        <v>126</v>
      </c>
      <c r="E56" s="104" t="s">
        <v>29</v>
      </c>
      <c r="F56" s="103" t="s">
        <v>1107</v>
      </c>
      <c r="G56" s="104" t="s">
        <v>588</v>
      </c>
      <c r="H56" s="104" t="s">
        <v>139</v>
      </c>
      <c r="I56" s="106">
        <v>489989.0517340001</v>
      </c>
      <c r="J56" s="118">
        <v>8131</v>
      </c>
      <c r="K56" s="106"/>
      <c r="L56" s="106">
        <v>39841.009796398008</v>
      </c>
      <c r="M56" s="107">
        <v>2.2779788155045125E-2</v>
      </c>
      <c r="N56" s="107">
        <f t="shared" si="0"/>
        <v>2.2809235423677655E-3</v>
      </c>
      <c r="O56" s="107">
        <f>L56/'סכום נכסי הקרן'!$C$42</f>
        <v>3.4568099850614703E-4</v>
      </c>
    </row>
    <row r="57" spans="2:15">
      <c r="B57" s="102" t="s">
        <v>1108</v>
      </c>
      <c r="C57" s="103" t="s">
        <v>1109</v>
      </c>
      <c r="D57" s="104" t="s">
        <v>126</v>
      </c>
      <c r="E57" s="104" t="s">
        <v>29</v>
      </c>
      <c r="F57" s="103" t="s">
        <v>714</v>
      </c>
      <c r="G57" s="104" t="s">
        <v>520</v>
      </c>
      <c r="H57" s="104" t="s">
        <v>139</v>
      </c>
      <c r="I57" s="106">
        <v>504974.19880900002</v>
      </c>
      <c r="J57" s="118">
        <v>19810</v>
      </c>
      <c r="K57" s="106"/>
      <c r="L57" s="106">
        <v>100035.388784093</v>
      </c>
      <c r="M57" s="107">
        <v>3.9939317514420015E-2</v>
      </c>
      <c r="N57" s="107">
        <f t="shared" si="0"/>
        <v>5.7270906162669348E-3</v>
      </c>
      <c r="O57" s="107">
        <f>L57/'סכום נכסי הקרן'!$C$42</f>
        <v>8.679582484870217E-4</v>
      </c>
    </row>
    <row r="58" spans="2:15">
      <c r="B58" s="102" t="s">
        <v>1110</v>
      </c>
      <c r="C58" s="103" t="s">
        <v>1111</v>
      </c>
      <c r="D58" s="104" t="s">
        <v>126</v>
      </c>
      <c r="E58" s="104" t="s">
        <v>29</v>
      </c>
      <c r="F58" s="103" t="s">
        <v>1112</v>
      </c>
      <c r="G58" s="104" t="s">
        <v>481</v>
      </c>
      <c r="H58" s="104" t="s">
        <v>139</v>
      </c>
      <c r="I58" s="106">
        <v>380887.32973100006</v>
      </c>
      <c r="J58" s="118">
        <v>12130</v>
      </c>
      <c r="K58" s="106"/>
      <c r="L58" s="106">
        <v>46201.633095841004</v>
      </c>
      <c r="M58" s="107">
        <v>1.0483800110935453E-2</v>
      </c>
      <c r="N58" s="107">
        <f t="shared" si="0"/>
        <v>2.6450733343026107E-3</v>
      </c>
      <c r="O58" s="107">
        <f>L58/'סכום נכסי הקרן'!$C$42</f>
        <v>4.0086902271811627E-4</v>
      </c>
    </row>
    <row r="59" spans="2:15">
      <c r="B59" s="102" t="s">
        <v>1113</v>
      </c>
      <c r="C59" s="103" t="s">
        <v>1114</v>
      </c>
      <c r="D59" s="104" t="s">
        <v>126</v>
      </c>
      <c r="E59" s="104" t="s">
        <v>29</v>
      </c>
      <c r="F59" s="103" t="s">
        <v>731</v>
      </c>
      <c r="G59" s="104" t="s">
        <v>520</v>
      </c>
      <c r="H59" s="104" t="s">
        <v>139</v>
      </c>
      <c r="I59" s="106">
        <v>246607.49934400004</v>
      </c>
      <c r="J59" s="118">
        <v>3816</v>
      </c>
      <c r="K59" s="106"/>
      <c r="L59" s="106">
        <v>9410.5421750540027</v>
      </c>
      <c r="M59" s="107">
        <v>4.2813735072983403E-3</v>
      </c>
      <c r="N59" s="107">
        <f t="shared" si="0"/>
        <v>5.3875961736958892E-4</v>
      </c>
      <c r="O59" s="107">
        <f>L59/'סכום נכסי הקרן'!$C$42</f>
        <v>8.165068185222005E-5</v>
      </c>
    </row>
    <row r="60" spans="2:15">
      <c r="B60" s="102" t="s">
        <v>1115</v>
      </c>
      <c r="C60" s="103" t="s">
        <v>1116</v>
      </c>
      <c r="D60" s="104" t="s">
        <v>126</v>
      </c>
      <c r="E60" s="104" t="s">
        <v>29</v>
      </c>
      <c r="F60" s="103" t="s">
        <v>1117</v>
      </c>
      <c r="G60" s="104" t="s">
        <v>512</v>
      </c>
      <c r="H60" s="104" t="s">
        <v>139</v>
      </c>
      <c r="I60" s="106">
        <v>71780.916674000022</v>
      </c>
      <c r="J60" s="118">
        <v>5580</v>
      </c>
      <c r="K60" s="106"/>
      <c r="L60" s="106">
        <v>4005.3751502790001</v>
      </c>
      <c r="M60" s="107">
        <v>3.9654604230779569E-3</v>
      </c>
      <c r="N60" s="107">
        <f t="shared" si="0"/>
        <v>2.2931031424590481E-4</v>
      </c>
      <c r="O60" s="107">
        <f>L60/'סכום נכסי הקרן'!$C$42</f>
        <v>3.475268544687671E-5</v>
      </c>
    </row>
    <row r="61" spans="2:15">
      <c r="B61" s="102" t="s">
        <v>1118</v>
      </c>
      <c r="C61" s="103" t="s">
        <v>1119</v>
      </c>
      <c r="D61" s="104" t="s">
        <v>126</v>
      </c>
      <c r="E61" s="104" t="s">
        <v>29</v>
      </c>
      <c r="F61" s="103" t="s">
        <v>1120</v>
      </c>
      <c r="G61" s="104" t="s">
        <v>348</v>
      </c>
      <c r="H61" s="104" t="s">
        <v>139</v>
      </c>
      <c r="I61" s="106">
        <v>402961.21949300001</v>
      </c>
      <c r="J61" s="118">
        <v>10550</v>
      </c>
      <c r="K61" s="106"/>
      <c r="L61" s="106">
        <v>42512.408656614003</v>
      </c>
      <c r="M61" s="107">
        <v>3.2252861435736233E-2</v>
      </c>
      <c r="N61" s="107">
        <f t="shared" si="0"/>
        <v>2.4338628524520189E-3</v>
      </c>
      <c r="O61" s="107">
        <f>L61/'סכום נכסי הקרן'!$C$42</f>
        <v>3.6885942270088561E-4</v>
      </c>
    </row>
    <row r="62" spans="2:15">
      <c r="B62" s="102" t="s">
        <v>1121</v>
      </c>
      <c r="C62" s="103" t="s">
        <v>1122</v>
      </c>
      <c r="D62" s="104" t="s">
        <v>126</v>
      </c>
      <c r="E62" s="104" t="s">
        <v>29</v>
      </c>
      <c r="F62" s="103" t="s">
        <v>656</v>
      </c>
      <c r="G62" s="104" t="s">
        <v>348</v>
      </c>
      <c r="H62" s="104" t="s">
        <v>139</v>
      </c>
      <c r="I62" s="106">
        <v>36847878.030040003</v>
      </c>
      <c r="J62" s="118">
        <v>125.9</v>
      </c>
      <c r="K62" s="106"/>
      <c r="L62" s="106">
        <v>46391.478439865001</v>
      </c>
      <c r="M62" s="107">
        <v>1.1681937760331143E-2</v>
      </c>
      <c r="N62" s="107">
        <f t="shared" si="0"/>
        <v>2.6559421028605904E-3</v>
      </c>
      <c r="O62" s="107">
        <f>L62/'סכום נכסי הקרן'!$C$42</f>
        <v>4.0251621811851729E-4</v>
      </c>
    </row>
    <row r="63" spans="2:15">
      <c r="B63" s="102" t="s">
        <v>1123</v>
      </c>
      <c r="C63" s="103" t="s">
        <v>1124</v>
      </c>
      <c r="D63" s="104" t="s">
        <v>126</v>
      </c>
      <c r="E63" s="104" t="s">
        <v>29</v>
      </c>
      <c r="F63" s="103" t="s">
        <v>524</v>
      </c>
      <c r="G63" s="104" t="s">
        <v>512</v>
      </c>
      <c r="H63" s="104" t="s">
        <v>139</v>
      </c>
      <c r="I63" s="106">
        <v>5022804.6116160015</v>
      </c>
      <c r="J63" s="118">
        <v>1167</v>
      </c>
      <c r="K63" s="106"/>
      <c r="L63" s="106">
        <v>58616.12981754401</v>
      </c>
      <c r="M63" s="107">
        <v>2.8132617780114017E-2</v>
      </c>
      <c r="N63" s="107">
        <f t="shared" si="0"/>
        <v>3.3558112895875672E-3</v>
      </c>
      <c r="O63" s="107">
        <f>L63/'סכום נכסי הקרן'!$C$42</f>
        <v>5.085835521600274E-4</v>
      </c>
    </row>
    <row r="64" spans="2:15">
      <c r="B64" s="102" t="s">
        <v>1125</v>
      </c>
      <c r="C64" s="103" t="s">
        <v>1126</v>
      </c>
      <c r="D64" s="104" t="s">
        <v>126</v>
      </c>
      <c r="E64" s="104" t="s">
        <v>29</v>
      </c>
      <c r="F64" s="103" t="s">
        <v>488</v>
      </c>
      <c r="G64" s="104" t="s">
        <v>481</v>
      </c>
      <c r="H64" s="104" t="s">
        <v>139</v>
      </c>
      <c r="I64" s="106">
        <v>62744391.010915004</v>
      </c>
      <c r="J64" s="118">
        <v>58.3</v>
      </c>
      <c r="K64" s="106"/>
      <c r="L64" s="106">
        <v>36579.979960165001</v>
      </c>
      <c r="M64" s="107">
        <v>4.9602049680553616E-2</v>
      </c>
      <c r="N64" s="107">
        <f t="shared" si="0"/>
        <v>2.0942274780902975E-3</v>
      </c>
      <c r="O64" s="107">
        <f>L64/'סכום נכסי הקרן'!$C$42</f>
        <v>3.1738663408847407E-4</v>
      </c>
    </row>
    <row r="65" spans="2:15">
      <c r="B65" s="102" t="s">
        <v>1127</v>
      </c>
      <c r="C65" s="103" t="s">
        <v>1128</v>
      </c>
      <c r="D65" s="104" t="s">
        <v>126</v>
      </c>
      <c r="E65" s="104" t="s">
        <v>29</v>
      </c>
      <c r="F65" s="103" t="s">
        <v>1129</v>
      </c>
      <c r="G65" s="104" t="s">
        <v>556</v>
      </c>
      <c r="H65" s="104" t="s">
        <v>139</v>
      </c>
      <c r="I65" s="106">
        <v>3595112.8678750009</v>
      </c>
      <c r="J65" s="118">
        <v>794.8</v>
      </c>
      <c r="K65" s="106"/>
      <c r="L65" s="106">
        <v>28573.957074658003</v>
      </c>
      <c r="M65" s="107">
        <v>2.0228758001495671E-2</v>
      </c>
      <c r="N65" s="107">
        <f t="shared" si="0"/>
        <v>1.6358774971633834E-3</v>
      </c>
      <c r="O65" s="107">
        <f>L65/'סכום נכסי הקרן'!$C$42</f>
        <v>2.47922280668011E-4</v>
      </c>
    </row>
    <row r="66" spans="2:15">
      <c r="B66" s="102" t="s">
        <v>1130</v>
      </c>
      <c r="C66" s="103" t="s">
        <v>1131</v>
      </c>
      <c r="D66" s="104" t="s">
        <v>126</v>
      </c>
      <c r="E66" s="104" t="s">
        <v>29</v>
      </c>
      <c r="F66" s="103" t="s">
        <v>1132</v>
      </c>
      <c r="G66" s="104" t="s">
        <v>134</v>
      </c>
      <c r="H66" s="104" t="s">
        <v>139</v>
      </c>
      <c r="I66" s="106">
        <v>153752.82039400001</v>
      </c>
      <c r="J66" s="118">
        <v>3186</v>
      </c>
      <c r="K66" s="106"/>
      <c r="L66" s="106">
        <v>4898.564857747001</v>
      </c>
      <c r="M66" s="107">
        <v>5.6038262768452985E-3</v>
      </c>
      <c r="N66" s="107">
        <f t="shared" si="0"/>
        <v>2.8044600186967911E-4</v>
      </c>
      <c r="O66" s="107">
        <f>L66/'סכום נכסי הקרן'!$C$42</f>
        <v>4.2502456637687902E-5</v>
      </c>
    </row>
    <row r="67" spans="2:15">
      <c r="B67" s="102" t="s">
        <v>1133</v>
      </c>
      <c r="C67" s="103" t="s">
        <v>1134</v>
      </c>
      <c r="D67" s="104" t="s">
        <v>126</v>
      </c>
      <c r="E67" s="104" t="s">
        <v>29</v>
      </c>
      <c r="F67" s="103" t="s">
        <v>1135</v>
      </c>
      <c r="G67" s="104" t="s">
        <v>160</v>
      </c>
      <c r="H67" s="104" t="s">
        <v>139</v>
      </c>
      <c r="I67" s="106">
        <v>358630.02617700002</v>
      </c>
      <c r="J67" s="118">
        <v>14760</v>
      </c>
      <c r="K67" s="106"/>
      <c r="L67" s="106">
        <v>52933.791863839011</v>
      </c>
      <c r="M67" s="107">
        <v>1.3944397237288615E-2</v>
      </c>
      <c r="N67" s="107">
        <f t="shared" si="0"/>
        <v>3.0304937717703507E-3</v>
      </c>
      <c r="O67" s="107">
        <f>L67/'סכום נכסי הקרן'!$C$42</f>
        <v>4.5928067887131605E-4</v>
      </c>
    </row>
    <row r="68" spans="2:15">
      <c r="B68" s="102" t="s">
        <v>1136</v>
      </c>
      <c r="C68" s="103" t="s">
        <v>1137</v>
      </c>
      <c r="D68" s="104" t="s">
        <v>126</v>
      </c>
      <c r="E68" s="104" t="s">
        <v>29</v>
      </c>
      <c r="F68" s="103" t="s">
        <v>661</v>
      </c>
      <c r="G68" s="104" t="s">
        <v>520</v>
      </c>
      <c r="H68" s="104" t="s">
        <v>139</v>
      </c>
      <c r="I68" s="106">
        <v>389782.07517999999</v>
      </c>
      <c r="J68" s="118">
        <v>24790</v>
      </c>
      <c r="K68" s="106"/>
      <c r="L68" s="106">
        <v>96626.976437534031</v>
      </c>
      <c r="M68" s="107">
        <v>2.083519151805141E-2</v>
      </c>
      <c r="N68" s="107">
        <f t="shared" si="0"/>
        <v>5.5319568080855423E-3</v>
      </c>
      <c r="O68" s="107">
        <f>L68/'סכום נכסי הקרן'!$C$42</f>
        <v>8.3838511795392698E-4</v>
      </c>
    </row>
    <row r="69" spans="2:15">
      <c r="B69" s="102" t="s">
        <v>1138</v>
      </c>
      <c r="C69" s="103" t="s">
        <v>1139</v>
      </c>
      <c r="D69" s="104" t="s">
        <v>126</v>
      </c>
      <c r="E69" s="104" t="s">
        <v>29</v>
      </c>
      <c r="F69" s="103" t="s">
        <v>1140</v>
      </c>
      <c r="G69" s="104" t="s">
        <v>135</v>
      </c>
      <c r="H69" s="104" t="s">
        <v>139</v>
      </c>
      <c r="I69" s="106">
        <v>222038.02868400005</v>
      </c>
      <c r="J69" s="118">
        <v>31220</v>
      </c>
      <c r="K69" s="106"/>
      <c r="L69" s="106">
        <v>69320.272555109012</v>
      </c>
      <c r="M69" s="107">
        <v>3.8184843296810003E-2</v>
      </c>
      <c r="N69" s="107">
        <f t="shared" si="0"/>
        <v>3.9686303746395814E-3</v>
      </c>
      <c r="O69" s="107">
        <f>L69/'סכום נכסי הקרן'!$C$42</f>
        <v>6.014581747808709E-4</v>
      </c>
    </row>
    <row r="70" spans="2:15">
      <c r="B70" s="102" t="s">
        <v>1141</v>
      </c>
      <c r="C70" s="103" t="s">
        <v>1142</v>
      </c>
      <c r="D70" s="104" t="s">
        <v>126</v>
      </c>
      <c r="E70" s="104" t="s">
        <v>29</v>
      </c>
      <c r="F70" s="103" t="s">
        <v>1143</v>
      </c>
      <c r="G70" s="104" t="s">
        <v>520</v>
      </c>
      <c r="H70" s="104" t="s">
        <v>139</v>
      </c>
      <c r="I70" s="106">
        <v>297528.86428700009</v>
      </c>
      <c r="J70" s="118">
        <v>9978</v>
      </c>
      <c r="K70" s="106"/>
      <c r="L70" s="106">
        <v>29687.430078705002</v>
      </c>
      <c r="M70" s="107">
        <v>9.5083777710836797E-3</v>
      </c>
      <c r="N70" s="107">
        <f t="shared" si="0"/>
        <v>1.6996245457874214E-3</v>
      </c>
      <c r="O70" s="107">
        <f>L70/'סכום נכסי הקרן'!$C$42</f>
        <v>2.5758334251899361E-4</v>
      </c>
    </row>
    <row r="71" spans="2:15">
      <c r="B71" s="102" t="s">
        <v>1144</v>
      </c>
      <c r="C71" s="103" t="s">
        <v>1145</v>
      </c>
      <c r="D71" s="104" t="s">
        <v>126</v>
      </c>
      <c r="E71" s="104" t="s">
        <v>29</v>
      </c>
      <c r="F71" s="103" t="s">
        <v>526</v>
      </c>
      <c r="G71" s="104" t="s">
        <v>341</v>
      </c>
      <c r="H71" s="104" t="s">
        <v>139</v>
      </c>
      <c r="I71" s="106">
        <v>432668.945863</v>
      </c>
      <c r="J71" s="118">
        <v>3380</v>
      </c>
      <c r="K71" s="106"/>
      <c r="L71" s="106">
        <v>14624.210370155002</v>
      </c>
      <c r="M71" s="107">
        <v>1.163430024605071E-2</v>
      </c>
      <c r="N71" s="107">
        <f t="shared" si="0"/>
        <v>8.372454888139184E-4</v>
      </c>
      <c r="O71" s="107">
        <f>L71/'סכום נכסי הקרן'!$C$42</f>
        <v>1.268871363691233E-4</v>
      </c>
    </row>
    <row r="72" spans="2:15">
      <c r="B72" s="102" t="s">
        <v>1146</v>
      </c>
      <c r="C72" s="103" t="s">
        <v>1147</v>
      </c>
      <c r="D72" s="104" t="s">
        <v>126</v>
      </c>
      <c r="E72" s="104" t="s">
        <v>29</v>
      </c>
      <c r="F72" s="103" t="s">
        <v>1148</v>
      </c>
      <c r="G72" s="104" t="s">
        <v>1149</v>
      </c>
      <c r="H72" s="104" t="s">
        <v>139</v>
      </c>
      <c r="I72" s="106">
        <v>3405689.9942170004</v>
      </c>
      <c r="J72" s="118">
        <v>4801</v>
      </c>
      <c r="K72" s="106"/>
      <c r="L72" s="106">
        <v>163507.17662235902</v>
      </c>
      <c r="M72" s="107">
        <v>4.761888774212375E-2</v>
      </c>
      <c r="N72" s="107">
        <f t="shared" si="0"/>
        <v>9.3608914635928964E-3</v>
      </c>
      <c r="O72" s="107">
        <f>L72/'סכום נכסי הקרן'!$C$42</f>
        <v>1.4186719755995756E-3</v>
      </c>
    </row>
    <row r="73" spans="2:15">
      <c r="B73" s="102" t="s">
        <v>1150</v>
      </c>
      <c r="C73" s="103" t="s">
        <v>1151</v>
      </c>
      <c r="D73" s="104" t="s">
        <v>126</v>
      </c>
      <c r="E73" s="104" t="s">
        <v>29</v>
      </c>
      <c r="F73" s="103" t="s">
        <v>1152</v>
      </c>
      <c r="G73" s="104" t="s">
        <v>162</v>
      </c>
      <c r="H73" s="104" t="s">
        <v>139</v>
      </c>
      <c r="I73" s="106">
        <v>1646328.380629</v>
      </c>
      <c r="J73" s="118">
        <v>2246</v>
      </c>
      <c r="K73" s="106"/>
      <c r="L73" s="106">
        <v>36976.535428926007</v>
      </c>
      <c r="M73" s="107">
        <v>1.1341059242245962E-2</v>
      </c>
      <c r="N73" s="107">
        <f t="shared" si="0"/>
        <v>2.116930534794283E-3</v>
      </c>
      <c r="O73" s="107">
        <f>L73/'סכום נכסי הקרן'!$C$42</f>
        <v>3.2082735236105086E-4</v>
      </c>
    </row>
    <row r="74" spans="2:15">
      <c r="B74" s="102" t="s">
        <v>1153</v>
      </c>
      <c r="C74" s="103" t="s">
        <v>1154</v>
      </c>
      <c r="D74" s="104" t="s">
        <v>126</v>
      </c>
      <c r="E74" s="104" t="s">
        <v>29</v>
      </c>
      <c r="F74" s="103" t="s">
        <v>1155</v>
      </c>
      <c r="G74" s="104" t="s">
        <v>1149</v>
      </c>
      <c r="H74" s="104" t="s">
        <v>139</v>
      </c>
      <c r="I74" s="106">
        <v>829919.61578900006</v>
      </c>
      <c r="J74" s="118">
        <v>19750</v>
      </c>
      <c r="K74" s="106"/>
      <c r="L74" s="106">
        <v>163909.12411839401</v>
      </c>
      <c r="M74" s="107">
        <v>3.6189391050552015E-2</v>
      </c>
      <c r="N74" s="107">
        <f t="shared" si="0"/>
        <v>9.3839032173407867E-3</v>
      </c>
      <c r="O74" s="107">
        <f>L74/'סכום נכסי הקרן'!$C$42</f>
        <v>1.4221594778613526E-3</v>
      </c>
    </row>
    <row r="75" spans="2:15">
      <c r="B75" s="102" t="s">
        <v>1156</v>
      </c>
      <c r="C75" s="103" t="s">
        <v>1157</v>
      </c>
      <c r="D75" s="104" t="s">
        <v>126</v>
      </c>
      <c r="E75" s="104" t="s">
        <v>29</v>
      </c>
      <c r="F75" s="103" t="s">
        <v>1158</v>
      </c>
      <c r="G75" s="104" t="s">
        <v>588</v>
      </c>
      <c r="H75" s="104" t="s">
        <v>139</v>
      </c>
      <c r="I75" s="106">
        <v>405791.91601300001</v>
      </c>
      <c r="J75" s="118">
        <v>15550</v>
      </c>
      <c r="K75" s="106"/>
      <c r="L75" s="106">
        <v>63100.642940289013</v>
      </c>
      <c r="M75" s="107">
        <v>2.8009099757521125E-2</v>
      </c>
      <c r="N75" s="107">
        <f t="shared" si="0"/>
        <v>3.6125525622109095E-3</v>
      </c>
      <c r="O75" s="107">
        <f>L75/'סכום נכסי הקרן'!$C$42</f>
        <v>5.4749348396161961E-4</v>
      </c>
    </row>
    <row r="76" spans="2:15">
      <c r="B76" s="102" t="s">
        <v>1159</v>
      </c>
      <c r="C76" s="103" t="s">
        <v>1160</v>
      </c>
      <c r="D76" s="104" t="s">
        <v>126</v>
      </c>
      <c r="E76" s="104" t="s">
        <v>29</v>
      </c>
      <c r="F76" s="103" t="s">
        <v>1161</v>
      </c>
      <c r="G76" s="104" t="s">
        <v>136</v>
      </c>
      <c r="H76" s="104" t="s">
        <v>139</v>
      </c>
      <c r="I76" s="106">
        <v>2241085.7188720009</v>
      </c>
      <c r="J76" s="118">
        <v>1575</v>
      </c>
      <c r="K76" s="106"/>
      <c r="L76" s="106">
        <v>35297.100072240013</v>
      </c>
      <c r="M76" s="107">
        <v>1.1186407339184528E-2</v>
      </c>
      <c r="N76" s="107">
        <f t="shared" ref="N76:N139" si="1">IFERROR(L76/$L$11,0)</f>
        <v>2.0207817759519248E-3</v>
      </c>
      <c r="O76" s="107">
        <f>L76/'סכום נכסי הקרן'!$C$42</f>
        <v>3.0625571138125248E-4</v>
      </c>
    </row>
    <row r="77" spans="2:15">
      <c r="B77" s="102" t="s">
        <v>1162</v>
      </c>
      <c r="C77" s="103" t="s">
        <v>1163</v>
      </c>
      <c r="D77" s="104" t="s">
        <v>126</v>
      </c>
      <c r="E77" s="104" t="s">
        <v>29</v>
      </c>
      <c r="F77" s="103" t="s">
        <v>1164</v>
      </c>
      <c r="G77" s="104" t="s">
        <v>520</v>
      </c>
      <c r="H77" s="104" t="s">
        <v>139</v>
      </c>
      <c r="I77" s="106">
        <v>6009827.6844810005</v>
      </c>
      <c r="J77" s="118">
        <v>950.7</v>
      </c>
      <c r="K77" s="106"/>
      <c r="L77" s="106">
        <v>57135.431796763005</v>
      </c>
      <c r="M77" s="107">
        <v>1.9861669271261633E-2</v>
      </c>
      <c r="N77" s="107">
        <f t="shared" si="1"/>
        <v>3.271040371581315E-3</v>
      </c>
      <c r="O77" s="107">
        <f>L77/'סכום נכסי הקרן'!$C$42</f>
        <v>4.9573625805464741E-4</v>
      </c>
    </row>
    <row r="78" spans="2:15">
      <c r="B78" s="102" t="s">
        <v>1165</v>
      </c>
      <c r="C78" s="103" t="s">
        <v>1166</v>
      </c>
      <c r="D78" s="104" t="s">
        <v>126</v>
      </c>
      <c r="E78" s="104" t="s">
        <v>29</v>
      </c>
      <c r="F78" s="103" t="s">
        <v>584</v>
      </c>
      <c r="G78" s="104" t="s">
        <v>133</v>
      </c>
      <c r="H78" s="104" t="s">
        <v>139</v>
      </c>
      <c r="I78" s="106">
        <v>139013098.83022401</v>
      </c>
      <c r="J78" s="118">
        <v>165.6</v>
      </c>
      <c r="K78" s="106"/>
      <c r="L78" s="106">
        <v>230205.69166224802</v>
      </c>
      <c r="M78" s="107">
        <v>5.3663541712516867E-2</v>
      </c>
      <c r="N78" s="107">
        <f t="shared" si="1"/>
        <v>1.3179424527210366E-2</v>
      </c>
      <c r="O78" s="107">
        <f>L78/'סכום נכסי הקרן'!$C$42</f>
        <v>1.9973824399099104E-3</v>
      </c>
    </row>
    <row r="79" spans="2:15">
      <c r="B79" s="102" t="s">
        <v>1167</v>
      </c>
      <c r="C79" s="103" t="s">
        <v>1168</v>
      </c>
      <c r="D79" s="104" t="s">
        <v>126</v>
      </c>
      <c r="E79" s="104" t="s">
        <v>29</v>
      </c>
      <c r="F79" s="103" t="s">
        <v>388</v>
      </c>
      <c r="G79" s="104" t="s">
        <v>341</v>
      </c>
      <c r="H79" s="104" t="s">
        <v>139</v>
      </c>
      <c r="I79" s="106">
        <v>87363.535342000017</v>
      </c>
      <c r="J79" s="118">
        <v>71190</v>
      </c>
      <c r="K79" s="106"/>
      <c r="L79" s="106">
        <v>62194.100809758005</v>
      </c>
      <c r="M79" s="107">
        <v>1.6537081967113818E-2</v>
      </c>
      <c r="N79" s="107">
        <f t="shared" si="1"/>
        <v>3.5606524397430459E-3</v>
      </c>
      <c r="O79" s="107">
        <f>L79/'סכום נכסי הקרן'!$C$42</f>
        <v>5.3962786031223659E-4</v>
      </c>
    </row>
    <row r="80" spans="2:15">
      <c r="B80" s="102" t="s">
        <v>1169</v>
      </c>
      <c r="C80" s="103" t="s">
        <v>1170</v>
      </c>
      <c r="D80" s="104" t="s">
        <v>126</v>
      </c>
      <c r="E80" s="104" t="s">
        <v>29</v>
      </c>
      <c r="F80" s="103" t="s">
        <v>612</v>
      </c>
      <c r="G80" s="104" t="s">
        <v>386</v>
      </c>
      <c r="H80" s="104" t="s">
        <v>139</v>
      </c>
      <c r="I80" s="106">
        <v>1105415.1584350003</v>
      </c>
      <c r="J80" s="118">
        <v>5901</v>
      </c>
      <c r="K80" s="106"/>
      <c r="L80" s="106">
        <v>65230.548499338009</v>
      </c>
      <c r="M80" s="107">
        <v>1.3987108153103113E-2</v>
      </c>
      <c r="N80" s="107">
        <f t="shared" si="1"/>
        <v>3.7344910310770788E-3</v>
      </c>
      <c r="O80" s="107">
        <f>L80/'סכום נכסי הקרן'!$C$42</f>
        <v>5.6597363504560182E-4</v>
      </c>
    </row>
    <row r="81" spans="2:15">
      <c r="B81" s="102" t="s">
        <v>1171</v>
      </c>
      <c r="C81" s="103" t="s">
        <v>1172</v>
      </c>
      <c r="D81" s="104" t="s">
        <v>126</v>
      </c>
      <c r="E81" s="104" t="s">
        <v>29</v>
      </c>
      <c r="F81" s="103" t="s">
        <v>1173</v>
      </c>
      <c r="G81" s="104" t="s">
        <v>341</v>
      </c>
      <c r="H81" s="104" t="s">
        <v>139</v>
      </c>
      <c r="I81" s="106">
        <v>2212003.2954820008</v>
      </c>
      <c r="J81" s="118">
        <v>858.7</v>
      </c>
      <c r="K81" s="106"/>
      <c r="L81" s="106">
        <v>18994.472297117001</v>
      </c>
      <c r="M81" s="107">
        <v>1.4707820279892999E-2</v>
      </c>
      <c r="N81" s="107">
        <f t="shared" si="1"/>
        <v>1.0874458066889529E-3</v>
      </c>
      <c r="O81" s="107">
        <f>L81/'סכום נכסי הקרן'!$C$42</f>
        <v>1.6480576630259965E-4</v>
      </c>
    </row>
    <row r="82" spans="2:15">
      <c r="B82" s="102" t="s">
        <v>1174</v>
      </c>
      <c r="C82" s="103" t="s">
        <v>1175</v>
      </c>
      <c r="D82" s="104" t="s">
        <v>126</v>
      </c>
      <c r="E82" s="104" t="s">
        <v>29</v>
      </c>
      <c r="F82" s="103" t="s">
        <v>458</v>
      </c>
      <c r="G82" s="104" t="s">
        <v>341</v>
      </c>
      <c r="H82" s="104" t="s">
        <v>139</v>
      </c>
      <c r="I82" s="106">
        <v>1087334.7568170002</v>
      </c>
      <c r="J82" s="118">
        <v>6819</v>
      </c>
      <c r="K82" s="106"/>
      <c r="L82" s="106">
        <v>74145.357067164005</v>
      </c>
      <c r="M82" s="107">
        <v>2.9782448178594323E-2</v>
      </c>
      <c r="N82" s="107">
        <f t="shared" si="1"/>
        <v>4.2448695792607289E-3</v>
      </c>
      <c r="O82" s="107">
        <f>L82/'סכום נכסי הקרן'!$C$42</f>
        <v>6.4332307831939796E-4</v>
      </c>
    </row>
    <row r="83" spans="2:15">
      <c r="B83" s="102" t="s">
        <v>1176</v>
      </c>
      <c r="C83" s="103" t="s">
        <v>1177</v>
      </c>
      <c r="D83" s="104" t="s">
        <v>126</v>
      </c>
      <c r="E83" s="104" t="s">
        <v>29</v>
      </c>
      <c r="F83" s="103" t="s">
        <v>1178</v>
      </c>
      <c r="G83" s="104" t="s">
        <v>1149</v>
      </c>
      <c r="H83" s="104" t="s">
        <v>139</v>
      </c>
      <c r="I83" s="106">
        <v>2304212.5452580005</v>
      </c>
      <c r="J83" s="118">
        <v>7800</v>
      </c>
      <c r="K83" s="106"/>
      <c r="L83" s="106">
        <v>179728.57852996205</v>
      </c>
      <c r="M83" s="107">
        <v>3.6274200881879243E-2</v>
      </c>
      <c r="N83" s="107">
        <f t="shared" si="1"/>
        <v>1.0289577199480199E-2</v>
      </c>
      <c r="O83" s="107">
        <f>L83/'סכום נכסי הקרן'!$C$42</f>
        <v>1.5594171634661918E-3</v>
      </c>
    </row>
    <row r="84" spans="2:15">
      <c r="B84" s="102" t="s">
        <v>1179</v>
      </c>
      <c r="C84" s="103" t="s">
        <v>1180</v>
      </c>
      <c r="D84" s="104" t="s">
        <v>126</v>
      </c>
      <c r="E84" s="104" t="s">
        <v>29</v>
      </c>
      <c r="F84" s="103" t="s">
        <v>1181</v>
      </c>
      <c r="G84" s="104" t="s">
        <v>1182</v>
      </c>
      <c r="H84" s="104" t="s">
        <v>139</v>
      </c>
      <c r="I84" s="106">
        <v>2521542.9893460008</v>
      </c>
      <c r="J84" s="118">
        <v>4003</v>
      </c>
      <c r="K84" s="106"/>
      <c r="L84" s="106">
        <v>100937.36586397402</v>
      </c>
      <c r="M84" s="107">
        <v>2.2985815029886981E-2</v>
      </c>
      <c r="N84" s="107">
        <f t="shared" si="1"/>
        <v>5.7787293866367251E-3</v>
      </c>
      <c r="O84" s="107">
        <f>L84/'סכום נכסי הקרן'!$C$42</f>
        <v>8.7578426341978371E-4</v>
      </c>
    </row>
    <row r="85" spans="2:15">
      <c r="B85" s="102" t="s">
        <v>1183</v>
      </c>
      <c r="C85" s="103" t="s">
        <v>1184</v>
      </c>
      <c r="D85" s="104" t="s">
        <v>126</v>
      </c>
      <c r="E85" s="104" t="s">
        <v>29</v>
      </c>
      <c r="F85" s="103" t="s">
        <v>496</v>
      </c>
      <c r="G85" s="104" t="s">
        <v>497</v>
      </c>
      <c r="H85" s="104" t="s">
        <v>139</v>
      </c>
      <c r="I85" s="106">
        <v>70706.666742000016</v>
      </c>
      <c r="J85" s="118">
        <v>41100</v>
      </c>
      <c r="K85" s="106"/>
      <c r="L85" s="106">
        <v>29060.440031198006</v>
      </c>
      <c r="M85" s="107">
        <v>2.391288371723365E-2</v>
      </c>
      <c r="N85" s="107">
        <f t="shared" si="1"/>
        <v>1.6637289606228534E-3</v>
      </c>
      <c r="O85" s="107">
        <f>L85/'סכום נכסי הקרן'!$C$42</f>
        <v>2.5214325586498439E-4</v>
      </c>
    </row>
    <row r="86" spans="2:15">
      <c r="B86" s="102" t="s">
        <v>1185</v>
      </c>
      <c r="C86" s="103" t="s">
        <v>1186</v>
      </c>
      <c r="D86" s="104" t="s">
        <v>126</v>
      </c>
      <c r="E86" s="104" t="s">
        <v>29</v>
      </c>
      <c r="F86" s="103" t="s">
        <v>1187</v>
      </c>
      <c r="G86" s="104" t="s">
        <v>386</v>
      </c>
      <c r="H86" s="104" t="s">
        <v>139</v>
      </c>
      <c r="I86" s="106">
        <v>1012736.3319580001</v>
      </c>
      <c r="J86" s="118">
        <v>8890</v>
      </c>
      <c r="K86" s="106"/>
      <c r="L86" s="106">
        <v>90032.259911073008</v>
      </c>
      <c r="M86" s="107">
        <v>1.6365337302726549E-2</v>
      </c>
      <c r="N86" s="107">
        <f t="shared" si="1"/>
        <v>5.154405027713584E-3</v>
      </c>
      <c r="O86" s="107">
        <f>L86/'סכום נכסי הקרן'!$C$42</f>
        <v>7.8116598105498877E-4</v>
      </c>
    </row>
    <row r="87" spans="2:15">
      <c r="B87" s="102" t="s">
        <v>1188</v>
      </c>
      <c r="C87" s="103" t="s">
        <v>1189</v>
      </c>
      <c r="D87" s="104" t="s">
        <v>126</v>
      </c>
      <c r="E87" s="104" t="s">
        <v>29</v>
      </c>
      <c r="F87" s="103" t="s">
        <v>502</v>
      </c>
      <c r="G87" s="104" t="s">
        <v>341</v>
      </c>
      <c r="H87" s="104" t="s">
        <v>139</v>
      </c>
      <c r="I87" s="106">
        <v>34549253.70254501</v>
      </c>
      <c r="J87" s="118">
        <v>156.1</v>
      </c>
      <c r="K87" s="106"/>
      <c r="L87" s="106">
        <v>53931.38502847201</v>
      </c>
      <c r="M87" s="107">
        <v>5.0072547344007484E-2</v>
      </c>
      <c r="N87" s="107">
        <f t="shared" si="1"/>
        <v>3.0876066247463385E-3</v>
      </c>
      <c r="O87" s="107">
        <f>L87/'סכום נכסי הקרן'!$C$42</f>
        <v>4.6793630790821912E-4</v>
      </c>
    </row>
    <row r="88" spans="2:15">
      <c r="B88" s="102" t="s">
        <v>1190</v>
      </c>
      <c r="C88" s="103" t="s">
        <v>1191</v>
      </c>
      <c r="D88" s="104" t="s">
        <v>126</v>
      </c>
      <c r="E88" s="104" t="s">
        <v>29</v>
      </c>
      <c r="F88" s="103" t="s">
        <v>553</v>
      </c>
      <c r="G88" s="104" t="s">
        <v>348</v>
      </c>
      <c r="H88" s="104" t="s">
        <v>139</v>
      </c>
      <c r="I88" s="106">
        <v>7346727.3251210013</v>
      </c>
      <c r="J88" s="118">
        <v>363</v>
      </c>
      <c r="K88" s="106"/>
      <c r="L88" s="106">
        <v>26668.620190184007</v>
      </c>
      <c r="M88" s="107">
        <v>1.0339081190339437E-2</v>
      </c>
      <c r="N88" s="107">
        <f t="shared" si="1"/>
        <v>1.5267957299554824E-3</v>
      </c>
      <c r="O88" s="107">
        <f>L88/'סכום נכסי הקרן'!$C$42</f>
        <v>2.3139060237769042E-4</v>
      </c>
    </row>
    <row r="89" spans="2:15">
      <c r="B89" s="102" t="s">
        <v>1192</v>
      </c>
      <c r="C89" s="103" t="s">
        <v>1193</v>
      </c>
      <c r="D89" s="104" t="s">
        <v>126</v>
      </c>
      <c r="E89" s="104" t="s">
        <v>29</v>
      </c>
      <c r="F89" s="103" t="s">
        <v>1194</v>
      </c>
      <c r="G89" s="104" t="s">
        <v>133</v>
      </c>
      <c r="H89" s="104" t="s">
        <v>139</v>
      </c>
      <c r="I89" s="106">
        <v>1199340.8981349999</v>
      </c>
      <c r="J89" s="118">
        <v>2923</v>
      </c>
      <c r="K89" s="106"/>
      <c r="L89" s="106">
        <v>35056.734452552002</v>
      </c>
      <c r="M89" s="107">
        <v>1.2746093188214415E-2</v>
      </c>
      <c r="N89" s="107">
        <f t="shared" si="1"/>
        <v>2.0070206889833972E-3</v>
      </c>
      <c r="O89" s="107">
        <f>L89/'סכום נכסי הקרן'!$C$42</f>
        <v>3.0417017620418447E-4</v>
      </c>
    </row>
    <row r="90" spans="2:15">
      <c r="B90" s="102" t="s">
        <v>1195</v>
      </c>
      <c r="C90" s="103" t="s">
        <v>1196</v>
      </c>
      <c r="D90" s="104" t="s">
        <v>126</v>
      </c>
      <c r="E90" s="104" t="s">
        <v>29</v>
      </c>
      <c r="F90" s="103" t="s">
        <v>1197</v>
      </c>
      <c r="G90" s="104" t="s">
        <v>164</v>
      </c>
      <c r="H90" s="104" t="s">
        <v>139</v>
      </c>
      <c r="I90" s="106">
        <v>248948.66880600006</v>
      </c>
      <c r="J90" s="118">
        <v>8834</v>
      </c>
      <c r="K90" s="106"/>
      <c r="L90" s="106">
        <v>21992.125400782999</v>
      </c>
      <c r="M90" s="107">
        <v>7.5076090924010548E-3</v>
      </c>
      <c r="N90" s="107">
        <f t="shared" si="1"/>
        <v>1.2590633829237233E-3</v>
      </c>
      <c r="O90" s="107">
        <f>L90/'סכום נכסי הקרן'!$C$42</f>
        <v>1.908149393468029E-4</v>
      </c>
    </row>
    <row r="91" spans="2:15">
      <c r="B91" s="102" t="s">
        <v>1198</v>
      </c>
      <c r="C91" s="103" t="s">
        <v>1199</v>
      </c>
      <c r="D91" s="104" t="s">
        <v>126</v>
      </c>
      <c r="E91" s="104" t="s">
        <v>29</v>
      </c>
      <c r="F91" s="103" t="s">
        <v>1200</v>
      </c>
      <c r="G91" s="104" t="s">
        <v>135</v>
      </c>
      <c r="H91" s="104" t="s">
        <v>139</v>
      </c>
      <c r="I91" s="106">
        <v>28136185.045983002</v>
      </c>
      <c r="J91" s="118">
        <v>178.2</v>
      </c>
      <c r="K91" s="106"/>
      <c r="L91" s="106">
        <v>50138.681750346012</v>
      </c>
      <c r="M91" s="107">
        <v>5.5091464065693235E-2</v>
      </c>
      <c r="N91" s="107">
        <f t="shared" si="1"/>
        <v>2.8704719125364308E-3</v>
      </c>
      <c r="O91" s="107">
        <f>L91/'סכום נכסי הקרן'!$C$42</f>
        <v>4.3502887250635174E-4</v>
      </c>
    </row>
    <row r="92" spans="2:15">
      <c r="B92" s="102" t="s">
        <v>1201</v>
      </c>
      <c r="C92" s="103" t="s">
        <v>1202</v>
      </c>
      <c r="D92" s="104" t="s">
        <v>126</v>
      </c>
      <c r="E92" s="104" t="s">
        <v>29</v>
      </c>
      <c r="F92" s="103" t="s">
        <v>555</v>
      </c>
      <c r="G92" s="104" t="s">
        <v>556</v>
      </c>
      <c r="H92" s="104" t="s">
        <v>139</v>
      </c>
      <c r="I92" s="106">
        <v>823348.22755200008</v>
      </c>
      <c r="J92" s="118">
        <v>8861</v>
      </c>
      <c r="K92" s="106"/>
      <c r="L92" s="106">
        <v>72956.886443316034</v>
      </c>
      <c r="M92" s="107">
        <v>2.3166470633625088E-2</v>
      </c>
      <c r="N92" s="107">
        <f t="shared" si="1"/>
        <v>4.1768288684654806E-3</v>
      </c>
      <c r="O92" s="107">
        <f>L92/'סכום נכסי הקרן'!$C$42</f>
        <v>6.330112987222821E-4</v>
      </c>
    </row>
    <row r="93" spans="2:15">
      <c r="B93" s="102" t="s">
        <v>1203</v>
      </c>
      <c r="C93" s="103" t="s">
        <v>1204</v>
      </c>
      <c r="D93" s="104" t="s">
        <v>126</v>
      </c>
      <c r="E93" s="104" t="s">
        <v>29</v>
      </c>
      <c r="F93" s="103" t="s">
        <v>1205</v>
      </c>
      <c r="G93" s="104" t="s">
        <v>133</v>
      </c>
      <c r="H93" s="104" t="s">
        <v>139</v>
      </c>
      <c r="I93" s="106">
        <v>2574638.6113680005</v>
      </c>
      <c r="J93" s="118">
        <v>2185</v>
      </c>
      <c r="K93" s="106"/>
      <c r="L93" s="106">
        <v>56255.853659168009</v>
      </c>
      <c r="M93" s="107">
        <v>2.7341214464472803E-2</v>
      </c>
      <c r="N93" s="107">
        <f t="shared" si="1"/>
        <v>3.2206839551238734E-3</v>
      </c>
      <c r="O93" s="107">
        <f>L93/'סכום נכסי הקרן'!$C$42</f>
        <v>4.8810458781280765E-4</v>
      </c>
    </row>
    <row r="94" spans="2:15">
      <c r="B94" s="102" t="s">
        <v>1206</v>
      </c>
      <c r="C94" s="103" t="s">
        <v>1207</v>
      </c>
      <c r="D94" s="104" t="s">
        <v>126</v>
      </c>
      <c r="E94" s="104" t="s">
        <v>29</v>
      </c>
      <c r="F94" s="103" t="s">
        <v>1208</v>
      </c>
      <c r="G94" s="104" t="s">
        <v>512</v>
      </c>
      <c r="H94" s="104" t="s">
        <v>139</v>
      </c>
      <c r="I94" s="106">
        <v>719693.10055700003</v>
      </c>
      <c r="J94" s="118">
        <v>4892</v>
      </c>
      <c r="K94" s="106"/>
      <c r="L94" s="106">
        <v>35207.386479300003</v>
      </c>
      <c r="M94" s="107">
        <v>9.7400735634600374E-3</v>
      </c>
      <c r="N94" s="107">
        <f t="shared" si="1"/>
        <v>2.0156456148141175E-3</v>
      </c>
      <c r="O94" s="107">
        <f>L94/'סכום נכסי הקרן'!$C$42</f>
        <v>3.0547731031798725E-4</v>
      </c>
    </row>
    <row r="95" spans="2:15">
      <c r="B95" s="102" t="s">
        <v>1209</v>
      </c>
      <c r="C95" s="103" t="s">
        <v>1210</v>
      </c>
      <c r="D95" s="104" t="s">
        <v>126</v>
      </c>
      <c r="E95" s="104" t="s">
        <v>29</v>
      </c>
      <c r="F95" s="103" t="s">
        <v>506</v>
      </c>
      <c r="G95" s="104" t="s">
        <v>163</v>
      </c>
      <c r="H95" s="104" t="s">
        <v>139</v>
      </c>
      <c r="I95" s="106">
        <v>5249050.1191890007</v>
      </c>
      <c r="J95" s="118">
        <v>1232</v>
      </c>
      <c r="K95" s="106"/>
      <c r="L95" s="106">
        <v>64668.297468388017</v>
      </c>
      <c r="M95" s="107">
        <v>3.1747611734401618E-2</v>
      </c>
      <c r="N95" s="107">
        <f t="shared" si="1"/>
        <v>3.7023017964224309E-3</v>
      </c>
      <c r="O95" s="107">
        <f>L95/'סכום נכסי הקרן'!$C$42</f>
        <v>5.6109525724385551E-4</v>
      </c>
    </row>
    <row r="96" spans="2:15">
      <c r="B96" s="102" t="s">
        <v>1211</v>
      </c>
      <c r="C96" s="103" t="s">
        <v>1212</v>
      </c>
      <c r="D96" s="104" t="s">
        <v>126</v>
      </c>
      <c r="E96" s="104" t="s">
        <v>29</v>
      </c>
      <c r="F96" s="103" t="s">
        <v>1213</v>
      </c>
      <c r="G96" s="104" t="s">
        <v>134</v>
      </c>
      <c r="H96" s="104" t="s">
        <v>139</v>
      </c>
      <c r="I96" s="106">
        <v>353151.27161000005</v>
      </c>
      <c r="J96" s="118">
        <v>11980</v>
      </c>
      <c r="K96" s="106"/>
      <c r="L96" s="106">
        <v>42307.522338892013</v>
      </c>
      <c r="M96" s="107">
        <v>2.893889580994323E-2</v>
      </c>
      <c r="N96" s="107">
        <f t="shared" si="1"/>
        <v>2.4221329784355379E-3</v>
      </c>
      <c r="O96" s="107">
        <f>L96/'סכום נכסי הקרן'!$C$42</f>
        <v>3.6708172411211164E-4</v>
      </c>
    </row>
    <row r="97" spans="2:15">
      <c r="B97" s="102" t="s">
        <v>1214</v>
      </c>
      <c r="C97" s="103" t="s">
        <v>1215</v>
      </c>
      <c r="D97" s="104" t="s">
        <v>126</v>
      </c>
      <c r="E97" s="104" t="s">
        <v>29</v>
      </c>
      <c r="F97" s="103" t="s">
        <v>1216</v>
      </c>
      <c r="G97" s="104" t="s">
        <v>481</v>
      </c>
      <c r="H97" s="104" t="s">
        <v>139</v>
      </c>
      <c r="I97" s="106">
        <v>270369.28432800004</v>
      </c>
      <c r="J97" s="118">
        <v>42230</v>
      </c>
      <c r="K97" s="106"/>
      <c r="L97" s="106">
        <v>114176.94877216801</v>
      </c>
      <c r="M97" s="107">
        <v>4.2236212282323674E-2</v>
      </c>
      <c r="N97" s="107">
        <f t="shared" si="1"/>
        <v>6.5367040589845073E-3</v>
      </c>
      <c r="O97" s="107">
        <f>L97/'סכום נכסי הקרן'!$C$42</f>
        <v>9.9065766303736051E-4</v>
      </c>
    </row>
    <row r="98" spans="2:15">
      <c r="B98" s="102" t="s">
        <v>1217</v>
      </c>
      <c r="C98" s="103" t="s">
        <v>1218</v>
      </c>
      <c r="D98" s="104" t="s">
        <v>126</v>
      </c>
      <c r="E98" s="104" t="s">
        <v>29</v>
      </c>
      <c r="F98" s="103" t="s">
        <v>1219</v>
      </c>
      <c r="G98" s="104" t="s">
        <v>588</v>
      </c>
      <c r="H98" s="104" t="s">
        <v>139</v>
      </c>
      <c r="I98" s="106">
        <v>179300.62581200001</v>
      </c>
      <c r="J98" s="118">
        <v>26410</v>
      </c>
      <c r="K98" s="106"/>
      <c r="L98" s="106">
        <v>47353.295277227015</v>
      </c>
      <c r="M98" s="107">
        <v>1.3017143860717484E-2</v>
      </c>
      <c r="N98" s="107">
        <f t="shared" si="1"/>
        <v>2.7110067379939868E-3</v>
      </c>
      <c r="O98" s="107">
        <f>L98/'סכום נכסי הקרן'!$C$42</f>
        <v>4.1086143342351154E-4</v>
      </c>
    </row>
    <row r="99" spans="2:15">
      <c r="B99" s="102" t="s">
        <v>1220</v>
      </c>
      <c r="C99" s="103" t="s">
        <v>1221</v>
      </c>
      <c r="D99" s="104" t="s">
        <v>126</v>
      </c>
      <c r="E99" s="104" t="s">
        <v>29</v>
      </c>
      <c r="F99" s="103" t="s">
        <v>508</v>
      </c>
      <c r="G99" s="104" t="s">
        <v>348</v>
      </c>
      <c r="H99" s="104" t="s">
        <v>139</v>
      </c>
      <c r="I99" s="106">
        <v>360199.03853600001</v>
      </c>
      <c r="J99" s="118">
        <v>31450</v>
      </c>
      <c r="K99" s="106"/>
      <c r="L99" s="106">
        <v>113282.59761988401</v>
      </c>
      <c r="M99" s="107">
        <v>3.3878023415777288E-2</v>
      </c>
      <c r="N99" s="107">
        <f t="shared" si="1"/>
        <v>6.4855018778948916E-3</v>
      </c>
      <c r="O99" s="107">
        <f>L99/'סכום נכסי הקרן'!$C$42</f>
        <v>9.8289781455669742E-4</v>
      </c>
    </row>
    <row r="100" spans="2:15">
      <c r="B100" s="102" t="s">
        <v>1222</v>
      </c>
      <c r="C100" s="103" t="s">
        <v>1223</v>
      </c>
      <c r="D100" s="104" t="s">
        <v>126</v>
      </c>
      <c r="E100" s="104" t="s">
        <v>29</v>
      </c>
      <c r="F100" s="103" t="s">
        <v>1224</v>
      </c>
      <c r="G100" s="104" t="s">
        <v>329</v>
      </c>
      <c r="H100" s="104" t="s">
        <v>139</v>
      </c>
      <c r="I100" s="106">
        <v>24018.757717000004</v>
      </c>
      <c r="J100" s="118">
        <v>17300</v>
      </c>
      <c r="K100" s="106"/>
      <c r="L100" s="106">
        <v>4155.2450847130012</v>
      </c>
      <c r="M100" s="107">
        <v>6.7748855140266015E-4</v>
      </c>
      <c r="N100" s="107">
        <f t="shared" si="1"/>
        <v>2.3789046478653021E-4</v>
      </c>
      <c r="O100" s="107">
        <f>L100/'סכום נכסי הקרן'!$C$42</f>
        <v>3.6053033727353276E-5</v>
      </c>
    </row>
    <row r="101" spans="2:15">
      <c r="B101" s="102" t="s">
        <v>1225</v>
      </c>
      <c r="C101" s="103" t="s">
        <v>1226</v>
      </c>
      <c r="D101" s="104" t="s">
        <v>126</v>
      </c>
      <c r="E101" s="104" t="s">
        <v>29</v>
      </c>
      <c r="F101" s="103" t="s">
        <v>1227</v>
      </c>
      <c r="G101" s="104" t="s">
        <v>428</v>
      </c>
      <c r="H101" s="104" t="s">
        <v>139</v>
      </c>
      <c r="I101" s="106">
        <v>210381.53773200003</v>
      </c>
      <c r="J101" s="118">
        <v>15780</v>
      </c>
      <c r="K101" s="106"/>
      <c r="L101" s="106">
        <v>33198.20665392901</v>
      </c>
      <c r="M101" s="107">
        <v>2.203419870872873E-2</v>
      </c>
      <c r="N101" s="107">
        <f t="shared" si="1"/>
        <v>1.9006187721723584E-3</v>
      </c>
      <c r="O101" s="107">
        <f>L101/'סכום נכסי הקרן'!$C$42</f>
        <v>2.8804463750768509E-4</v>
      </c>
    </row>
    <row r="102" spans="2:15">
      <c r="B102" s="102" t="s">
        <v>1228</v>
      </c>
      <c r="C102" s="103" t="s">
        <v>1229</v>
      </c>
      <c r="D102" s="104" t="s">
        <v>126</v>
      </c>
      <c r="E102" s="104" t="s">
        <v>29</v>
      </c>
      <c r="F102" s="103" t="s">
        <v>683</v>
      </c>
      <c r="G102" s="104" t="s">
        <v>163</v>
      </c>
      <c r="H102" s="104" t="s">
        <v>139</v>
      </c>
      <c r="I102" s="106">
        <v>5932841.7711280016</v>
      </c>
      <c r="J102" s="118">
        <v>1494</v>
      </c>
      <c r="K102" s="106"/>
      <c r="L102" s="106">
        <v>88636.656060672016</v>
      </c>
      <c r="M102" s="107">
        <v>3.1854815287254909E-2</v>
      </c>
      <c r="N102" s="107">
        <f t="shared" si="1"/>
        <v>5.0745058059201006E-3</v>
      </c>
      <c r="O102" s="107">
        <f>L102/'סכום נכסי הקרן'!$C$42</f>
        <v>7.6905700753772475E-4</v>
      </c>
    </row>
    <row r="103" spans="2:15">
      <c r="B103" s="102" t="s">
        <v>1230</v>
      </c>
      <c r="C103" s="103" t="s">
        <v>1231</v>
      </c>
      <c r="D103" s="104" t="s">
        <v>126</v>
      </c>
      <c r="E103" s="104" t="s">
        <v>29</v>
      </c>
      <c r="F103" s="103" t="s">
        <v>1232</v>
      </c>
      <c r="G103" s="104" t="s">
        <v>164</v>
      </c>
      <c r="H103" s="104" t="s">
        <v>139</v>
      </c>
      <c r="I103" s="106">
        <v>9991.1637750000009</v>
      </c>
      <c r="J103" s="118">
        <v>11690</v>
      </c>
      <c r="K103" s="106"/>
      <c r="L103" s="106">
        <v>1167.9670453030003</v>
      </c>
      <c r="M103" s="107">
        <v>2.1239950092569036E-4</v>
      </c>
      <c r="N103" s="107">
        <f t="shared" si="1"/>
        <v>6.686686768120486E-5</v>
      </c>
      <c r="O103" s="107">
        <f>L103/'סכום נכסי הקרן'!$C$42</f>
        <v>1.0133880052385559E-5</v>
      </c>
    </row>
    <row r="104" spans="2:15">
      <c r="B104" s="102" t="s">
        <v>1233</v>
      </c>
      <c r="C104" s="103" t="s">
        <v>1234</v>
      </c>
      <c r="D104" s="104" t="s">
        <v>126</v>
      </c>
      <c r="E104" s="104" t="s">
        <v>29</v>
      </c>
      <c r="F104" s="103" t="s">
        <v>1235</v>
      </c>
      <c r="G104" s="104" t="s">
        <v>520</v>
      </c>
      <c r="H104" s="104" t="s">
        <v>139</v>
      </c>
      <c r="I104" s="106">
        <v>342243.71829400008</v>
      </c>
      <c r="J104" s="118">
        <v>8450</v>
      </c>
      <c r="K104" s="106"/>
      <c r="L104" s="106">
        <v>28919.594195814003</v>
      </c>
      <c r="M104" s="107">
        <v>1.6244293131217238E-2</v>
      </c>
      <c r="N104" s="107">
        <f t="shared" si="1"/>
        <v>1.6556654455811019E-3</v>
      </c>
      <c r="O104" s="107">
        <f>L104/'סכום נכסי הקרן'!$C$42</f>
        <v>2.509212052879587E-4</v>
      </c>
    </row>
    <row r="105" spans="2:15">
      <c r="B105" s="102" t="s">
        <v>1236</v>
      </c>
      <c r="C105" s="103" t="s">
        <v>1237</v>
      </c>
      <c r="D105" s="104" t="s">
        <v>126</v>
      </c>
      <c r="E105" s="104" t="s">
        <v>29</v>
      </c>
      <c r="F105" s="103" t="s">
        <v>544</v>
      </c>
      <c r="G105" s="104" t="s">
        <v>545</v>
      </c>
      <c r="H105" s="104" t="s">
        <v>139</v>
      </c>
      <c r="I105" s="106">
        <v>629632.88217400014</v>
      </c>
      <c r="J105" s="118">
        <v>38400</v>
      </c>
      <c r="K105" s="106"/>
      <c r="L105" s="106">
        <v>241779.02675463702</v>
      </c>
      <c r="M105" s="107">
        <v>3.833298938378981E-2</v>
      </c>
      <c r="N105" s="107">
        <f t="shared" si="1"/>
        <v>1.3842005435948469E-2</v>
      </c>
      <c r="O105" s="107">
        <f>L105/'סכום נכסי הקרן'!$C$42</f>
        <v>2.0977986204040342E-3</v>
      </c>
    </row>
    <row r="106" spans="2:15">
      <c r="B106" s="102" t="s">
        <v>1238</v>
      </c>
      <c r="C106" s="103" t="s">
        <v>1239</v>
      </c>
      <c r="D106" s="104" t="s">
        <v>126</v>
      </c>
      <c r="E106" s="104" t="s">
        <v>29</v>
      </c>
      <c r="F106" s="103" t="s">
        <v>1240</v>
      </c>
      <c r="G106" s="104" t="s">
        <v>1054</v>
      </c>
      <c r="H106" s="104" t="s">
        <v>139</v>
      </c>
      <c r="I106" s="106">
        <v>384589.46754500002</v>
      </c>
      <c r="J106" s="118">
        <v>23500</v>
      </c>
      <c r="K106" s="106"/>
      <c r="L106" s="106">
        <v>90378.524872961003</v>
      </c>
      <c r="M106" s="107">
        <v>8.6886399686396127E-3</v>
      </c>
      <c r="N106" s="107">
        <f t="shared" si="1"/>
        <v>5.1742289204187025E-3</v>
      </c>
      <c r="O106" s="107">
        <f>L106/'סכום נכסי הקרן'!$C$42</f>
        <v>7.8417035314256461E-4</v>
      </c>
    </row>
    <row r="107" spans="2:15">
      <c r="B107" s="102" t="s">
        <v>1241</v>
      </c>
      <c r="C107" s="103" t="s">
        <v>1242</v>
      </c>
      <c r="D107" s="104" t="s">
        <v>126</v>
      </c>
      <c r="E107" s="104" t="s">
        <v>29</v>
      </c>
      <c r="F107" s="103" t="s">
        <v>726</v>
      </c>
      <c r="G107" s="104" t="s">
        <v>520</v>
      </c>
      <c r="H107" s="104" t="s">
        <v>139</v>
      </c>
      <c r="I107" s="106">
        <v>1418877.9387050003</v>
      </c>
      <c r="J107" s="118">
        <v>2810</v>
      </c>
      <c r="K107" s="106"/>
      <c r="L107" s="106">
        <v>39870.47007760901</v>
      </c>
      <c r="M107" s="107">
        <v>2.6198611843518762E-2</v>
      </c>
      <c r="N107" s="107">
        <f t="shared" si="1"/>
        <v>2.2826101624941718E-3</v>
      </c>
      <c r="O107" s="107">
        <f>L107/'סכום נכסי הקרן'!$C$42</f>
        <v>3.4593661098879577E-4</v>
      </c>
    </row>
    <row r="108" spans="2:15">
      <c r="B108" s="102" t="s">
        <v>1243</v>
      </c>
      <c r="C108" s="103" t="s">
        <v>1244</v>
      </c>
      <c r="D108" s="104" t="s">
        <v>126</v>
      </c>
      <c r="E108" s="104" t="s">
        <v>29</v>
      </c>
      <c r="F108" s="103" t="s">
        <v>417</v>
      </c>
      <c r="G108" s="104" t="s">
        <v>341</v>
      </c>
      <c r="H108" s="104" t="s">
        <v>139</v>
      </c>
      <c r="I108" s="106">
        <v>436645.02939800004</v>
      </c>
      <c r="J108" s="118">
        <v>21760</v>
      </c>
      <c r="K108" s="106"/>
      <c r="L108" s="106">
        <v>95013.958397110036</v>
      </c>
      <c r="M108" s="107">
        <v>3.5793031816854982E-2</v>
      </c>
      <c r="N108" s="107">
        <f t="shared" si="1"/>
        <v>5.4396104834951537E-3</v>
      </c>
      <c r="O108" s="107">
        <f>L108/'סכום נכסי הקרן'!$C$42</f>
        <v>8.2438974761387589E-4</v>
      </c>
    </row>
    <row r="109" spans="2:15">
      <c r="B109" s="102" t="s">
        <v>1245</v>
      </c>
      <c r="C109" s="103" t="s">
        <v>1246</v>
      </c>
      <c r="D109" s="104" t="s">
        <v>126</v>
      </c>
      <c r="E109" s="104" t="s">
        <v>29</v>
      </c>
      <c r="F109" s="103" t="s">
        <v>419</v>
      </c>
      <c r="G109" s="104" t="s">
        <v>341</v>
      </c>
      <c r="H109" s="104" t="s">
        <v>139</v>
      </c>
      <c r="I109" s="106">
        <v>6267917.0292390017</v>
      </c>
      <c r="J109" s="118">
        <v>1555</v>
      </c>
      <c r="K109" s="106"/>
      <c r="L109" s="106">
        <v>97466.109804646025</v>
      </c>
      <c r="M109" s="107">
        <v>3.2264881615601849E-2</v>
      </c>
      <c r="N109" s="107">
        <f t="shared" si="1"/>
        <v>5.5799977353113662E-3</v>
      </c>
      <c r="O109" s="107">
        <f>L109/'סכום נכסי הקרן'!$C$42</f>
        <v>8.456658686604346E-4</v>
      </c>
    </row>
    <row r="110" spans="2:15">
      <c r="B110" s="102" t="s">
        <v>1247</v>
      </c>
      <c r="C110" s="103" t="s">
        <v>1248</v>
      </c>
      <c r="D110" s="104" t="s">
        <v>126</v>
      </c>
      <c r="E110" s="104" t="s">
        <v>29</v>
      </c>
      <c r="F110" s="103" t="s">
        <v>1249</v>
      </c>
      <c r="G110" s="104" t="s">
        <v>588</v>
      </c>
      <c r="H110" s="104" t="s">
        <v>139</v>
      </c>
      <c r="I110" s="106">
        <v>658221.46631600009</v>
      </c>
      <c r="J110" s="118">
        <v>7500</v>
      </c>
      <c r="K110" s="106"/>
      <c r="L110" s="106">
        <v>49366.609973697014</v>
      </c>
      <c r="M110" s="107">
        <v>1.3587567370853478E-2</v>
      </c>
      <c r="N110" s="107">
        <f t="shared" si="1"/>
        <v>2.8262703046766919E-3</v>
      </c>
      <c r="O110" s="107">
        <f>L110/'סכום נכסי הקרן'!$C$42</f>
        <v>4.2832998249241015E-4</v>
      </c>
    </row>
    <row r="111" spans="2:15">
      <c r="B111" s="102" t="s">
        <v>1250</v>
      </c>
      <c r="C111" s="103" t="s">
        <v>1251</v>
      </c>
      <c r="D111" s="104" t="s">
        <v>126</v>
      </c>
      <c r="E111" s="104" t="s">
        <v>29</v>
      </c>
      <c r="F111" s="103" t="s">
        <v>1252</v>
      </c>
      <c r="G111" s="104" t="s">
        <v>588</v>
      </c>
      <c r="H111" s="104" t="s">
        <v>139</v>
      </c>
      <c r="I111" s="106">
        <v>160426.11850000004</v>
      </c>
      <c r="J111" s="118">
        <v>21820</v>
      </c>
      <c r="K111" s="106"/>
      <c r="L111" s="106">
        <v>35004.97905722601</v>
      </c>
      <c r="M111" s="107">
        <v>1.1645686320499107E-2</v>
      </c>
      <c r="N111" s="107">
        <f t="shared" si="1"/>
        <v>2.004057659174492E-3</v>
      </c>
      <c r="O111" s="107">
        <f>L111/'סכום נכסי הקרן'!$C$42</f>
        <v>3.0372111989698244E-4</v>
      </c>
    </row>
    <row r="112" spans="2:15">
      <c r="B112" s="102" t="s">
        <v>1253</v>
      </c>
      <c r="C112" s="103" t="s">
        <v>1254</v>
      </c>
      <c r="D112" s="104" t="s">
        <v>126</v>
      </c>
      <c r="E112" s="104" t="s">
        <v>29</v>
      </c>
      <c r="F112" s="103" t="s">
        <v>1255</v>
      </c>
      <c r="G112" s="104" t="s">
        <v>133</v>
      </c>
      <c r="H112" s="104" t="s">
        <v>139</v>
      </c>
      <c r="I112" s="106">
        <v>15958021.881946003</v>
      </c>
      <c r="J112" s="118">
        <v>317.89999999999998</v>
      </c>
      <c r="K112" s="106"/>
      <c r="L112" s="106">
        <v>50730.551562330016</v>
      </c>
      <c r="M112" s="107">
        <v>1.4199156138799922E-2</v>
      </c>
      <c r="N112" s="107">
        <f t="shared" si="1"/>
        <v>2.9043568415347202E-3</v>
      </c>
      <c r="O112" s="107">
        <f>L112/'סכום נכסי הקרן'!$C$42</f>
        <v>4.4016423801635884E-4</v>
      </c>
    </row>
    <row r="113" spans="2:15">
      <c r="B113" s="102" t="s">
        <v>1256</v>
      </c>
      <c r="C113" s="103" t="s">
        <v>1257</v>
      </c>
      <c r="D113" s="104" t="s">
        <v>126</v>
      </c>
      <c r="E113" s="104" t="s">
        <v>29</v>
      </c>
      <c r="F113" s="103" t="s">
        <v>743</v>
      </c>
      <c r="G113" s="104" t="s">
        <v>348</v>
      </c>
      <c r="H113" s="104" t="s">
        <v>139</v>
      </c>
      <c r="I113" s="106">
        <v>21642318.247621004</v>
      </c>
      <c r="J113" s="118">
        <v>297</v>
      </c>
      <c r="K113" s="106"/>
      <c r="L113" s="106">
        <v>64277.685195438004</v>
      </c>
      <c r="M113" s="107">
        <v>2.3606974725071474E-2</v>
      </c>
      <c r="N113" s="107">
        <f t="shared" si="1"/>
        <v>3.6799389915170688E-3</v>
      </c>
      <c r="O113" s="107">
        <f>L113/'סכום נכסי הקרן'!$C$42</f>
        <v>5.5770610518088943E-4</v>
      </c>
    </row>
    <row r="114" spans="2:15">
      <c r="B114" s="102" t="s">
        <v>1258</v>
      </c>
      <c r="C114" s="103" t="s">
        <v>1259</v>
      </c>
      <c r="D114" s="104" t="s">
        <v>126</v>
      </c>
      <c r="E114" s="104" t="s">
        <v>29</v>
      </c>
      <c r="F114" s="103" t="s">
        <v>587</v>
      </c>
      <c r="G114" s="104" t="s">
        <v>588</v>
      </c>
      <c r="H114" s="104" t="s">
        <v>139</v>
      </c>
      <c r="I114" s="106">
        <v>11546691.084457003</v>
      </c>
      <c r="J114" s="118">
        <v>1769</v>
      </c>
      <c r="K114" s="106"/>
      <c r="L114" s="106">
        <v>204260.96528549504</v>
      </c>
      <c r="M114" s="107">
        <v>4.3463253107842194E-2</v>
      </c>
      <c r="N114" s="107">
        <f t="shared" si="1"/>
        <v>1.1694072185604405E-2</v>
      </c>
      <c r="O114" s="107">
        <f>L114/'סכום נכסי הקרן'!$C$42</f>
        <v>1.7722727108714768E-3</v>
      </c>
    </row>
    <row r="115" spans="2:15">
      <c r="B115" s="102" t="s">
        <v>1260</v>
      </c>
      <c r="C115" s="103" t="s">
        <v>1261</v>
      </c>
      <c r="D115" s="104" t="s">
        <v>126</v>
      </c>
      <c r="E115" s="104" t="s">
        <v>29</v>
      </c>
      <c r="F115" s="103" t="s">
        <v>1262</v>
      </c>
      <c r="G115" s="104" t="s">
        <v>134</v>
      </c>
      <c r="H115" s="104" t="s">
        <v>139</v>
      </c>
      <c r="I115" s="106">
        <v>178061.72150400002</v>
      </c>
      <c r="J115" s="118">
        <v>26950</v>
      </c>
      <c r="K115" s="106"/>
      <c r="L115" s="106">
        <v>47987.633945583999</v>
      </c>
      <c r="M115" s="107">
        <v>2.0738609453225084E-2</v>
      </c>
      <c r="N115" s="107">
        <f t="shared" si="1"/>
        <v>2.7473230364483616E-3</v>
      </c>
      <c r="O115" s="107">
        <f>L115/'סכום נכסי הקרן'!$C$42</f>
        <v>4.1636528047430906E-4</v>
      </c>
    </row>
    <row r="116" spans="2:15">
      <c r="B116" s="102" t="s">
        <v>1263</v>
      </c>
      <c r="C116" s="103" t="s">
        <v>1264</v>
      </c>
      <c r="D116" s="104" t="s">
        <v>126</v>
      </c>
      <c r="E116" s="104" t="s">
        <v>29</v>
      </c>
      <c r="F116" s="103" t="s">
        <v>1265</v>
      </c>
      <c r="G116" s="104" t="s">
        <v>1081</v>
      </c>
      <c r="H116" s="104" t="s">
        <v>139</v>
      </c>
      <c r="I116" s="106">
        <v>2165741.40968</v>
      </c>
      <c r="J116" s="118">
        <v>864</v>
      </c>
      <c r="K116" s="106"/>
      <c r="L116" s="106">
        <v>18712.005779627005</v>
      </c>
      <c r="M116" s="107">
        <v>2.163906935935991E-2</v>
      </c>
      <c r="N116" s="107">
        <f t="shared" si="1"/>
        <v>1.0712744161301769E-3</v>
      </c>
      <c r="O116" s="107">
        <f>L116/'סכום נכסי הקרן'!$C$42</f>
        <v>1.6235494218168784E-4</v>
      </c>
    </row>
    <row r="117" spans="2:15">
      <c r="B117" s="108"/>
      <c r="C117" s="103"/>
      <c r="D117" s="103"/>
      <c r="E117" s="103"/>
      <c r="F117" s="103"/>
      <c r="G117" s="103"/>
      <c r="H117" s="103"/>
      <c r="I117" s="106"/>
      <c r="J117" s="118"/>
      <c r="K117" s="103"/>
      <c r="L117" s="103"/>
      <c r="M117" s="103"/>
      <c r="N117" s="107"/>
      <c r="O117" s="103"/>
    </row>
    <row r="118" spans="2:15">
      <c r="B118" s="101" t="s">
        <v>30</v>
      </c>
      <c r="C118" s="96"/>
      <c r="D118" s="97"/>
      <c r="E118" s="97"/>
      <c r="F118" s="96"/>
      <c r="G118" s="97"/>
      <c r="H118" s="97"/>
      <c r="I118" s="99"/>
      <c r="J118" s="116"/>
      <c r="K118" s="99">
        <v>943.75316894000014</v>
      </c>
      <c r="L118" s="99">
        <f>SUM(L119:L186)</f>
        <v>778479.89296490315</v>
      </c>
      <c r="M118" s="100"/>
      <c r="N118" s="100">
        <f t="shared" si="1"/>
        <v>4.456847665753997E-2</v>
      </c>
      <c r="O118" s="100">
        <f>L118/'סכום נכסי הקרן'!$C$42</f>
        <v>6.7544901118795388E-3</v>
      </c>
    </row>
    <row r="119" spans="2:15">
      <c r="B119" s="102" t="s">
        <v>1266</v>
      </c>
      <c r="C119" s="103" t="s">
        <v>1267</v>
      </c>
      <c r="D119" s="104" t="s">
        <v>126</v>
      </c>
      <c r="E119" s="104" t="s">
        <v>29</v>
      </c>
      <c r="F119" s="103" t="s">
        <v>1268</v>
      </c>
      <c r="G119" s="104" t="s">
        <v>1269</v>
      </c>
      <c r="H119" s="104" t="s">
        <v>139</v>
      </c>
      <c r="I119" s="106">
        <v>9667126.7546310015</v>
      </c>
      <c r="J119" s="118">
        <v>165.9</v>
      </c>
      <c r="K119" s="106"/>
      <c r="L119" s="106">
        <v>16037.763286332003</v>
      </c>
      <c r="M119" s="107">
        <v>3.256535590272451E-2</v>
      </c>
      <c r="N119" s="107">
        <f t="shared" si="1"/>
        <v>9.1817230621557544E-4</v>
      </c>
      <c r="O119" s="107">
        <f>L119/'סכום נכסי הקרן'!$C$42</f>
        <v>1.3915184517049306E-4</v>
      </c>
    </row>
    <row r="120" spans="2:15">
      <c r="B120" s="102" t="s">
        <v>1270</v>
      </c>
      <c r="C120" s="103" t="s">
        <v>1271</v>
      </c>
      <c r="D120" s="104" t="s">
        <v>126</v>
      </c>
      <c r="E120" s="104" t="s">
        <v>29</v>
      </c>
      <c r="F120" s="103" t="s">
        <v>1272</v>
      </c>
      <c r="G120" s="104" t="s">
        <v>512</v>
      </c>
      <c r="H120" s="104" t="s">
        <v>139</v>
      </c>
      <c r="I120" s="106">
        <v>3916153.7380500007</v>
      </c>
      <c r="J120" s="118">
        <v>435.2</v>
      </c>
      <c r="K120" s="106"/>
      <c r="L120" s="106">
        <v>17043.101069597004</v>
      </c>
      <c r="M120" s="107">
        <v>2.3755062276188531E-2</v>
      </c>
      <c r="N120" s="107">
        <f t="shared" si="1"/>
        <v>9.7572854361014771E-4</v>
      </c>
      <c r="O120" s="107">
        <f>L120/'סכום נכסי הקרן'!$C$42</f>
        <v>1.4787467048368131E-4</v>
      </c>
    </row>
    <row r="121" spans="2:15">
      <c r="B121" s="102" t="s">
        <v>1273</v>
      </c>
      <c r="C121" s="103" t="s">
        <v>1274</v>
      </c>
      <c r="D121" s="104" t="s">
        <v>126</v>
      </c>
      <c r="E121" s="104" t="s">
        <v>29</v>
      </c>
      <c r="F121" s="103" t="s">
        <v>1275</v>
      </c>
      <c r="G121" s="104" t="s">
        <v>1276</v>
      </c>
      <c r="H121" s="104" t="s">
        <v>139</v>
      </c>
      <c r="I121" s="106">
        <v>133461.96570800003</v>
      </c>
      <c r="J121" s="118">
        <v>1868</v>
      </c>
      <c r="K121" s="106"/>
      <c r="L121" s="106">
        <v>2493.069519397</v>
      </c>
      <c r="M121" s="107">
        <v>2.9863970723625628E-2</v>
      </c>
      <c r="N121" s="107">
        <f t="shared" si="1"/>
        <v>1.4272984014743071E-4</v>
      </c>
      <c r="O121" s="107">
        <f>L121/'סכום נכסי הקרן'!$C$42</f>
        <v>2.1631147534024358E-5</v>
      </c>
    </row>
    <row r="122" spans="2:15">
      <c r="B122" s="102" t="s">
        <v>1277</v>
      </c>
      <c r="C122" s="103" t="s">
        <v>1278</v>
      </c>
      <c r="D122" s="104" t="s">
        <v>126</v>
      </c>
      <c r="E122" s="104" t="s">
        <v>29</v>
      </c>
      <c r="F122" s="103" t="s">
        <v>1279</v>
      </c>
      <c r="G122" s="104" t="s">
        <v>135</v>
      </c>
      <c r="H122" s="104" t="s">
        <v>139</v>
      </c>
      <c r="I122" s="106">
        <v>1744490.7654250001</v>
      </c>
      <c r="J122" s="118">
        <v>426.8</v>
      </c>
      <c r="K122" s="106"/>
      <c r="L122" s="106">
        <v>7445.4865860360005</v>
      </c>
      <c r="M122" s="107">
        <v>3.171137240229633E-2</v>
      </c>
      <c r="N122" s="107">
        <f t="shared" si="1"/>
        <v>4.2625891575690677E-4</v>
      </c>
      <c r="O122" s="107">
        <f>L122/'סכום נכסי הקרן'!$C$42</f>
        <v>6.4600853506924423E-5</v>
      </c>
    </row>
    <row r="123" spans="2:15">
      <c r="B123" s="102" t="s">
        <v>1280</v>
      </c>
      <c r="C123" s="103" t="s">
        <v>1281</v>
      </c>
      <c r="D123" s="104" t="s">
        <v>126</v>
      </c>
      <c r="E123" s="104" t="s">
        <v>29</v>
      </c>
      <c r="F123" s="103" t="s">
        <v>1282</v>
      </c>
      <c r="G123" s="104" t="s">
        <v>135</v>
      </c>
      <c r="H123" s="104" t="s">
        <v>139</v>
      </c>
      <c r="I123" s="106">
        <v>767106.36807500001</v>
      </c>
      <c r="J123" s="118">
        <v>2113</v>
      </c>
      <c r="K123" s="106"/>
      <c r="L123" s="106">
        <v>16208.957557436001</v>
      </c>
      <c r="M123" s="107">
        <v>4.539803066593464E-2</v>
      </c>
      <c r="N123" s="107">
        <f t="shared" si="1"/>
        <v>9.2797328880299217E-4</v>
      </c>
      <c r="O123" s="107">
        <f>L123/'סכום נכסי הקרן'!$C$42</f>
        <v>1.4063721431339848E-4</v>
      </c>
    </row>
    <row r="124" spans="2:15">
      <c r="B124" s="102" t="s">
        <v>1283</v>
      </c>
      <c r="C124" s="103" t="s">
        <v>1284</v>
      </c>
      <c r="D124" s="104" t="s">
        <v>126</v>
      </c>
      <c r="E124" s="104" t="s">
        <v>29</v>
      </c>
      <c r="F124" s="103" t="s">
        <v>1285</v>
      </c>
      <c r="G124" s="104" t="s">
        <v>134</v>
      </c>
      <c r="H124" s="104" t="s">
        <v>139</v>
      </c>
      <c r="I124" s="106">
        <v>959151.72239999997</v>
      </c>
      <c r="J124" s="118">
        <v>542.5</v>
      </c>
      <c r="K124" s="106"/>
      <c r="L124" s="106">
        <v>5203.3980940200008</v>
      </c>
      <c r="M124" s="107">
        <v>1.6877734409780625E-2</v>
      </c>
      <c r="N124" s="107">
        <f t="shared" si="1"/>
        <v>2.9789790152444395E-4</v>
      </c>
      <c r="O124" s="107">
        <f>L124/'סכום נכסי הקרן'!$C$42</f>
        <v>4.5147345861912277E-5</v>
      </c>
    </row>
    <row r="125" spans="2:15">
      <c r="B125" s="102" t="s">
        <v>1286</v>
      </c>
      <c r="C125" s="103" t="s">
        <v>1287</v>
      </c>
      <c r="D125" s="104" t="s">
        <v>126</v>
      </c>
      <c r="E125" s="104" t="s">
        <v>29</v>
      </c>
      <c r="F125" s="103" t="s">
        <v>1288</v>
      </c>
      <c r="G125" s="104" t="s">
        <v>134</v>
      </c>
      <c r="H125" s="104" t="s">
        <v>139</v>
      </c>
      <c r="I125" s="106">
        <v>0.57549200000000011</v>
      </c>
      <c r="J125" s="118">
        <v>6848</v>
      </c>
      <c r="K125" s="106"/>
      <c r="L125" s="106">
        <v>3.9509061999999998E-2</v>
      </c>
      <c r="M125" s="107">
        <v>5.1437834836581388E-8</v>
      </c>
      <c r="N125" s="107">
        <f t="shared" si="1"/>
        <v>2.2619193166337639E-9</v>
      </c>
      <c r="O125" s="107">
        <f>L125/'סכום נכסי הקרן'!$C$42</f>
        <v>3.4280084947636128E-10</v>
      </c>
    </row>
    <row r="126" spans="2:15">
      <c r="B126" s="102" t="s">
        <v>1289</v>
      </c>
      <c r="C126" s="103" t="s">
        <v>1290</v>
      </c>
      <c r="D126" s="104" t="s">
        <v>126</v>
      </c>
      <c r="E126" s="104" t="s">
        <v>29</v>
      </c>
      <c r="F126" s="103" t="s">
        <v>746</v>
      </c>
      <c r="G126" s="104" t="s">
        <v>556</v>
      </c>
      <c r="H126" s="104" t="s">
        <v>139</v>
      </c>
      <c r="I126" s="106">
        <v>77439.112539000009</v>
      </c>
      <c r="J126" s="118">
        <v>5877</v>
      </c>
      <c r="K126" s="106"/>
      <c r="L126" s="106">
        <v>4551.0966440190014</v>
      </c>
      <c r="M126" s="107">
        <v>6.0251780119719113E-3</v>
      </c>
      <c r="N126" s="107">
        <f t="shared" si="1"/>
        <v>2.60553222219593E-4</v>
      </c>
      <c r="O126" s="107">
        <f>L126/'סכום נכסי הקרן'!$C$42</f>
        <v>3.9487644521115958E-5</v>
      </c>
    </row>
    <row r="127" spans="2:15">
      <c r="B127" s="102" t="s">
        <v>1291</v>
      </c>
      <c r="C127" s="103" t="s">
        <v>1292</v>
      </c>
      <c r="D127" s="104" t="s">
        <v>126</v>
      </c>
      <c r="E127" s="104" t="s">
        <v>29</v>
      </c>
      <c r="F127" s="103" t="s">
        <v>1293</v>
      </c>
      <c r="G127" s="104" t="s">
        <v>1294</v>
      </c>
      <c r="H127" s="104" t="s">
        <v>139</v>
      </c>
      <c r="I127" s="106">
        <v>874045.79042400012</v>
      </c>
      <c r="J127" s="118">
        <v>514.70000000000005</v>
      </c>
      <c r="K127" s="106"/>
      <c r="L127" s="106">
        <v>4498.7136837170001</v>
      </c>
      <c r="M127" s="107">
        <v>4.4999777094109898E-2</v>
      </c>
      <c r="N127" s="107">
        <f t="shared" si="1"/>
        <v>2.575542639104953E-4</v>
      </c>
      <c r="O127" s="107">
        <f>L127/'סכום נכסי הקרן'!$C$42</f>
        <v>3.9033143138885914E-5</v>
      </c>
    </row>
    <row r="128" spans="2:15">
      <c r="B128" s="102" t="s">
        <v>1295</v>
      </c>
      <c r="C128" s="103" t="s">
        <v>1296</v>
      </c>
      <c r="D128" s="104" t="s">
        <v>126</v>
      </c>
      <c r="E128" s="104" t="s">
        <v>29</v>
      </c>
      <c r="F128" s="103" t="s">
        <v>1297</v>
      </c>
      <c r="G128" s="104" t="s">
        <v>348</v>
      </c>
      <c r="H128" s="104" t="s">
        <v>139</v>
      </c>
      <c r="I128" s="106">
        <v>499433.09938000009</v>
      </c>
      <c r="J128" s="118">
        <v>3094</v>
      </c>
      <c r="K128" s="106"/>
      <c r="L128" s="106">
        <v>15452.460094802003</v>
      </c>
      <c r="M128" s="107">
        <v>3.1139289478934681E-2</v>
      </c>
      <c r="N128" s="107">
        <f t="shared" si="1"/>
        <v>8.8466332047936391E-4</v>
      </c>
      <c r="O128" s="107">
        <f>L128/'סכום נכסי הקרן'!$C$42</f>
        <v>1.3407345502147586E-4</v>
      </c>
    </row>
    <row r="129" spans="2:15">
      <c r="B129" s="102" t="s">
        <v>1298</v>
      </c>
      <c r="C129" s="103" t="s">
        <v>1299</v>
      </c>
      <c r="D129" s="104" t="s">
        <v>126</v>
      </c>
      <c r="E129" s="104" t="s">
        <v>29</v>
      </c>
      <c r="F129" s="103" t="s">
        <v>1300</v>
      </c>
      <c r="G129" s="104" t="s">
        <v>162</v>
      </c>
      <c r="H129" s="104" t="s">
        <v>139</v>
      </c>
      <c r="I129" s="106">
        <v>18679.479793000002</v>
      </c>
      <c r="J129" s="118">
        <v>7518</v>
      </c>
      <c r="K129" s="106"/>
      <c r="L129" s="106">
        <v>1404.3232908930004</v>
      </c>
      <c r="M129" s="107">
        <v>1.6460697881648342E-3</v>
      </c>
      <c r="N129" s="107">
        <f t="shared" si="1"/>
        <v>8.0398415393146365E-5</v>
      </c>
      <c r="O129" s="107">
        <f>L129/'סכום נכסי הקרן'!$C$42</f>
        <v>1.2184627847088847E-5</v>
      </c>
    </row>
    <row r="130" spans="2:15">
      <c r="B130" s="102" t="s">
        <v>1301</v>
      </c>
      <c r="C130" s="103" t="s">
        <v>1302</v>
      </c>
      <c r="D130" s="104" t="s">
        <v>126</v>
      </c>
      <c r="E130" s="104" t="s">
        <v>29</v>
      </c>
      <c r="F130" s="103" t="s">
        <v>1303</v>
      </c>
      <c r="G130" s="104" t="s">
        <v>1276</v>
      </c>
      <c r="H130" s="104" t="s">
        <v>139</v>
      </c>
      <c r="I130" s="106">
        <v>524599.91374900017</v>
      </c>
      <c r="J130" s="118">
        <v>472.1</v>
      </c>
      <c r="K130" s="106"/>
      <c r="L130" s="106">
        <v>2476.6361930960006</v>
      </c>
      <c r="M130" s="107">
        <v>1.0103835780496504E-2</v>
      </c>
      <c r="N130" s="107">
        <f t="shared" si="1"/>
        <v>1.4178902160314898E-4</v>
      </c>
      <c r="O130" s="107">
        <f>L130/'סכום נכסי הקרן'!$C$42</f>
        <v>2.1488563581621114E-5</v>
      </c>
    </row>
    <row r="131" spans="2:15">
      <c r="B131" s="102" t="s">
        <v>1304</v>
      </c>
      <c r="C131" s="103" t="s">
        <v>1305</v>
      </c>
      <c r="D131" s="104" t="s">
        <v>126</v>
      </c>
      <c r="E131" s="104" t="s">
        <v>29</v>
      </c>
      <c r="F131" s="103" t="s">
        <v>1306</v>
      </c>
      <c r="G131" s="104" t="s">
        <v>481</v>
      </c>
      <c r="H131" s="104" t="s">
        <v>139</v>
      </c>
      <c r="I131" s="106">
        <v>549937.23332100012</v>
      </c>
      <c r="J131" s="118">
        <v>2414</v>
      </c>
      <c r="K131" s="106"/>
      <c r="L131" s="106">
        <v>13275.484812406001</v>
      </c>
      <c r="M131" s="107">
        <v>1.9644983678192163E-2</v>
      </c>
      <c r="N131" s="107">
        <f t="shared" si="1"/>
        <v>7.6003007955135191E-4</v>
      </c>
      <c r="O131" s="107">
        <f>L131/'סכום נכסי הקרן'!$C$42</f>
        <v>1.1518490291931786E-4</v>
      </c>
    </row>
    <row r="132" spans="2:15">
      <c r="B132" s="102" t="s">
        <v>1307</v>
      </c>
      <c r="C132" s="103" t="s">
        <v>1308</v>
      </c>
      <c r="D132" s="104" t="s">
        <v>126</v>
      </c>
      <c r="E132" s="104" t="s">
        <v>29</v>
      </c>
      <c r="F132" s="103" t="s">
        <v>1309</v>
      </c>
      <c r="G132" s="104" t="s">
        <v>135</v>
      </c>
      <c r="H132" s="104" t="s">
        <v>139</v>
      </c>
      <c r="I132" s="106">
        <v>293578.75777999999</v>
      </c>
      <c r="J132" s="118">
        <v>1871</v>
      </c>
      <c r="K132" s="106"/>
      <c r="L132" s="106">
        <v>5492.8585580330018</v>
      </c>
      <c r="M132" s="107">
        <v>4.4969887109144575E-2</v>
      </c>
      <c r="N132" s="107">
        <f t="shared" si="1"/>
        <v>3.1446970003873873E-4</v>
      </c>
      <c r="O132" s="107">
        <f>L132/'סכום נכסי הקרן'!$C$42</f>
        <v>4.7658853043567929E-5</v>
      </c>
    </row>
    <row r="133" spans="2:15">
      <c r="B133" s="102" t="s">
        <v>1310</v>
      </c>
      <c r="C133" s="103" t="s">
        <v>1311</v>
      </c>
      <c r="D133" s="104" t="s">
        <v>126</v>
      </c>
      <c r="E133" s="104" t="s">
        <v>29</v>
      </c>
      <c r="F133" s="103" t="s">
        <v>1312</v>
      </c>
      <c r="G133" s="104" t="s">
        <v>481</v>
      </c>
      <c r="H133" s="104" t="s">
        <v>139</v>
      </c>
      <c r="I133" s="106">
        <v>127990.02911100003</v>
      </c>
      <c r="J133" s="118">
        <v>11370</v>
      </c>
      <c r="K133" s="106"/>
      <c r="L133" s="106">
        <v>14552.466308886003</v>
      </c>
      <c r="M133" s="107">
        <v>2.5289404279656216E-2</v>
      </c>
      <c r="N133" s="107">
        <f t="shared" si="1"/>
        <v>8.3313809496999203E-4</v>
      </c>
      <c r="O133" s="107">
        <f>L133/'סכום נכסי הקרן'!$C$42</f>
        <v>1.2626464816254686E-4</v>
      </c>
    </row>
    <row r="134" spans="2:15">
      <c r="B134" s="102" t="s">
        <v>1313</v>
      </c>
      <c r="C134" s="103" t="s">
        <v>1314</v>
      </c>
      <c r="D134" s="104" t="s">
        <v>126</v>
      </c>
      <c r="E134" s="104" t="s">
        <v>29</v>
      </c>
      <c r="F134" s="103" t="s">
        <v>1315</v>
      </c>
      <c r="G134" s="104" t="s">
        <v>1316</v>
      </c>
      <c r="H134" s="104" t="s">
        <v>139</v>
      </c>
      <c r="I134" s="106">
        <v>394186.57982100005</v>
      </c>
      <c r="J134" s="118">
        <v>129.5</v>
      </c>
      <c r="K134" s="106"/>
      <c r="L134" s="106">
        <v>510.47162086500015</v>
      </c>
      <c r="M134" s="107">
        <v>1.3307985175068253E-2</v>
      </c>
      <c r="N134" s="107">
        <f t="shared" si="1"/>
        <v>2.9224829985280113E-5</v>
      </c>
      <c r="O134" s="107">
        <f>L134/'סכום נכסי הקרן'!$C$42</f>
        <v>4.429113130200284E-6</v>
      </c>
    </row>
    <row r="135" spans="2:15">
      <c r="B135" s="102" t="s">
        <v>1317</v>
      </c>
      <c r="C135" s="103" t="s">
        <v>1318</v>
      </c>
      <c r="D135" s="104" t="s">
        <v>126</v>
      </c>
      <c r="E135" s="104" t="s">
        <v>29</v>
      </c>
      <c r="F135" s="103" t="s">
        <v>1319</v>
      </c>
      <c r="G135" s="104" t="s">
        <v>556</v>
      </c>
      <c r="H135" s="104" t="s">
        <v>139</v>
      </c>
      <c r="I135" s="106">
        <v>799293.10200000007</v>
      </c>
      <c r="J135" s="118">
        <v>1258</v>
      </c>
      <c r="K135" s="106"/>
      <c r="L135" s="106">
        <v>10055.107223160003</v>
      </c>
      <c r="M135" s="107">
        <v>1.7528955637170426E-2</v>
      </c>
      <c r="N135" s="107">
        <f t="shared" si="1"/>
        <v>5.7566138266935572E-4</v>
      </c>
      <c r="O135" s="107">
        <f>L135/'סכום נכסי הקרן'!$C$42</f>
        <v>8.7243258209348168E-5</v>
      </c>
    </row>
    <row r="136" spans="2:15">
      <c r="B136" s="102" t="s">
        <v>1320</v>
      </c>
      <c r="C136" s="103" t="s">
        <v>1321</v>
      </c>
      <c r="D136" s="104" t="s">
        <v>126</v>
      </c>
      <c r="E136" s="104" t="s">
        <v>29</v>
      </c>
      <c r="F136" s="103" t="s">
        <v>1322</v>
      </c>
      <c r="G136" s="104" t="s">
        <v>1182</v>
      </c>
      <c r="H136" s="104" t="s">
        <v>139</v>
      </c>
      <c r="I136" s="106">
        <v>809890.52959400008</v>
      </c>
      <c r="J136" s="118">
        <v>171.5</v>
      </c>
      <c r="K136" s="106"/>
      <c r="L136" s="106">
        <v>1388.9622602500001</v>
      </c>
      <c r="M136" s="107">
        <v>8.2291359811579746E-3</v>
      </c>
      <c r="N136" s="107">
        <f t="shared" si="1"/>
        <v>7.9518986467832842E-5</v>
      </c>
      <c r="O136" s="107">
        <f>L136/'סכום נכסי הקרן'!$C$42</f>
        <v>1.2051347680800595E-5</v>
      </c>
    </row>
    <row r="137" spans="2:15">
      <c r="B137" s="102" t="s">
        <v>1323</v>
      </c>
      <c r="C137" s="103" t="s">
        <v>1324</v>
      </c>
      <c r="D137" s="104" t="s">
        <v>126</v>
      </c>
      <c r="E137" s="104" t="s">
        <v>29</v>
      </c>
      <c r="F137" s="103" t="s">
        <v>1325</v>
      </c>
      <c r="G137" s="104" t="s">
        <v>1316</v>
      </c>
      <c r="H137" s="104" t="s">
        <v>139</v>
      </c>
      <c r="I137" s="106">
        <v>879445.41497700009</v>
      </c>
      <c r="J137" s="118">
        <v>5999</v>
      </c>
      <c r="K137" s="106"/>
      <c r="L137" s="106">
        <v>52757.930444377002</v>
      </c>
      <c r="M137" s="107">
        <v>3.5560838119160915E-2</v>
      </c>
      <c r="N137" s="107">
        <f t="shared" si="1"/>
        <v>3.0204255919251358E-3</v>
      </c>
      <c r="O137" s="107">
        <f>L137/'סכום נכסי הקרן'!$C$42</f>
        <v>4.5775481515980359E-4</v>
      </c>
    </row>
    <row r="138" spans="2:15">
      <c r="B138" s="102" t="s">
        <v>1326</v>
      </c>
      <c r="C138" s="103" t="s">
        <v>1327</v>
      </c>
      <c r="D138" s="104" t="s">
        <v>126</v>
      </c>
      <c r="E138" s="104" t="s">
        <v>29</v>
      </c>
      <c r="F138" s="103" t="s">
        <v>1328</v>
      </c>
      <c r="G138" s="104" t="s">
        <v>689</v>
      </c>
      <c r="H138" s="104" t="s">
        <v>139</v>
      </c>
      <c r="I138" s="106">
        <v>266616.203569</v>
      </c>
      <c r="J138" s="118">
        <v>9300</v>
      </c>
      <c r="K138" s="106"/>
      <c r="L138" s="106">
        <v>24795.306931881008</v>
      </c>
      <c r="M138" s="107">
        <v>3.0124167477141316E-2</v>
      </c>
      <c r="N138" s="107">
        <f t="shared" si="1"/>
        <v>1.4195473360284971E-3</v>
      </c>
      <c r="O138" s="107">
        <f>L138/'סכום נכסי הקרן'!$C$42</f>
        <v>2.1513677746325439E-4</v>
      </c>
    </row>
    <row r="139" spans="2:15">
      <c r="B139" s="102" t="s">
        <v>1329</v>
      </c>
      <c r="C139" s="103" t="s">
        <v>1330</v>
      </c>
      <c r="D139" s="104" t="s">
        <v>126</v>
      </c>
      <c r="E139" s="104" t="s">
        <v>29</v>
      </c>
      <c r="F139" s="103" t="s">
        <v>1331</v>
      </c>
      <c r="G139" s="104" t="s">
        <v>134</v>
      </c>
      <c r="H139" s="104" t="s">
        <v>139</v>
      </c>
      <c r="I139" s="106">
        <v>3309073.4422800005</v>
      </c>
      <c r="J139" s="118">
        <v>192.8</v>
      </c>
      <c r="K139" s="106"/>
      <c r="L139" s="106">
        <v>6379.8935967190009</v>
      </c>
      <c r="M139" s="107">
        <v>2.2098317515122388E-2</v>
      </c>
      <c r="N139" s="107">
        <f t="shared" si="1"/>
        <v>3.6525302889971851E-4</v>
      </c>
      <c r="O139" s="107">
        <f>L139/'סכום נכסי הקרן'!$C$42</f>
        <v>5.5355223177003585E-5</v>
      </c>
    </row>
    <row r="140" spans="2:15">
      <c r="B140" s="102" t="s">
        <v>1332</v>
      </c>
      <c r="C140" s="103" t="s">
        <v>1333</v>
      </c>
      <c r="D140" s="104" t="s">
        <v>126</v>
      </c>
      <c r="E140" s="104" t="s">
        <v>29</v>
      </c>
      <c r="F140" s="103" t="s">
        <v>1334</v>
      </c>
      <c r="G140" s="104" t="s">
        <v>135</v>
      </c>
      <c r="H140" s="104" t="s">
        <v>139</v>
      </c>
      <c r="I140" s="106">
        <v>3117243.0978000001</v>
      </c>
      <c r="J140" s="118">
        <v>405.3</v>
      </c>
      <c r="K140" s="106"/>
      <c r="L140" s="106">
        <v>12634.186275384003</v>
      </c>
      <c r="M140" s="107">
        <v>3.9095739753297151E-2</v>
      </c>
      <c r="N140" s="107">
        <f t="shared" ref="N140:N203" si="2">IFERROR(L140/$L$11,0)</f>
        <v>7.2331532412083757E-4</v>
      </c>
      <c r="O140" s="107">
        <f>L140/'סכום נכסי הקרן'!$C$42</f>
        <v>1.0962066848471932E-4</v>
      </c>
    </row>
    <row r="141" spans="2:15">
      <c r="B141" s="102" t="s">
        <v>1335</v>
      </c>
      <c r="C141" s="103" t="s">
        <v>1336</v>
      </c>
      <c r="D141" s="104" t="s">
        <v>126</v>
      </c>
      <c r="E141" s="104" t="s">
        <v>29</v>
      </c>
      <c r="F141" s="103" t="s">
        <v>1337</v>
      </c>
      <c r="G141" s="104" t="s">
        <v>162</v>
      </c>
      <c r="H141" s="104" t="s">
        <v>139</v>
      </c>
      <c r="I141" s="106">
        <v>3225395.0477850004</v>
      </c>
      <c r="J141" s="118">
        <v>129.69999999999999</v>
      </c>
      <c r="K141" s="106"/>
      <c r="L141" s="106">
        <v>4183.3373757770005</v>
      </c>
      <c r="M141" s="107">
        <v>2.9815757928518063E-2</v>
      </c>
      <c r="N141" s="107">
        <f t="shared" si="2"/>
        <v>2.3949876659349687E-4</v>
      </c>
      <c r="O141" s="107">
        <f>L141/'סכום נכסי הקרן'!$C$42</f>
        <v>3.6296776827112923E-5</v>
      </c>
    </row>
    <row r="142" spans="2:15">
      <c r="B142" s="102" t="s">
        <v>1338</v>
      </c>
      <c r="C142" s="103" t="s">
        <v>1339</v>
      </c>
      <c r="D142" s="104" t="s">
        <v>126</v>
      </c>
      <c r="E142" s="104" t="s">
        <v>29</v>
      </c>
      <c r="F142" s="103" t="s">
        <v>1340</v>
      </c>
      <c r="G142" s="104" t="s">
        <v>428</v>
      </c>
      <c r="H142" s="104" t="s">
        <v>139</v>
      </c>
      <c r="I142" s="106">
        <v>1081717.2209880003</v>
      </c>
      <c r="J142" s="118">
        <v>1146</v>
      </c>
      <c r="K142" s="106"/>
      <c r="L142" s="106">
        <v>12396.479360326002</v>
      </c>
      <c r="M142" s="107">
        <v>3.1599741182112402E-2</v>
      </c>
      <c r="N142" s="107">
        <f t="shared" si="2"/>
        <v>7.097064497095161E-4</v>
      </c>
      <c r="O142" s="107">
        <f>L142/'סכום נכסי הקרן'!$C$42</f>
        <v>1.0755820159020564E-4</v>
      </c>
    </row>
    <row r="143" spans="2:15">
      <c r="B143" s="102" t="s">
        <v>1341</v>
      </c>
      <c r="C143" s="103" t="s">
        <v>1342</v>
      </c>
      <c r="D143" s="104" t="s">
        <v>126</v>
      </c>
      <c r="E143" s="104" t="s">
        <v>29</v>
      </c>
      <c r="F143" s="103" t="s">
        <v>1343</v>
      </c>
      <c r="G143" s="104" t="s">
        <v>164</v>
      </c>
      <c r="H143" s="104" t="s">
        <v>139</v>
      </c>
      <c r="I143" s="106">
        <v>268358.66253099998</v>
      </c>
      <c r="J143" s="118">
        <v>2240</v>
      </c>
      <c r="K143" s="106"/>
      <c r="L143" s="106">
        <v>6011.2340406969997</v>
      </c>
      <c r="M143" s="107">
        <v>2.2666185670652497E-2</v>
      </c>
      <c r="N143" s="107">
        <f t="shared" si="2"/>
        <v>3.4414703121676181E-4</v>
      </c>
      <c r="O143" s="107">
        <f>L143/'סכום נכסי הקרן'!$C$42</f>
        <v>5.2156544125298428E-5</v>
      </c>
    </row>
    <row r="144" spans="2:15">
      <c r="B144" s="102" t="s">
        <v>1344</v>
      </c>
      <c r="C144" s="103" t="s">
        <v>1345</v>
      </c>
      <c r="D144" s="104" t="s">
        <v>126</v>
      </c>
      <c r="E144" s="104" t="s">
        <v>29</v>
      </c>
      <c r="F144" s="103" t="s">
        <v>1346</v>
      </c>
      <c r="G144" s="104" t="s">
        <v>428</v>
      </c>
      <c r="H144" s="104" t="s">
        <v>139</v>
      </c>
      <c r="I144" s="106">
        <v>675342.32455900009</v>
      </c>
      <c r="J144" s="118">
        <v>702.3</v>
      </c>
      <c r="K144" s="106"/>
      <c r="L144" s="106">
        <v>4742.929146591001</v>
      </c>
      <c r="M144" s="107">
        <v>4.4489637064850866E-2</v>
      </c>
      <c r="N144" s="107">
        <f t="shared" si="2"/>
        <v>2.7153575688786228E-4</v>
      </c>
      <c r="O144" s="107">
        <f>L144/'סכום נכסי הקרן'!$C$42</f>
        <v>4.115208152645053E-5</v>
      </c>
    </row>
    <row r="145" spans="2:15">
      <c r="B145" s="102" t="s">
        <v>1347</v>
      </c>
      <c r="C145" s="103" t="s">
        <v>1348</v>
      </c>
      <c r="D145" s="104" t="s">
        <v>126</v>
      </c>
      <c r="E145" s="104" t="s">
        <v>29</v>
      </c>
      <c r="F145" s="103" t="s">
        <v>1349</v>
      </c>
      <c r="G145" s="104" t="s">
        <v>135</v>
      </c>
      <c r="H145" s="104" t="s">
        <v>139</v>
      </c>
      <c r="I145" s="106">
        <v>4524300.6904660007</v>
      </c>
      <c r="J145" s="118">
        <v>500.1</v>
      </c>
      <c r="K145" s="106"/>
      <c r="L145" s="106">
        <v>22626.027755019004</v>
      </c>
      <c r="M145" s="107">
        <v>4.9420490849684411E-2</v>
      </c>
      <c r="N145" s="107">
        <f t="shared" si="2"/>
        <v>1.2953547021128764E-3</v>
      </c>
      <c r="O145" s="107">
        <f>L145/'סכום נכסי הקרן'!$C$42</f>
        <v>1.9631500071290588E-4</v>
      </c>
    </row>
    <row r="146" spans="2:15">
      <c r="B146" s="102" t="s">
        <v>1350</v>
      </c>
      <c r="C146" s="103" t="s">
        <v>1351</v>
      </c>
      <c r="D146" s="104" t="s">
        <v>126</v>
      </c>
      <c r="E146" s="104" t="s">
        <v>29</v>
      </c>
      <c r="F146" s="103" t="s">
        <v>1352</v>
      </c>
      <c r="G146" s="104" t="s">
        <v>162</v>
      </c>
      <c r="H146" s="104" t="s">
        <v>139</v>
      </c>
      <c r="I146" s="106">
        <v>812321.57956200023</v>
      </c>
      <c r="J146" s="118">
        <v>372.1</v>
      </c>
      <c r="K146" s="106"/>
      <c r="L146" s="106">
        <v>3022.6485975540004</v>
      </c>
      <c r="M146" s="107">
        <v>3.3782837874383589E-2</v>
      </c>
      <c r="N146" s="107">
        <f t="shared" si="2"/>
        <v>1.7304858440332879E-4</v>
      </c>
      <c r="O146" s="107">
        <f>L146/'סכום נכסי הקרן'!$C$42</f>
        <v>2.622604674618809E-5</v>
      </c>
    </row>
    <row r="147" spans="2:15">
      <c r="B147" s="102" t="s">
        <v>1353</v>
      </c>
      <c r="C147" s="103" t="s">
        <v>1354</v>
      </c>
      <c r="D147" s="104" t="s">
        <v>126</v>
      </c>
      <c r="E147" s="104" t="s">
        <v>29</v>
      </c>
      <c r="F147" s="103" t="s">
        <v>1355</v>
      </c>
      <c r="G147" s="104" t="s">
        <v>1182</v>
      </c>
      <c r="H147" s="104" t="s">
        <v>139</v>
      </c>
      <c r="I147" s="106">
        <v>3362743.5761990007</v>
      </c>
      <c r="J147" s="118">
        <v>17.600000000000001</v>
      </c>
      <c r="K147" s="106"/>
      <c r="L147" s="106">
        <v>591.8428678140001</v>
      </c>
      <c r="M147" s="107">
        <v>3.2293817672785753E-2</v>
      </c>
      <c r="N147" s="107">
        <f t="shared" si="2"/>
        <v>3.3883386427154619E-5</v>
      </c>
      <c r="O147" s="107">
        <f>L147/'סכום נכסי הקרן'!$C$42</f>
        <v>5.1351317285934314E-6</v>
      </c>
    </row>
    <row r="148" spans="2:15">
      <c r="B148" s="102" t="s">
        <v>1356</v>
      </c>
      <c r="C148" s="103" t="s">
        <v>1357</v>
      </c>
      <c r="D148" s="104" t="s">
        <v>126</v>
      </c>
      <c r="E148" s="104" t="s">
        <v>29</v>
      </c>
      <c r="F148" s="103" t="s">
        <v>1358</v>
      </c>
      <c r="G148" s="104" t="s">
        <v>588</v>
      </c>
      <c r="H148" s="104" t="s">
        <v>139</v>
      </c>
      <c r="I148" s="106">
        <v>2020290.4470880001</v>
      </c>
      <c r="J148" s="118">
        <v>93.6</v>
      </c>
      <c r="K148" s="106"/>
      <c r="L148" s="106">
        <v>1890.9918592750005</v>
      </c>
      <c r="M148" s="107">
        <v>1.1554418448911589E-2</v>
      </c>
      <c r="N148" s="107">
        <f t="shared" si="2"/>
        <v>1.0826050525044913E-4</v>
      </c>
      <c r="O148" s="107">
        <f>L148/'סכום נכסי הקרן'!$C$42</f>
        <v>1.6407213507431638E-5</v>
      </c>
    </row>
    <row r="149" spans="2:15">
      <c r="B149" s="102" t="s">
        <v>1359</v>
      </c>
      <c r="C149" s="103" t="s">
        <v>1360</v>
      </c>
      <c r="D149" s="104" t="s">
        <v>126</v>
      </c>
      <c r="E149" s="104" t="s">
        <v>29</v>
      </c>
      <c r="F149" s="103" t="s">
        <v>1361</v>
      </c>
      <c r="G149" s="104" t="s">
        <v>1081</v>
      </c>
      <c r="H149" s="104" t="s">
        <v>139</v>
      </c>
      <c r="I149" s="106">
        <v>468483.67117699998</v>
      </c>
      <c r="J149" s="118">
        <v>1966</v>
      </c>
      <c r="K149" s="106">
        <v>526.59672775600018</v>
      </c>
      <c r="L149" s="106">
        <v>9736.985703100001</v>
      </c>
      <c r="M149" s="107">
        <v>3.2912294507157568E-2</v>
      </c>
      <c r="N149" s="107">
        <f t="shared" si="2"/>
        <v>5.5744872018547754E-4</v>
      </c>
      <c r="O149" s="107">
        <f>L149/'סכום נכסי הקרן'!$C$42</f>
        <v>8.4483073031748154E-5</v>
      </c>
    </row>
    <row r="150" spans="2:15">
      <c r="B150" s="102" t="s">
        <v>1362</v>
      </c>
      <c r="C150" s="103" t="s">
        <v>1363</v>
      </c>
      <c r="D150" s="104" t="s">
        <v>126</v>
      </c>
      <c r="E150" s="104" t="s">
        <v>29</v>
      </c>
      <c r="F150" s="103" t="s">
        <v>1364</v>
      </c>
      <c r="G150" s="104" t="s">
        <v>1365</v>
      </c>
      <c r="H150" s="104" t="s">
        <v>139</v>
      </c>
      <c r="I150" s="106">
        <v>2869582.5297910003</v>
      </c>
      <c r="J150" s="118">
        <v>669.3</v>
      </c>
      <c r="K150" s="106"/>
      <c r="L150" s="106">
        <v>19206.115870700007</v>
      </c>
      <c r="M150" s="107">
        <v>3.0495249326334208E-2</v>
      </c>
      <c r="N150" s="107">
        <f t="shared" si="2"/>
        <v>1.0995625379676857E-3</v>
      </c>
      <c r="O150" s="107">
        <f>L150/'סכום נכסי הקרן'!$C$42</f>
        <v>1.6664209430275484E-4</v>
      </c>
    </row>
    <row r="151" spans="2:15">
      <c r="B151" s="102" t="s">
        <v>1366</v>
      </c>
      <c r="C151" s="103" t="s">
        <v>1367</v>
      </c>
      <c r="D151" s="104" t="s">
        <v>126</v>
      </c>
      <c r="E151" s="104" t="s">
        <v>29</v>
      </c>
      <c r="F151" s="103" t="s">
        <v>1368</v>
      </c>
      <c r="G151" s="104" t="s">
        <v>689</v>
      </c>
      <c r="H151" s="104" t="s">
        <v>139</v>
      </c>
      <c r="I151" s="106">
        <v>404979.55446900002</v>
      </c>
      <c r="J151" s="118">
        <v>226</v>
      </c>
      <c r="K151" s="106"/>
      <c r="L151" s="106">
        <v>915.25379390300009</v>
      </c>
      <c r="M151" s="107">
        <v>5.4962167761554758E-3</v>
      </c>
      <c r="N151" s="107">
        <f t="shared" si="2"/>
        <v>5.2398870822383328E-5</v>
      </c>
      <c r="O151" s="107">
        <f>L151/'סכום נכסי הקרן'!$C$42</f>
        <v>7.941210500932949E-6</v>
      </c>
    </row>
    <row r="152" spans="2:15">
      <c r="B152" s="102" t="s">
        <v>1369</v>
      </c>
      <c r="C152" s="103" t="s">
        <v>1370</v>
      </c>
      <c r="D152" s="104" t="s">
        <v>126</v>
      </c>
      <c r="E152" s="104" t="s">
        <v>29</v>
      </c>
      <c r="F152" s="103" t="s">
        <v>1371</v>
      </c>
      <c r="G152" s="104" t="s">
        <v>556</v>
      </c>
      <c r="H152" s="104" t="s">
        <v>139</v>
      </c>
      <c r="I152" s="106">
        <v>914881.27535900008</v>
      </c>
      <c r="J152" s="118">
        <v>670.4</v>
      </c>
      <c r="K152" s="106"/>
      <c r="L152" s="106">
        <v>6133.3640684130014</v>
      </c>
      <c r="M152" s="107">
        <v>1.2574290548020624E-2</v>
      </c>
      <c r="N152" s="107">
        <f t="shared" si="2"/>
        <v>3.5113905418181831E-4</v>
      </c>
      <c r="O152" s="107">
        <f>L152/'סכום נכסי הקרן'!$C$42</f>
        <v>5.3216206773012436E-5</v>
      </c>
    </row>
    <row r="153" spans="2:15">
      <c r="B153" s="102" t="s">
        <v>1372</v>
      </c>
      <c r="C153" s="103" t="s">
        <v>1373</v>
      </c>
      <c r="D153" s="104" t="s">
        <v>126</v>
      </c>
      <c r="E153" s="104" t="s">
        <v>29</v>
      </c>
      <c r="F153" s="103" t="s">
        <v>1374</v>
      </c>
      <c r="G153" s="104" t="s">
        <v>588</v>
      </c>
      <c r="H153" s="104" t="s">
        <v>139</v>
      </c>
      <c r="I153" s="106">
        <v>1343463.8352380004</v>
      </c>
      <c r="J153" s="118">
        <v>268</v>
      </c>
      <c r="K153" s="106"/>
      <c r="L153" s="106">
        <v>3600.483078438001</v>
      </c>
      <c r="M153" s="107">
        <v>1.075839385306725E-2</v>
      </c>
      <c r="N153" s="107">
        <f t="shared" si="2"/>
        <v>2.0612998163135117E-4</v>
      </c>
      <c r="O153" s="107">
        <f>L153/'סכום נכסי הקרן'!$C$42</f>
        <v>3.1239634537864029E-5</v>
      </c>
    </row>
    <row r="154" spans="2:15">
      <c r="B154" s="102" t="s">
        <v>1375</v>
      </c>
      <c r="C154" s="103" t="s">
        <v>1376</v>
      </c>
      <c r="D154" s="104" t="s">
        <v>126</v>
      </c>
      <c r="E154" s="104" t="s">
        <v>29</v>
      </c>
      <c r="F154" s="103" t="s">
        <v>1377</v>
      </c>
      <c r="G154" s="104" t="s">
        <v>545</v>
      </c>
      <c r="H154" s="104" t="s">
        <v>139</v>
      </c>
      <c r="I154" s="106">
        <v>322295.76034800004</v>
      </c>
      <c r="J154" s="118">
        <v>6895</v>
      </c>
      <c r="K154" s="106"/>
      <c r="L154" s="106">
        <v>22222.292675933004</v>
      </c>
      <c r="M154" s="107">
        <v>5.4324887724503971E-3</v>
      </c>
      <c r="N154" s="107">
        <f t="shared" si="2"/>
        <v>1.2722406080807962E-3</v>
      </c>
      <c r="O154" s="107">
        <f>L154/'סכום נכסי הקרן'!$C$42</f>
        <v>1.9281198846538437E-4</v>
      </c>
    </row>
    <row r="155" spans="2:15">
      <c r="B155" s="102" t="s">
        <v>1378</v>
      </c>
      <c r="C155" s="103" t="s">
        <v>1379</v>
      </c>
      <c r="D155" s="104" t="s">
        <v>126</v>
      </c>
      <c r="E155" s="104" t="s">
        <v>29</v>
      </c>
      <c r="F155" s="103" t="s">
        <v>1380</v>
      </c>
      <c r="G155" s="104" t="s">
        <v>135</v>
      </c>
      <c r="H155" s="104" t="s">
        <v>139</v>
      </c>
      <c r="I155" s="106">
        <v>468872.12762400007</v>
      </c>
      <c r="J155" s="118">
        <v>1493</v>
      </c>
      <c r="K155" s="106"/>
      <c r="L155" s="106">
        <v>7000.2608654349997</v>
      </c>
      <c r="M155" s="107">
        <v>4.0684191696495425E-2</v>
      </c>
      <c r="N155" s="107">
        <f t="shared" si="2"/>
        <v>4.0076945570114564E-4</v>
      </c>
      <c r="O155" s="107">
        <f>L155/'סכום נכסי הקרן'!$C$42</f>
        <v>6.0737847211539623E-5</v>
      </c>
    </row>
    <row r="156" spans="2:15">
      <c r="B156" s="102" t="s">
        <v>1381</v>
      </c>
      <c r="C156" s="103" t="s">
        <v>1382</v>
      </c>
      <c r="D156" s="104" t="s">
        <v>126</v>
      </c>
      <c r="E156" s="104" t="s">
        <v>29</v>
      </c>
      <c r="F156" s="103" t="s">
        <v>1383</v>
      </c>
      <c r="G156" s="104" t="s">
        <v>520</v>
      </c>
      <c r="H156" s="104" t="s">
        <v>139</v>
      </c>
      <c r="I156" s="106">
        <v>196678.05714400005</v>
      </c>
      <c r="J156" s="118">
        <v>27970</v>
      </c>
      <c r="K156" s="106"/>
      <c r="L156" s="106">
        <v>55010.852583073014</v>
      </c>
      <c r="M156" s="107">
        <v>5.3881564899599818E-2</v>
      </c>
      <c r="N156" s="107">
        <f t="shared" si="2"/>
        <v>3.1494068394269962E-3</v>
      </c>
      <c r="O156" s="107">
        <f>L156/'סכום נכסי הקרן'!$C$42</f>
        <v>4.7730232106994378E-4</v>
      </c>
    </row>
    <row r="157" spans="2:15">
      <c r="B157" s="102" t="s">
        <v>1384</v>
      </c>
      <c r="C157" s="103" t="s">
        <v>1385</v>
      </c>
      <c r="D157" s="104" t="s">
        <v>126</v>
      </c>
      <c r="E157" s="104" t="s">
        <v>29</v>
      </c>
      <c r="F157" s="103" t="s">
        <v>1386</v>
      </c>
      <c r="G157" s="104" t="s">
        <v>1182</v>
      </c>
      <c r="H157" s="104" t="s">
        <v>139</v>
      </c>
      <c r="I157" s="106">
        <v>538938.56059300003</v>
      </c>
      <c r="J157" s="118">
        <v>591.1</v>
      </c>
      <c r="K157" s="106"/>
      <c r="L157" s="106">
        <v>3185.6658324590003</v>
      </c>
      <c r="M157" s="107">
        <v>2.4639958901578111E-2</v>
      </c>
      <c r="N157" s="107">
        <f t="shared" si="2"/>
        <v>1.8238142638717146E-4</v>
      </c>
      <c r="O157" s="107">
        <f>L157/'סכום נכסי הקרן'!$C$42</f>
        <v>2.7640467736611032E-5</v>
      </c>
    </row>
    <row r="158" spans="2:15">
      <c r="B158" s="102" t="s">
        <v>1387</v>
      </c>
      <c r="C158" s="103" t="s">
        <v>1388</v>
      </c>
      <c r="D158" s="104" t="s">
        <v>126</v>
      </c>
      <c r="E158" s="104" t="s">
        <v>29</v>
      </c>
      <c r="F158" s="103" t="s">
        <v>1389</v>
      </c>
      <c r="G158" s="104" t="s">
        <v>1081</v>
      </c>
      <c r="H158" s="104" t="s">
        <v>139</v>
      </c>
      <c r="I158" s="106">
        <v>19756.994836000002</v>
      </c>
      <c r="J158" s="118">
        <v>14700</v>
      </c>
      <c r="K158" s="106"/>
      <c r="L158" s="106">
        <v>2904.2782407660002</v>
      </c>
      <c r="M158" s="107">
        <v>5.9422678722242141E-3</v>
      </c>
      <c r="N158" s="107">
        <f t="shared" si="2"/>
        <v>1.6627180502710344E-4</v>
      </c>
      <c r="O158" s="107">
        <f>L158/'סכום נכסי הקרן'!$C$42</f>
        <v>2.5199004928294603E-5</v>
      </c>
    </row>
    <row r="159" spans="2:15">
      <c r="B159" s="102" t="s">
        <v>1390</v>
      </c>
      <c r="C159" s="103" t="s">
        <v>1391</v>
      </c>
      <c r="D159" s="104" t="s">
        <v>126</v>
      </c>
      <c r="E159" s="104" t="s">
        <v>29</v>
      </c>
      <c r="F159" s="103" t="s">
        <v>1392</v>
      </c>
      <c r="G159" s="104" t="s">
        <v>134</v>
      </c>
      <c r="H159" s="104" t="s">
        <v>139</v>
      </c>
      <c r="I159" s="106">
        <v>1270581.4926710001</v>
      </c>
      <c r="J159" s="118">
        <v>759.4</v>
      </c>
      <c r="K159" s="106"/>
      <c r="L159" s="106">
        <v>9648.7958545510028</v>
      </c>
      <c r="M159" s="107">
        <v>3.2069108058466377E-2</v>
      </c>
      <c r="N159" s="107">
        <f t="shared" si="2"/>
        <v>5.5239979439817373E-4</v>
      </c>
      <c r="O159" s="107">
        <f>L159/'סכום נכסי הקרן'!$C$42</f>
        <v>8.3717892754934985E-5</v>
      </c>
    </row>
    <row r="160" spans="2:15">
      <c r="B160" s="102" t="s">
        <v>1395</v>
      </c>
      <c r="C160" s="103" t="s">
        <v>1396</v>
      </c>
      <c r="D160" s="104" t="s">
        <v>126</v>
      </c>
      <c r="E160" s="104" t="s">
        <v>29</v>
      </c>
      <c r="F160" s="103" t="s">
        <v>1397</v>
      </c>
      <c r="G160" s="104" t="s">
        <v>481</v>
      </c>
      <c r="H160" s="104" t="s">
        <v>139</v>
      </c>
      <c r="I160" s="106">
        <v>631694.52684600011</v>
      </c>
      <c r="J160" s="118">
        <v>9315</v>
      </c>
      <c r="K160" s="106"/>
      <c r="L160" s="106">
        <v>58842.345175777002</v>
      </c>
      <c r="M160" s="107">
        <v>2.5267781073840003E-2</v>
      </c>
      <c r="N160" s="107">
        <f t="shared" si="2"/>
        <v>3.3687622649487751E-3</v>
      </c>
      <c r="O160" s="107">
        <f>L160/'סכום נכסי הקרן'!$C$42</f>
        <v>5.10546312424163E-4</v>
      </c>
    </row>
    <row r="161" spans="2:15">
      <c r="B161" s="102" t="s">
        <v>1398</v>
      </c>
      <c r="C161" s="103" t="s">
        <v>1399</v>
      </c>
      <c r="D161" s="104" t="s">
        <v>126</v>
      </c>
      <c r="E161" s="104" t="s">
        <v>29</v>
      </c>
      <c r="F161" s="103" t="s">
        <v>1400</v>
      </c>
      <c r="G161" s="104" t="s">
        <v>588</v>
      </c>
      <c r="H161" s="104" t="s">
        <v>139</v>
      </c>
      <c r="I161" s="106">
        <v>1787050.3255799999</v>
      </c>
      <c r="J161" s="118">
        <v>716.9</v>
      </c>
      <c r="K161" s="106"/>
      <c r="L161" s="106">
        <v>12811.363782892</v>
      </c>
      <c r="M161" s="107">
        <v>1.2826597925550364E-2</v>
      </c>
      <c r="N161" s="107">
        <f t="shared" si="2"/>
        <v>7.3345885085668772E-4</v>
      </c>
      <c r="O161" s="107">
        <f>L161/'סכום נכסי הקרן'!$C$42</f>
        <v>1.1115795124992001E-4</v>
      </c>
    </row>
    <row r="162" spans="2:15">
      <c r="B162" s="102" t="s">
        <v>1401</v>
      </c>
      <c r="C162" s="103" t="s">
        <v>1402</v>
      </c>
      <c r="D162" s="104" t="s">
        <v>126</v>
      </c>
      <c r="E162" s="104" t="s">
        <v>29</v>
      </c>
      <c r="F162" s="103" t="s">
        <v>1403</v>
      </c>
      <c r="G162" s="104" t="s">
        <v>162</v>
      </c>
      <c r="H162" s="104" t="s">
        <v>139</v>
      </c>
      <c r="I162" s="106">
        <v>263766.72366000002</v>
      </c>
      <c r="J162" s="118">
        <v>540</v>
      </c>
      <c r="K162" s="106"/>
      <c r="L162" s="106">
        <v>1424.3403077640003</v>
      </c>
      <c r="M162" s="107">
        <v>3.4795673455097501E-2</v>
      </c>
      <c r="N162" s="107">
        <f t="shared" si="2"/>
        <v>8.1544402537105866E-5</v>
      </c>
      <c r="O162" s="107">
        <f>L162/'סכום נכסי הקרן'!$C$42</f>
        <v>1.2358305733629444E-5</v>
      </c>
    </row>
    <row r="163" spans="2:15">
      <c r="B163" s="102" t="s">
        <v>1404</v>
      </c>
      <c r="C163" s="103" t="s">
        <v>1405</v>
      </c>
      <c r="D163" s="104" t="s">
        <v>126</v>
      </c>
      <c r="E163" s="104" t="s">
        <v>29</v>
      </c>
      <c r="F163" s="103" t="s">
        <v>1406</v>
      </c>
      <c r="G163" s="104" t="s">
        <v>556</v>
      </c>
      <c r="H163" s="104" t="s">
        <v>139</v>
      </c>
      <c r="I163" s="106">
        <v>863965.10582300043</v>
      </c>
      <c r="J163" s="118">
        <v>571.70000000000005</v>
      </c>
      <c r="K163" s="106"/>
      <c r="L163" s="106">
        <v>4939.2885095860001</v>
      </c>
      <c r="M163" s="107">
        <v>1.4787684363966457E-2</v>
      </c>
      <c r="N163" s="107">
        <f t="shared" si="2"/>
        <v>2.8277745723904476E-4</v>
      </c>
      <c r="O163" s="107">
        <f>L163/'סכום נכסי הקרן'!$C$42</f>
        <v>4.2855795890444358E-5</v>
      </c>
    </row>
    <row r="164" spans="2:15">
      <c r="B164" s="102" t="s">
        <v>1407</v>
      </c>
      <c r="C164" s="103" t="s">
        <v>1408</v>
      </c>
      <c r="D164" s="104" t="s">
        <v>126</v>
      </c>
      <c r="E164" s="104" t="s">
        <v>29</v>
      </c>
      <c r="F164" s="103" t="s">
        <v>1409</v>
      </c>
      <c r="G164" s="104" t="s">
        <v>164</v>
      </c>
      <c r="H164" s="104" t="s">
        <v>139</v>
      </c>
      <c r="I164" s="106">
        <v>5272539.744868001</v>
      </c>
      <c r="J164" s="118">
        <v>53.2</v>
      </c>
      <c r="K164" s="106"/>
      <c r="L164" s="106">
        <v>2804.99114267</v>
      </c>
      <c r="M164" s="107">
        <v>3.8404837891199951E-2</v>
      </c>
      <c r="N164" s="107">
        <f t="shared" si="2"/>
        <v>1.6058755453601727E-4</v>
      </c>
      <c r="O164" s="107">
        <f>L164/'סכום נכסי הקרן'!$C$42</f>
        <v>2.433753923292194E-5</v>
      </c>
    </row>
    <row r="165" spans="2:15">
      <c r="B165" s="102" t="s">
        <v>1410</v>
      </c>
      <c r="C165" s="103" t="s">
        <v>1411</v>
      </c>
      <c r="D165" s="104" t="s">
        <v>126</v>
      </c>
      <c r="E165" s="104" t="s">
        <v>29</v>
      </c>
      <c r="F165" s="103" t="s">
        <v>1412</v>
      </c>
      <c r="G165" s="104" t="s">
        <v>1269</v>
      </c>
      <c r="H165" s="104" t="s">
        <v>139</v>
      </c>
      <c r="I165" s="106">
        <v>0.26376699999999997</v>
      </c>
      <c r="J165" s="118">
        <v>967.1</v>
      </c>
      <c r="K165" s="106"/>
      <c r="L165" s="106">
        <v>2.549745E-3</v>
      </c>
      <c r="M165" s="107">
        <v>1.4144894228751018E-8</v>
      </c>
      <c r="N165" s="107">
        <f t="shared" si="2"/>
        <v>1.459745480161072E-10</v>
      </c>
      <c r="O165" s="107">
        <f>L165/'סכום נכסי הקרן'!$C$42</f>
        <v>2.2122893020039426E-11</v>
      </c>
    </row>
    <row r="166" spans="2:15">
      <c r="B166" s="102" t="s">
        <v>1413</v>
      </c>
      <c r="C166" s="103" t="s">
        <v>1414</v>
      </c>
      <c r="D166" s="104" t="s">
        <v>126</v>
      </c>
      <c r="E166" s="104" t="s">
        <v>29</v>
      </c>
      <c r="F166" s="103" t="s">
        <v>1415</v>
      </c>
      <c r="G166" s="104" t="s">
        <v>428</v>
      </c>
      <c r="H166" s="104" t="s">
        <v>139</v>
      </c>
      <c r="I166" s="106">
        <v>5151602.3024240006</v>
      </c>
      <c r="J166" s="118">
        <v>1040</v>
      </c>
      <c r="K166" s="106"/>
      <c r="L166" s="106">
        <v>53576.663945212014</v>
      </c>
      <c r="M166" s="107">
        <v>4.8269040455211444E-2</v>
      </c>
      <c r="N166" s="107">
        <f t="shared" si="2"/>
        <v>3.0672986136312422E-3</v>
      </c>
      <c r="O166" s="107">
        <f>L166/'סכום נכסי הקרן'!$C$42</f>
        <v>4.6485856618231578E-4</v>
      </c>
    </row>
    <row r="167" spans="2:15">
      <c r="B167" s="102" t="s">
        <v>1416</v>
      </c>
      <c r="C167" s="103" t="s">
        <v>1417</v>
      </c>
      <c r="D167" s="104" t="s">
        <v>126</v>
      </c>
      <c r="E167" s="104" t="s">
        <v>29</v>
      </c>
      <c r="F167" s="103" t="s">
        <v>1418</v>
      </c>
      <c r="G167" s="104" t="s">
        <v>162</v>
      </c>
      <c r="H167" s="104" t="s">
        <v>139</v>
      </c>
      <c r="I167" s="106">
        <v>2150138.808683</v>
      </c>
      <c r="J167" s="118">
        <v>241</v>
      </c>
      <c r="K167" s="106"/>
      <c r="L167" s="106">
        <v>5181.8345289230001</v>
      </c>
      <c r="M167" s="107">
        <v>2.8110584196099325E-2</v>
      </c>
      <c r="N167" s="107">
        <f t="shared" si="2"/>
        <v>2.9666337349569966E-4</v>
      </c>
      <c r="O167" s="107">
        <f>L167/'סכום נכסי הקרן'!$C$42</f>
        <v>4.4960249331172302E-5</v>
      </c>
    </row>
    <row r="168" spans="2:15">
      <c r="B168" s="102" t="s">
        <v>1419</v>
      </c>
      <c r="C168" s="103" t="s">
        <v>1420</v>
      </c>
      <c r="D168" s="104" t="s">
        <v>126</v>
      </c>
      <c r="E168" s="104" t="s">
        <v>29</v>
      </c>
      <c r="F168" s="103" t="s">
        <v>1421</v>
      </c>
      <c r="G168" s="104" t="s">
        <v>520</v>
      </c>
      <c r="H168" s="104" t="s">
        <v>139</v>
      </c>
      <c r="I168" s="106">
        <v>6111.8066940000017</v>
      </c>
      <c r="J168" s="118">
        <v>136.9</v>
      </c>
      <c r="K168" s="106"/>
      <c r="L168" s="106">
        <v>8.3670641349999997</v>
      </c>
      <c r="M168" s="107">
        <v>8.9150534154326059E-4</v>
      </c>
      <c r="N168" s="107">
        <f t="shared" si="2"/>
        <v>4.7901982564076254E-7</v>
      </c>
      <c r="O168" s="107">
        <f>L168/'סכום נכסי הקרן'!$C$42</f>
        <v>7.2596932144357062E-8</v>
      </c>
    </row>
    <row r="169" spans="2:15">
      <c r="B169" s="102" t="s">
        <v>1422</v>
      </c>
      <c r="C169" s="103" t="s">
        <v>1423</v>
      </c>
      <c r="D169" s="104" t="s">
        <v>126</v>
      </c>
      <c r="E169" s="104" t="s">
        <v>29</v>
      </c>
      <c r="F169" s="103" t="s">
        <v>1424</v>
      </c>
      <c r="G169" s="104" t="s">
        <v>1425</v>
      </c>
      <c r="H169" s="104" t="s">
        <v>139</v>
      </c>
      <c r="I169" s="106">
        <v>649425.6453750002</v>
      </c>
      <c r="J169" s="118">
        <v>738.2</v>
      </c>
      <c r="K169" s="106"/>
      <c r="L169" s="106">
        <v>4794.06011416</v>
      </c>
      <c r="M169" s="107">
        <v>1.2996829318644418E-2</v>
      </c>
      <c r="N169" s="107">
        <f t="shared" si="2"/>
        <v>2.7446303780438957E-4</v>
      </c>
      <c r="O169" s="107">
        <f>L169/'סכום נכסי הקרן'!$C$42</f>
        <v>4.1595719978742841E-5</v>
      </c>
    </row>
    <row r="170" spans="2:15">
      <c r="B170" s="102" t="s">
        <v>1426</v>
      </c>
      <c r="C170" s="103" t="s">
        <v>1427</v>
      </c>
      <c r="D170" s="104" t="s">
        <v>126</v>
      </c>
      <c r="E170" s="104" t="s">
        <v>29</v>
      </c>
      <c r="F170" s="103" t="s">
        <v>1428</v>
      </c>
      <c r="G170" s="104" t="s">
        <v>428</v>
      </c>
      <c r="H170" s="104" t="s">
        <v>139</v>
      </c>
      <c r="I170" s="106">
        <v>295061.84613000008</v>
      </c>
      <c r="J170" s="118">
        <v>535.29999999999995</v>
      </c>
      <c r="K170" s="106"/>
      <c r="L170" s="106">
        <v>1579.46606193</v>
      </c>
      <c r="M170" s="107">
        <v>1.9659160693144655E-2</v>
      </c>
      <c r="N170" s="107">
        <f t="shared" si="2"/>
        <v>9.0425452151886776E-5</v>
      </c>
      <c r="O170" s="107">
        <f>L170/'סכום נכסי הקרן'!$C$42</f>
        <v>1.3704256196937481E-5</v>
      </c>
    </row>
    <row r="171" spans="2:15">
      <c r="B171" s="102" t="s">
        <v>1429</v>
      </c>
      <c r="C171" s="103" t="s">
        <v>1430</v>
      </c>
      <c r="D171" s="104" t="s">
        <v>126</v>
      </c>
      <c r="E171" s="104" t="s">
        <v>29</v>
      </c>
      <c r="F171" s="103" t="s">
        <v>1431</v>
      </c>
      <c r="G171" s="104" t="s">
        <v>428</v>
      </c>
      <c r="H171" s="104" t="s">
        <v>139</v>
      </c>
      <c r="I171" s="106">
        <v>647354.27730200021</v>
      </c>
      <c r="J171" s="118">
        <v>3273</v>
      </c>
      <c r="K171" s="106"/>
      <c r="L171" s="106">
        <v>21187.905496068004</v>
      </c>
      <c r="M171" s="107">
        <v>2.5163927015336977E-2</v>
      </c>
      <c r="N171" s="107">
        <f t="shared" si="2"/>
        <v>1.2130212739691697E-3</v>
      </c>
      <c r="O171" s="107">
        <f>L171/'סכום נכסי הקרן'!$C$42</f>
        <v>1.8383711571479415E-4</v>
      </c>
    </row>
    <row r="172" spans="2:15">
      <c r="B172" s="102" t="s">
        <v>1432</v>
      </c>
      <c r="C172" s="103" t="s">
        <v>1433</v>
      </c>
      <c r="D172" s="104" t="s">
        <v>126</v>
      </c>
      <c r="E172" s="104" t="s">
        <v>29</v>
      </c>
      <c r="F172" s="103" t="s">
        <v>1434</v>
      </c>
      <c r="G172" s="104" t="s">
        <v>497</v>
      </c>
      <c r="H172" s="104" t="s">
        <v>139</v>
      </c>
      <c r="I172" s="106">
        <v>8981214.9777350035</v>
      </c>
      <c r="J172" s="118">
        <v>161.5</v>
      </c>
      <c r="K172" s="106"/>
      <c r="L172" s="106">
        <v>14504.662191041001</v>
      </c>
      <c r="M172" s="107">
        <v>3.9262384676489341E-2</v>
      </c>
      <c r="N172" s="107">
        <f t="shared" si="2"/>
        <v>8.3040127834882677E-4</v>
      </c>
      <c r="O172" s="107">
        <f>L172/'סכום נכסי הקרן'!$C$42</f>
        <v>1.2584987516171646E-4</v>
      </c>
    </row>
    <row r="173" spans="2:15">
      <c r="B173" s="102" t="s">
        <v>1435</v>
      </c>
      <c r="C173" s="103" t="s">
        <v>1436</v>
      </c>
      <c r="D173" s="104" t="s">
        <v>126</v>
      </c>
      <c r="E173" s="104" t="s">
        <v>29</v>
      </c>
      <c r="F173" s="103" t="s">
        <v>1437</v>
      </c>
      <c r="G173" s="104" t="s">
        <v>689</v>
      </c>
      <c r="H173" s="104" t="s">
        <v>139</v>
      </c>
      <c r="I173" s="106">
        <v>3596818.9590000003</v>
      </c>
      <c r="J173" s="118">
        <v>424.7</v>
      </c>
      <c r="K173" s="106"/>
      <c r="L173" s="106">
        <v>15275.690118873003</v>
      </c>
      <c r="M173" s="107">
        <v>1.2510239501234741E-2</v>
      </c>
      <c r="N173" s="107">
        <f t="shared" si="2"/>
        <v>8.7454312518961766E-4</v>
      </c>
      <c r="O173" s="107">
        <f>L173/'סכום נכסי הקרן'!$C$42</f>
        <v>1.3253970820889963E-4</v>
      </c>
    </row>
    <row r="174" spans="2:15">
      <c r="B174" s="102" t="s">
        <v>1438</v>
      </c>
      <c r="C174" s="103" t="s">
        <v>1439</v>
      </c>
      <c r="D174" s="104" t="s">
        <v>126</v>
      </c>
      <c r="E174" s="104" t="s">
        <v>29</v>
      </c>
      <c r="F174" s="103" t="s">
        <v>1440</v>
      </c>
      <c r="G174" s="104" t="s">
        <v>481</v>
      </c>
      <c r="H174" s="104" t="s">
        <v>139</v>
      </c>
      <c r="I174" s="106">
        <v>3022127.2186620007</v>
      </c>
      <c r="J174" s="118">
        <v>570</v>
      </c>
      <c r="K174" s="106">
        <v>297.26247588400003</v>
      </c>
      <c r="L174" s="106">
        <v>17523.387622256003</v>
      </c>
      <c r="M174" s="107">
        <v>1.9817528759843522E-2</v>
      </c>
      <c r="N174" s="107">
        <f t="shared" si="2"/>
        <v>1.0032252589454505E-3</v>
      </c>
      <c r="O174" s="107">
        <f>L174/'סכום נכסי הקרן'!$C$42</f>
        <v>1.5204188250819302E-4</v>
      </c>
    </row>
    <row r="175" spans="2:15">
      <c r="B175" s="102" t="s">
        <v>1441</v>
      </c>
      <c r="C175" s="103" t="s">
        <v>1442</v>
      </c>
      <c r="D175" s="104" t="s">
        <v>126</v>
      </c>
      <c r="E175" s="104" t="s">
        <v>29</v>
      </c>
      <c r="F175" s="103" t="s">
        <v>1443</v>
      </c>
      <c r="G175" s="104" t="s">
        <v>689</v>
      </c>
      <c r="H175" s="104" t="s">
        <v>139</v>
      </c>
      <c r="I175" s="106">
        <v>56109.176820000001</v>
      </c>
      <c r="J175" s="118">
        <v>18850</v>
      </c>
      <c r="K175" s="106"/>
      <c r="L175" s="106">
        <v>10576.579830710001</v>
      </c>
      <c r="M175" s="107">
        <v>2.4923189086761156E-2</v>
      </c>
      <c r="N175" s="107">
        <f t="shared" si="2"/>
        <v>6.0551602624739657E-4</v>
      </c>
      <c r="O175" s="107">
        <f>L175/'סכום נכסי הקרן'!$C$42</f>
        <v>9.1767821532233237E-5</v>
      </c>
    </row>
    <row r="176" spans="2:15">
      <c r="B176" s="102" t="s">
        <v>1444</v>
      </c>
      <c r="C176" s="103" t="s">
        <v>1445</v>
      </c>
      <c r="D176" s="104" t="s">
        <v>126</v>
      </c>
      <c r="E176" s="104" t="s">
        <v>29</v>
      </c>
      <c r="F176" s="103" t="s">
        <v>1446</v>
      </c>
      <c r="G176" s="104" t="s">
        <v>1447</v>
      </c>
      <c r="H176" s="104" t="s">
        <v>139</v>
      </c>
      <c r="I176" s="106">
        <v>265235.42473500007</v>
      </c>
      <c r="J176" s="118">
        <v>2052</v>
      </c>
      <c r="K176" s="106"/>
      <c r="L176" s="106">
        <v>5442.6309155630006</v>
      </c>
      <c r="M176" s="107">
        <v>4.6148914162948331E-3</v>
      </c>
      <c r="N176" s="107">
        <f t="shared" si="2"/>
        <v>3.1159413506754628E-4</v>
      </c>
      <c r="O176" s="107">
        <f>L176/'סכום נכסי הקרן'!$C$42</f>
        <v>4.7223052302312382E-5</v>
      </c>
    </row>
    <row r="177" spans="2:15">
      <c r="B177" s="102" t="s">
        <v>1448</v>
      </c>
      <c r="C177" s="103" t="s">
        <v>1449</v>
      </c>
      <c r="D177" s="104" t="s">
        <v>126</v>
      </c>
      <c r="E177" s="104" t="s">
        <v>29</v>
      </c>
      <c r="F177" s="103" t="s">
        <v>558</v>
      </c>
      <c r="G177" s="104" t="s">
        <v>481</v>
      </c>
      <c r="H177" s="104" t="s">
        <v>139</v>
      </c>
      <c r="I177" s="106">
        <v>428377.20149900002</v>
      </c>
      <c r="J177" s="118">
        <v>7</v>
      </c>
      <c r="K177" s="106"/>
      <c r="L177" s="106">
        <v>29.986403903000003</v>
      </c>
      <c r="M177" s="107">
        <v>1.7427967848122557E-2</v>
      </c>
      <c r="N177" s="107">
        <f t="shared" si="2"/>
        <v>1.716740990322114E-6</v>
      </c>
      <c r="O177" s="107">
        <f>L177/'סכום נכסי הקרן'!$C$42</f>
        <v>2.6017739248503744E-7</v>
      </c>
    </row>
    <row r="178" spans="2:15">
      <c r="B178" s="102" t="s">
        <v>1450</v>
      </c>
      <c r="C178" s="103" t="s">
        <v>1451</v>
      </c>
      <c r="D178" s="104" t="s">
        <v>126</v>
      </c>
      <c r="E178" s="104" t="s">
        <v>29</v>
      </c>
      <c r="F178" s="103" t="s">
        <v>740</v>
      </c>
      <c r="G178" s="104" t="s">
        <v>520</v>
      </c>
      <c r="H178" s="104" t="s">
        <v>139</v>
      </c>
      <c r="I178" s="106">
        <v>799293.10200000007</v>
      </c>
      <c r="J178" s="118">
        <v>429</v>
      </c>
      <c r="K178" s="106"/>
      <c r="L178" s="106">
        <v>3428.9674075800012</v>
      </c>
      <c r="M178" s="107">
        <v>4.3261782177163189E-3</v>
      </c>
      <c r="N178" s="107">
        <f t="shared" si="2"/>
        <v>1.9631059870044008E-4</v>
      </c>
      <c r="O178" s="107">
        <f>L178/'סכום נכסי הקרן'!$C$42</f>
        <v>2.9751476766144962E-5</v>
      </c>
    </row>
    <row r="179" spans="2:15">
      <c r="B179" s="102" t="s">
        <v>1452</v>
      </c>
      <c r="C179" s="103" t="s">
        <v>1453</v>
      </c>
      <c r="D179" s="104" t="s">
        <v>126</v>
      </c>
      <c r="E179" s="104" t="s">
        <v>29</v>
      </c>
      <c r="F179" s="103" t="s">
        <v>1454</v>
      </c>
      <c r="G179" s="104" t="s">
        <v>1081</v>
      </c>
      <c r="H179" s="104" t="s">
        <v>139</v>
      </c>
      <c r="I179" s="106">
        <v>341073.55319400004</v>
      </c>
      <c r="J179" s="118">
        <v>8299</v>
      </c>
      <c r="K179" s="106"/>
      <c r="L179" s="106">
        <v>28305.694179432001</v>
      </c>
      <c r="M179" s="107">
        <v>2.7117680874009169E-2</v>
      </c>
      <c r="N179" s="107">
        <f t="shared" si="2"/>
        <v>1.6205192731527046E-3</v>
      </c>
      <c r="O179" s="107">
        <f>L179/'סכום נכסי הקרן'!$C$42</f>
        <v>2.4559469444572957E-4</v>
      </c>
    </row>
    <row r="180" spans="2:15">
      <c r="B180" s="102" t="s">
        <v>1455</v>
      </c>
      <c r="C180" s="103" t="s">
        <v>1456</v>
      </c>
      <c r="D180" s="104" t="s">
        <v>126</v>
      </c>
      <c r="E180" s="104" t="s">
        <v>29</v>
      </c>
      <c r="F180" s="103" t="s">
        <v>1457</v>
      </c>
      <c r="G180" s="104" t="s">
        <v>428</v>
      </c>
      <c r="H180" s="104" t="s">
        <v>139</v>
      </c>
      <c r="I180" s="106">
        <v>3308970.3334700004</v>
      </c>
      <c r="J180" s="118">
        <v>279.10000000000002</v>
      </c>
      <c r="K180" s="106"/>
      <c r="L180" s="106">
        <v>9235.3361999130011</v>
      </c>
      <c r="M180" s="107">
        <v>3.8748065518214768E-2</v>
      </c>
      <c r="N180" s="107">
        <f t="shared" si="2"/>
        <v>5.2872896213507366E-4</v>
      </c>
      <c r="O180" s="107">
        <f>L180/'סכום נכסי הקרן'!$C$42</f>
        <v>8.0130505111206314E-5</v>
      </c>
    </row>
    <row r="181" spans="2:15">
      <c r="B181" s="102" t="s">
        <v>1458</v>
      </c>
      <c r="C181" s="103" t="s">
        <v>1459</v>
      </c>
      <c r="D181" s="104" t="s">
        <v>126</v>
      </c>
      <c r="E181" s="104" t="s">
        <v>29</v>
      </c>
      <c r="F181" s="103" t="s">
        <v>753</v>
      </c>
      <c r="G181" s="104" t="s">
        <v>341</v>
      </c>
      <c r="H181" s="104" t="s">
        <v>139</v>
      </c>
      <c r="I181" s="106">
        <v>4436076.7161000008</v>
      </c>
      <c r="J181" s="118">
        <v>470.9</v>
      </c>
      <c r="K181" s="106"/>
      <c r="L181" s="106">
        <v>20889.485256116008</v>
      </c>
      <c r="M181" s="107">
        <v>6.239188452722088E-2</v>
      </c>
      <c r="N181" s="107">
        <f t="shared" si="2"/>
        <v>1.1959365224956495E-3</v>
      </c>
      <c r="O181" s="107">
        <f>L181/'סכום נכסי הקרן'!$C$42</f>
        <v>1.8124786892993036E-4</v>
      </c>
    </row>
    <row r="182" spans="2:15">
      <c r="B182" s="102" t="s">
        <v>1460</v>
      </c>
      <c r="C182" s="103" t="s">
        <v>1461</v>
      </c>
      <c r="D182" s="104" t="s">
        <v>126</v>
      </c>
      <c r="E182" s="104" t="s">
        <v>29</v>
      </c>
      <c r="F182" s="103" t="s">
        <v>1462</v>
      </c>
      <c r="G182" s="104" t="s">
        <v>164</v>
      </c>
      <c r="H182" s="104" t="s">
        <v>139</v>
      </c>
      <c r="I182" s="106">
        <v>751735.16243100015</v>
      </c>
      <c r="J182" s="118">
        <v>47.4</v>
      </c>
      <c r="K182" s="106"/>
      <c r="L182" s="106">
        <v>356.32246699100006</v>
      </c>
      <c r="M182" s="107">
        <v>1.9146225813605224E-2</v>
      </c>
      <c r="N182" s="107">
        <f t="shared" si="2"/>
        <v>2.0399691367958565E-5</v>
      </c>
      <c r="O182" s="107">
        <f>L182/'סכום נכסי הקרן'!$C$42</f>
        <v>3.0916361510184053E-6</v>
      </c>
    </row>
    <row r="183" spans="2:15">
      <c r="B183" s="102" t="s">
        <v>1463</v>
      </c>
      <c r="C183" s="103" t="s">
        <v>1464</v>
      </c>
      <c r="D183" s="104" t="s">
        <v>126</v>
      </c>
      <c r="E183" s="104" t="s">
        <v>29</v>
      </c>
      <c r="F183" s="103" t="s">
        <v>1465</v>
      </c>
      <c r="G183" s="104" t="s">
        <v>520</v>
      </c>
      <c r="H183" s="104" t="s">
        <v>139</v>
      </c>
      <c r="I183" s="106">
        <v>916868.71765700018</v>
      </c>
      <c r="J183" s="118">
        <v>3146</v>
      </c>
      <c r="K183" s="106"/>
      <c r="L183" s="106">
        <v>28844.689857510002</v>
      </c>
      <c r="M183" s="107">
        <v>2.5689793153740547E-2</v>
      </c>
      <c r="N183" s="107">
        <f t="shared" si="2"/>
        <v>1.6513771238358403E-3</v>
      </c>
      <c r="O183" s="107">
        <f>L183/'סכום נכסי הקרן'!$C$42</f>
        <v>2.5027129689985078E-4</v>
      </c>
    </row>
    <row r="184" spans="2:15">
      <c r="B184" s="102" t="s">
        <v>1466</v>
      </c>
      <c r="C184" s="103" t="s">
        <v>1467</v>
      </c>
      <c r="D184" s="104" t="s">
        <v>126</v>
      </c>
      <c r="E184" s="104" t="s">
        <v>29</v>
      </c>
      <c r="F184" s="103" t="s">
        <v>1468</v>
      </c>
      <c r="G184" s="104" t="s">
        <v>428</v>
      </c>
      <c r="H184" s="104" t="s">
        <v>139</v>
      </c>
      <c r="I184" s="106">
        <v>199823.27550000002</v>
      </c>
      <c r="J184" s="118">
        <v>5515</v>
      </c>
      <c r="K184" s="106">
        <v>119.89396529999999</v>
      </c>
      <c r="L184" s="106">
        <v>11140.147609125001</v>
      </c>
      <c r="M184" s="107">
        <v>2.3777728587067757E-2</v>
      </c>
      <c r="N184" s="107">
        <f t="shared" si="2"/>
        <v>6.3778064554484437E-4</v>
      </c>
      <c r="O184" s="107">
        <f>L184/'סכום נכסי הקרן'!$C$42</f>
        <v>9.6657624109124779E-5</v>
      </c>
    </row>
    <row r="185" spans="2:15">
      <c r="B185" s="102" t="s">
        <v>1469</v>
      </c>
      <c r="C185" s="103" t="s">
        <v>1470</v>
      </c>
      <c r="D185" s="104" t="s">
        <v>126</v>
      </c>
      <c r="E185" s="104" t="s">
        <v>29</v>
      </c>
      <c r="F185" s="103" t="s">
        <v>1471</v>
      </c>
      <c r="G185" s="104" t="s">
        <v>428</v>
      </c>
      <c r="H185" s="104" t="s">
        <v>139</v>
      </c>
      <c r="I185" s="106">
        <v>783543.83071900008</v>
      </c>
      <c r="J185" s="118">
        <v>1053</v>
      </c>
      <c r="K185" s="106"/>
      <c r="L185" s="106">
        <v>8250.7165374610013</v>
      </c>
      <c r="M185" s="107">
        <v>4.6991840652835189E-2</v>
      </c>
      <c r="N185" s="107">
        <f t="shared" si="2"/>
        <v>4.7235885053795211E-4</v>
      </c>
      <c r="O185" s="107">
        <f>L185/'סכום נכסי הקרן'!$C$42</f>
        <v>7.1587440821305597E-5</v>
      </c>
    </row>
    <row r="186" spans="2:15">
      <c r="B186" s="102" t="s">
        <v>1472</v>
      </c>
      <c r="C186" s="103" t="s">
        <v>1473</v>
      </c>
      <c r="D186" s="104" t="s">
        <v>126</v>
      </c>
      <c r="E186" s="104" t="s">
        <v>29</v>
      </c>
      <c r="F186" s="103" t="s">
        <v>1474</v>
      </c>
      <c r="G186" s="104" t="s">
        <v>133</v>
      </c>
      <c r="H186" s="104" t="s">
        <v>139</v>
      </c>
      <c r="I186" s="106">
        <v>635637.83937099995</v>
      </c>
      <c r="J186" s="118">
        <v>1233</v>
      </c>
      <c r="K186" s="106"/>
      <c r="L186" s="106">
        <v>7837.4145593750009</v>
      </c>
      <c r="M186" s="107">
        <v>3.1780302953402326E-2</v>
      </c>
      <c r="N186" s="107">
        <f t="shared" si="2"/>
        <v>4.4869704535929034E-4</v>
      </c>
      <c r="O186" s="107">
        <f>L186/'סכום נכסי הקרן'!$C$42</f>
        <v>6.8001421260068185E-5</v>
      </c>
    </row>
    <row r="187" spans="2:15">
      <c r="B187" s="108"/>
      <c r="C187" s="103"/>
      <c r="D187" s="103"/>
      <c r="E187" s="103"/>
      <c r="F187" s="103"/>
      <c r="G187" s="103"/>
      <c r="H187" s="103"/>
      <c r="I187" s="106"/>
      <c r="J187" s="118"/>
      <c r="K187" s="103"/>
      <c r="L187" s="103"/>
      <c r="M187" s="103"/>
      <c r="N187" s="107"/>
      <c r="O187" s="103"/>
    </row>
    <row r="188" spans="2:15">
      <c r="B188" s="95" t="s">
        <v>207</v>
      </c>
      <c r="C188" s="96"/>
      <c r="D188" s="97"/>
      <c r="E188" s="97"/>
      <c r="F188" s="96"/>
      <c r="G188" s="97"/>
      <c r="H188" s="97"/>
      <c r="I188" s="99"/>
      <c r="J188" s="116"/>
      <c r="K188" s="99">
        <v>510.43417120800007</v>
      </c>
      <c r="L188" s="99">
        <f>L189+L221</f>
        <v>4665329.6323643178</v>
      </c>
      <c r="M188" s="100"/>
      <c r="N188" s="100">
        <f t="shared" si="2"/>
        <v>0.26709313458033368</v>
      </c>
      <c r="O188" s="100">
        <f>L188/'סכום נכסי הקרן'!$C$42</f>
        <v>4.0478788412180694E-2</v>
      </c>
    </row>
    <row r="189" spans="2:15">
      <c r="B189" s="101" t="s">
        <v>70</v>
      </c>
      <c r="C189" s="96"/>
      <c r="D189" s="97"/>
      <c r="E189" s="97"/>
      <c r="F189" s="96"/>
      <c r="G189" s="97"/>
      <c r="H189" s="97"/>
      <c r="I189" s="99"/>
      <c r="J189" s="116"/>
      <c r="K189" s="99"/>
      <c r="L189" s="99">
        <f>SUM(L190:L219)</f>
        <v>1602257.7906370463</v>
      </c>
      <c r="M189" s="100"/>
      <c r="N189" s="100">
        <f t="shared" si="2"/>
        <v>9.1730293340522046E-2</v>
      </c>
      <c r="O189" s="100">
        <f>L189/'סכום נכסי הקרן'!$C$42</f>
        <v>1.3902008903944552E-2</v>
      </c>
    </row>
    <row r="190" spans="2:15">
      <c r="B190" s="102" t="s">
        <v>1475</v>
      </c>
      <c r="C190" s="103" t="s">
        <v>1476</v>
      </c>
      <c r="D190" s="104" t="s">
        <v>1477</v>
      </c>
      <c r="E190" s="104" t="s">
        <v>29</v>
      </c>
      <c r="F190" s="103" t="s">
        <v>1478</v>
      </c>
      <c r="G190" s="104" t="s">
        <v>1479</v>
      </c>
      <c r="H190" s="104" t="s">
        <v>138</v>
      </c>
      <c r="I190" s="106">
        <v>559505.17140000011</v>
      </c>
      <c r="J190" s="118">
        <v>233</v>
      </c>
      <c r="K190" s="106"/>
      <c r="L190" s="106">
        <v>4985.1463167620013</v>
      </c>
      <c r="M190" s="107">
        <v>7.2190564219203378E-3</v>
      </c>
      <c r="N190" s="107">
        <f t="shared" si="2"/>
        <v>2.8540284631737477E-4</v>
      </c>
      <c r="O190" s="107">
        <f>L190/'סכום נכסי הקרן'!$C$42</f>
        <v>4.3253681703452437E-5</v>
      </c>
    </row>
    <row r="191" spans="2:15">
      <c r="B191" s="102" t="s">
        <v>1480</v>
      </c>
      <c r="C191" s="103" t="s">
        <v>1481</v>
      </c>
      <c r="D191" s="104" t="s">
        <v>1477</v>
      </c>
      <c r="E191" s="104" t="s">
        <v>29</v>
      </c>
      <c r="F191" s="103" t="s">
        <v>1482</v>
      </c>
      <c r="G191" s="104" t="s">
        <v>162</v>
      </c>
      <c r="H191" s="104" t="s">
        <v>138</v>
      </c>
      <c r="I191" s="106">
        <v>386348.37595800008</v>
      </c>
      <c r="J191" s="118">
        <v>68.599999999999994</v>
      </c>
      <c r="K191" s="106"/>
      <c r="L191" s="106">
        <v>1013.493786062</v>
      </c>
      <c r="M191" s="107">
        <v>2.1561392714891842E-2</v>
      </c>
      <c r="N191" s="107">
        <f t="shared" si="2"/>
        <v>5.8023173822297413E-5</v>
      </c>
      <c r="O191" s="107">
        <f>L191/'סכום נכסי הקרן'!$C$42</f>
        <v>8.793590969106459E-6</v>
      </c>
    </row>
    <row r="192" spans="2:15">
      <c r="B192" s="102" t="s">
        <v>1483</v>
      </c>
      <c r="C192" s="103" t="s">
        <v>1484</v>
      </c>
      <c r="D192" s="104" t="s">
        <v>1477</v>
      </c>
      <c r="E192" s="104" t="s">
        <v>29</v>
      </c>
      <c r="F192" s="103" t="s">
        <v>1240</v>
      </c>
      <c r="G192" s="104" t="s">
        <v>1054</v>
      </c>
      <c r="H192" s="104" t="s">
        <v>138</v>
      </c>
      <c r="I192" s="106">
        <v>450790.51907200011</v>
      </c>
      <c r="J192" s="118">
        <v>6226</v>
      </c>
      <c r="K192" s="106"/>
      <c r="L192" s="106">
        <v>107325.21655140801</v>
      </c>
      <c r="M192" s="107">
        <v>1.0080485448464025E-2</v>
      </c>
      <c r="N192" s="107">
        <f t="shared" si="2"/>
        <v>6.1444379641190051E-3</v>
      </c>
      <c r="O192" s="107">
        <f>L192/'סכום נכסי הקרן'!$C$42</f>
        <v>9.3120852638964443E-4</v>
      </c>
    </row>
    <row r="193" spans="2:15">
      <c r="B193" s="102" t="s">
        <v>1485</v>
      </c>
      <c r="C193" s="103" t="s">
        <v>1486</v>
      </c>
      <c r="D193" s="104" t="s">
        <v>1477</v>
      </c>
      <c r="E193" s="104" t="s">
        <v>29</v>
      </c>
      <c r="F193" s="103" t="s">
        <v>1487</v>
      </c>
      <c r="G193" s="104" t="s">
        <v>873</v>
      </c>
      <c r="H193" s="104" t="s">
        <v>138</v>
      </c>
      <c r="I193" s="106">
        <v>35968.189590000009</v>
      </c>
      <c r="J193" s="118">
        <v>13328</v>
      </c>
      <c r="K193" s="106"/>
      <c r="L193" s="106">
        <v>18331.645339913008</v>
      </c>
      <c r="M193" s="107">
        <v>3.0743684938244016E-4</v>
      </c>
      <c r="N193" s="107">
        <f t="shared" si="2"/>
        <v>1.0494985352987767E-3</v>
      </c>
      <c r="O193" s="107">
        <f>L193/'סכום נכסי הקרן'!$C$42</f>
        <v>1.5905474027253695E-4</v>
      </c>
    </row>
    <row r="194" spans="2:15">
      <c r="B194" s="102" t="s">
        <v>1488</v>
      </c>
      <c r="C194" s="103" t="s">
        <v>1489</v>
      </c>
      <c r="D194" s="104" t="s">
        <v>1477</v>
      </c>
      <c r="E194" s="104" t="s">
        <v>29</v>
      </c>
      <c r="F194" s="103" t="s">
        <v>1490</v>
      </c>
      <c r="G194" s="104" t="s">
        <v>873</v>
      </c>
      <c r="H194" s="104" t="s">
        <v>138</v>
      </c>
      <c r="I194" s="106">
        <v>37566.775794000008</v>
      </c>
      <c r="J194" s="118">
        <v>16377</v>
      </c>
      <c r="K194" s="106"/>
      <c r="L194" s="106">
        <v>23526.436773697005</v>
      </c>
      <c r="M194" s="107">
        <v>8.9947842519870578E-4</v>
      </c>
      <c r="N194" s="107">
        <f t="shared" si="2"/>
        <v>1.346903699966053E-3</v>
      </c>
      <c r="O194" s="107">
        <f>L194/'סכום נכסי הקרן'!$C$42</f>
        <v>2.0412741034386589E-4</v>
      </c>
    </row>
    <row r="195" spans="2:15">
      <c r="B195" s="102" t="s">
        <v>1491</v>
      </c>
      <c r="C195" s="103" t="s">
        <v>1492</v>
      </c>
      <c r="D195" s="104" t="s">
        <v>1477</v>
      </c>
      <c r="E195" s="104" t="s">
        <v>29</v>
      </c>
      <c r="F195" s="103" t="s">
        <v>756</v>
      </c>
      <c r="G195" s="104" t="s">
        <v>566</v>
      </c>
      <c r="H195" s="104" t="s">
        <v>138</v>
      </c>
      <c r="I195" s="106">
        <v>2797.5258570000001</v>
      </c>
      <c r="J195" s="118">
        <v>19798</v>
      </c>
      <c r="K195" s="106"/>
      <c r="L195" s="106">
        <v>2117.9383429040008</v>
      </c>
      <c r="M195" s="107">
        <v>6.3003492219202564E-5</v>
      </c>
      <c r="N195" s="107">
        <f t="shared" si="2"/>
        <v>1.2125333801277955E-4</v>
      </c>
      <c r="O195" s="107">
        <f>L195/'סכום נכסי הקרן'!$C$42</f>
        <v>1.8376317389819289E-5</v>
      </c>
    </row>
    <row r="196" spans="2:15">
      <c r="B196" s="102" t="s">
        <v>1495</v>
      </c>
      <c r="C196" s="103" t="s">
        <v>1496</v>
      </c>
      <c r="D196" s="104" t="s">
        <v>1477</v>
      </c>
      <c r="E196" s="104" t="s">
        <v>29</v>
      </c>
      <c r="F196" s="103" t="s">
        <v>704</v>
      </c>
      <c r="G196" s="104" t="s">
        <v>556</v>
      </c>
      <c r="H196" s="104" t="s">
        <v>138</v>
      </c>
      <c r="I196" s="106">
        <v>651712.02329500008</v>
      </c>
      <c r="J196" s="118">
        <v>1569</v>
      </c>
      <c r="K196" s="106"/>
      <c r="L196" s="106">
        <v>39101.782931579008</v>
      </c>
      <c r="M196" s="107">
        <v>5.5296709635385471E-3</v>
      </c>
      <c r="N196" s="107">
        <f t="shared" si="2"/>
        <v>2.2386023269233518E-3</v>
      </c>
      <c r="O196" s="107">
        <f>L196/'סכום נכסי הקרן'!$C$42</f>
        <v>3.3926708776294332E-4</v>
      </c>
    </row>
    <row r="197" spans="2:15">
      <c r="B197" s="102" t="s">
        <v>1497</v>
      </c>
      <c r="C197" s="103" t="s">
        <v>1498</v>
      </c>
      <c r="D197" s="104" t="s">
        <v>1499</v>
      </c>
      <c r="E197" s="104" t="s">
        <v>29</v>
      </c>
      <c r="F197" s="103" t="s">
        <v>1500</v>
      </c>
      <c r="G197" s="104" t="s">
        <v>870</v>
      </c>
      <c r="H197" s="104" t="s">
        <v>138</v>
      </c>
      <c r="I197" s="106">
        <v>141057.24840800001</v>
      </c>
      <c r="J197" s="118">
        <v>2447</v>
      </c>
      <c r="K197" s="106"/>
      <c r="L197" s="106">
        <v>13199.189400372003</v>
      </c>
      <c r="M197" s="107">
        <v>3.6897481334966769E-3</v>
      </c>
      <c r="N197" s="107">
        <f t="shared" si="2"/>
        <v>7.556621179366157E-4</v>
      </c>
      <c r="O197" s="107">
        <f>L197/'סכום נכסי הקרן'!$C$42</f>
        <v>1.1452292486333659E-4</v>
      </c>
    </row>
    <row r="198" spans="2:15">
      <c r="B198" s="102" t="s">
        <v>1501</v>
      </c>
      <c r="C198" s="103" t="s">
        <v>1502</v>
      </c>
      <c r="D198" s="104" t="s">
        <v>1477</v>
      </c>
      <c r="E198" s="104" t="s">
        <v>29</v>
      </c>
      <c r="F198" s="103" t="s">
        <v>1503</v>
      </c>
      <c r="G198" s="104" t="s">
        <v>1504</v>
      </c>
      <c r="H198" s="104" t="s">
        <v>138</v>
      </c>
      <c r="I198" s="106">
        <v>192629.637582</v>
      </c>
      <c r="J198" s="118">
        <v>3974</v>
      </c>
      <c r="K198" s="106"/>
      <c r="L198" s="106">
        <v>29273.109273672006</v>
      </c>
      <c r="M198" s="107">
        <v>1.1727578557679489E-3</v>
      </c>
      <c r="N198" s="107">
        <f t="shared" si="2"/>
        <v>1.6759044121080293E-3</v>
      </c>
      <c r="O198" s="107">
        <f>L198/'סכום נכסי הקרן'!$C$42</f>
        <v>2.5398848309355238E-4</v>
      </c>
    </row>
    <row r="199" spans="2:15">
      <c r="B199" s="102" t="s">
        <v>1505</v>
      </c>
      <c r="C199" s="103" t="s">
        <v>1506</v>
      </c>
      <c r="D199" s="104" t="s">
        <v>1477</v>
      </c>
      <c r="E199" s="104" t="s">
        <v>29</v>
      </c>
      <c r="F199" s="103" t="s">
        <v>1507</v>
      </c>
      <c r="G199" s="104" t="s">
        <v>918</v>
      </c>
      <c r="H199" s="104" t="s">
        <v>138</v>
      </c>
      <c r="I199" s="106">
        <v>295405.14251600002</v>
      </c>
      <c r="J199" s="118">
        <v>3046</v>
      </c>
      <c r="K199" s="106"/>
      <c r="L199" s="106">
        <v>34408.507411125014</v>
      </c>
      <c r="M199" s="107">
        <v>3.5556247284700684E-3</v>
      </c>
      <c r="N199" s="107">
        <f t="shared" si="2"/>
        <v>1.9699092722008866E-3</v>
      </c>
      <c r="O199" s="107">
        <f>L199/'סכום נכסי הקרן'!$C$42</f>
        <v>2.9854582651816255E-4</v>
      </c>
    </row>
    <row r="200" spans="2:15">
      <c r="B200" s="102" t="s">
        <v>1508</v>
      </c>
      <c r="C200" s="103" t="s">
        <v>1509</v>
      </c>
      <c r="D200" s="104" t="s">
        <v>1477</v>
      </c>
      <c r="E200" s="104" t="s">
        <v>29</v>
      </c>
      <c r="F200" s="103" t="s">
        <v>1510</v>
      </c>
      <c r="G200" s="104" t="s">
        <v>1479</v>
      </c>
      <c r="H200" s="104" t="s">
        <v>138</v>
      </c>
      <c r="I200" s="106">
        <v>1676517.2814450006</v>
      </c>
      <c r="J200" s="118">
        <v>195</v>
      </c>
      <c r="K200" s="106"/>
      <c r="L200" s="106">
        <v>12501.454064279003</v>
      </c>
      <c r="M200" s="107">
        <v>1.0254601116520963E-2</v>
      </c>
      <c r="N200" s="107">
        <f t="shared" si="2"/>
        <v>7.1571631930928542E-4</v>
      </c>
      <c r="O200" s="107">
        <f>L200/'סכום נכסי הקרן'!$C$42</f>
        <v>1.0846901586589304E-4</v>
      </c>
    </row>
    <row r="201" spans="2:15">
      <c r="B201" s="102" t="s">
        <v>1511</v>
      </c>
      <c r="C201" s="103" t="s">
        <v>1512</v>
      </c>
      <c r="D201" s="104" t="s">
        <v>1477</v>
      </c>
      <c r="E201" s="104" t="s">
        <v>29</v>
      </c>
      <c r="F201" s="103" t="s">
        <v>1513</v>
      </c>
      <c r="G201" s="104" t="s">
        <v>873</v>
      </c>
      <c r="H201" s="104" t="s">
        <v>138</v>
      </c>
      <c r="I201" s="106">
        <v>153483.05897100002</v>
      </c>
      <c r="J201" s="118">
        <v>2536</v>
      </c>
      <c r="K201" s="106"/>
      <c r="L201" s="106">
        <v>14884.271355183004</v>
      </c>
      <c r="M201" s="107">
        <v>1.4788045416913019E-3</v>
      </c>
      <c r="N201" s="107">
        <f t="shared" si="2"/>
        <v>8.5213414816851505E-4</v>
      </c>
      <c r="O201" s="107">
        <f>L201/'סכום נכסי הקרן'!$C$42</f>
        <v>1.2914355861937205E-4</v>
      </c>
    </row>
    <row r="202" spans="2:15">
      <c r="B202" s="102" t="s">
        <v>1514</v>
      </c>
      <c r="C202" s="103" t="s">
        <v>1515</v>
      </c>
      <c r="D202" s="104" t="s">
        <v>1477</v>
      </c>
      <c r="E202" s="104" t="s">
        <v>29</v>
      </c>
      <c r="F202" s="103" t="s">
        <v>1516</v>
      </c>
      <c r="G202" s="104" t="s">
        <v>827</v>
      </c>
      <c r="H202" s="104" t="s">
        <v>138</v>
      </c>
      <c r="I202" s="106">
        <v>187307.14481700002</v>
      </c>
      <c r="J202" s="118">
        <v>1891</v>
      </c>
      <c r="K202" s="106"/>
      <c r="L202" s="106">
        <v>13544.524284825004</v>
      </c>
      <c r="M202" s="107">
        <v>3.737488890314034E-3</v>
      </c>
      <c r="N202" s="107">
        <f t="shared" si="2"/>
        <v>7.7543276310788629E-4</v>
      </c>
      <c r="O202" s="107">
        <f>L202/'סכום נכסי הקרן'!$C$42</f>
        <v>1.1751922712291212E-4</v>
      </c>
    </row>
    <row r="203" spans="2:15">
      <c r="B203" s="102" t="s">
        <v>1517</v>
      </c>
      <c r="C203" s="103" t="s">
        <v>1518</v>
      </c>
      <c r="D203" s="104" t="s">
        <v>1477</v>
      </c>
      <c r="E203" s="104" t="s">
        <v>29</v>
      </c>
      <c r="F203" s="103" t="s">
        <v>1519</v>
      </c>
      <c r="G203" s="104" t="s">
        <v>835</v>
      </c>
      <c r="H203" s="104" t="s">
        <v>138</v>
      </c>
      <c r="I203" s="106">
        <v>106785.55842800002</v>
      </c>
      <c r="J203" s="118">
        <v>4155</v>
      </c>
      <c r="K203" s="106"/>
      <c r="L203" s="106">
        <v>16966.858378935001</v>
      </c>
      <c r="M203" s="107">
        <v>1.13406104758295E-3</v>
      </c>
      <c r="N203" s="107">
        <f t="shared" si="2"/>
        <v>9.7136360032800859E-4</v>
      </c>
      <c r="O203" s="107">
        <f>L203/'סכום נכסי הקרן'!$C$42</f>
        <v>1.4721314986531538E-4</v>
      </c>
    </row>
    <row r="204" spans="2:15">
      <c r="B204" s="102" t="s">
        <v>1520</v>
      </c>
      <c r="C204" s="103" t="s">
        <v>1521</v>
      </c>
      <c r="D204" s="104" t="s">
        <v>1477</v>
      </c>
      <c r="E204" s="104" t="s">
        <v>29</v>
      </c>
      <c r="F204" s="103" t="s">
        <v>1522</v>
      </c>
      <c r="G204" s="104" t="s">
        <v>873</v>
      </c>
      <c r="H204" s="104" t="s">
        <v>138</v>
      </c>
      <c r="I204" s="106">
        <v>39597.725541000007</v>
      </c>
      <c r="J204" s="118">
        <v>15922</v>
      </c>
      <c r="K204" s="106"/>
      <c r="L204" s="106">
        <v>24109.363475522005</v>
      </c>
      <c r="M204" s="107">
        <v>8.2948248843035908E-4</v>
      </c>
      <c r="N204" s="107">
        <f t="shared" ref="N204:N221" si="3">IFERROR(L204/$L$11,0)</f>
        <v>1.380276630131785E-3</v>
      </c>
      <c r="O204" s="107">
        <f>L204/'סכום נכסי הקרן'!$C$42</f>
        <v>2.0918518085150445E-4</v>
      </c>
    </row>
    <row r="205" spans="2:15">
      <c r="B205" s="102" t="s">
        <v>1523</v>
      </c>
      <c r="C205" s="103" t="s">
        <v>1524</v>
      </c>
      <c r="D205" s="104" t="s">
        <v>1477</v>
      </c>
      <c r="E205" s="104" t="s">
        <v>29</v>
      </c>
      <c r="F205" s="103" t="s">
        <v>1073</v>
      </c>
      <c r="G205" s="104" t="s">
        <v>164</v>
      </c>
      <c r="H205" s="104" t="s">
        <v>138</v>
      </c>
      <c r="I205" s="106">
        <v>462299.14080100006</v>
      </c>
      <c r="J205" s="118">
        <v>17000</v>
      </c>
      <c r="K205" s="106"/>
      <c r="L205" s="106">
        <v>300531.42545144004</v>
      </c>
      <c r="M205" s="107">
        <v>7.2997934879531325E-3</v>
      </c>
      <c r="N205" s="107">
        <f t="shared" si="3"/>
        <v>1.7205618206883582E-2</v>
      </c>
      <c r="O205" s="107">
        <f>L205/'סכום נכסי הקרן'!$C$42</f>
        <v>2.6075645111264703E-3</v>
      </c>
    </row>
    <row r="206" spans="2:15">
      <c r="B206" s="102" t="s">
        <v>1525</v>
      </c>
      <c r="C206" s="103" t="s">
        <v>1526</v>
      </c>
      <c r="D206" s="104" t="s">
        <v>1477</v>
      </c>
      <c r="E206" s="104" t="s">
        <v>29</v>
      </c>
      <c r="F206" s="103" t="s">
        <v>1067</v>
      </c>
      <c r="G206" s="104" t="s">
        <v>1054</v>
      </c>
      <c r="H206" s="104" t="s">
        <v>138</v>
      </c>
      <c r="I206" s="106">
        <v>414307.58472300007</v>
      </c>
      <c r="J206" s="118">
        <v>11244</v>
      </c>
      <c r="K206" s="106"/>
      <c r="L206" s="106">
        <v>178140.06421434402</v>
      </c>
      <c r="M206" s="107">
        <v>1.438314050185931E-2</v>
      </c>
      <c r="N206" s="107">
        <f t="shared" si="3"/>
        <v>1.019863372896081E-2</v>
      </c>
      <c r="O206" s="107">
        <f>L206/'סכום נכסי הקרן'!$C$42</f>
        <v>1.5456343999877974E-3</v>
      </c>
    </row>
    <row r="207" spans="2:15">
      <c r="B207" s="102" t="s">
        <v>1529</v>
      </c>
      <c r="C207" s="103" t="s">
        <v>1530</v>
      </c>
      <c r="D207" s="104" t="s">
        <v>1477</v>
      </c>
      <c r="E207" s="104" t="s">
        <v>29</v>
      </c>
      <c r="F207" s="103" t="s">
        <v>1232</v>
      </c>
      <c r="G207" s="104" t="s">
        <v>164</v>
      </c>
      <c r="H207" s="104" t="s">
        <v>138</v>
      </c>
      <c r="I207" s="106">
        <v>814894.90370599995</v>
      </c>
      <c r="J207" s="118">
        <v>3063</v>
      </c>
      <c r="K207" s="106"/>
      <c r="L207" s="106">
        <v>95447.922965117017</v>
      </c>
      <c r="M207" s="107">
        <v>1.7323634638752871E-2</v>
      </c>
      <c r="N207" s="107">
        <f t="shared" si="3"/>
        <v>5.4644552352918338E-3</v>
      </c>
      <c r="O207" s="107">
        <f>L207/'סכום נכסי הקרן'!$C$42</f>
        <v>8.2815504638395127E-4</v>
      </c>
    </row>
    <row r="208" spans="2:15">
      <c r="B208" s="102" t="s">
        <v>1531</v>
      </c>
      <c r="C208" s="103" t="s">
        <v>1532</v>
      </c>
      <c r="D208" s="104" t="s">
        <v>1499</v>
      </c>
      <c r="E208" s="104" t="s">
        <v>29</v>
      </c>
      <c r="F208" s="103" t="s">
        <v>1533</v>
      </c>
      <c r="G208" s="104" t="s">
        <v>873</v>
      </c>
      <c r="H208" s="104" t="s">
        <v>138</v>
      </c>
      <c r="I208" s="106">
        <v>295158.56059499999</v>
      </c>
      <c r="J208" s="118">
        <v>448</v>
      </c>
      <c r="K208" s="106"/>
      <c r="L208" s="106">
        <v>5056.5147822060007</v>
      </c>
      <c r="M208" s="107">
        <v>2.5630909850068518E-3</v>
      </c>
      <c r="N208" s="107">
        <f t="shared" si="3"/>
        <v>2.894887370577394E-4</v>
      </c>
      <c r="O208" s="107">
        <f>L208/'סכום נכסי הקרן'!$C$42</f>
        <v>4.3872911048356326E-5</v>
      </c>
    </row>
    <row r="209" spans="2:15">
      <c r="B209" s="102" t="s">
        <v>1534</v>
      </c>
      <c r="C209" s="103" t="s">
        <v>1535</v>
      </c>
      <c r="D209" s="104" t="s">
        <v>1499</v>
      </c>
      <c r="E209" s="104" t="s">
        <v>29</v>
      </c>
      <c r="F209" s="103" t="s">
        <v>1536</v>
      </c>
      <c r="G209" s="104" t="s">
        <v>873</v>
      </c>
      <c r="H209" s="104" t="s">
        <v>138</v>
      </c>
      <c r="I209" s="106">
        <v>634219.09411100019</v>
      </c>
      <c r="J209" s="118">
        <v>648</v>
      </c>
      <c r="K209" s="106"/>
      <c r="L209" s="106">
        <v>15715.644725268005</v>
      </c>
      <c r="M209" s="107">
        <v>8.1344032574674954E-3</v>
      </c>
      <c r="N209" s="107">
        <f t="shared" si="3"/>
        <v>8.9973081055270878E-4</v>
      </c>
      <c r="O209" s="107">
        <f>L209/'סכום נכסי הקרן'!$C$42</f>
        <v>1.3635697961876617E-4</v>
      </c>
    </row>
    <row r="210" spans="2:15">
      <c r="B210" s="102" t="s">
        <v>1537</v>
      </c>
      <c r="C210" s="103" t="s">
        <v>1538</v>
      </c>
      <c r="D210" s="104" t="s">
        <v>1477</v>
      </c>
      <c r="E210" s="104" t="s">
        <v>29</v>
      </c>
      <c r="F210" s="103" t="s">
        <v>1539</v>
      </c>
      <c r="G210" s="104" t="s">
        <v>915</v>
      </c>
      <c r="H210" s="104" t="s">
        <v>138</v>
      </c>
      <c r="I210" s="106">
        <v>491819.43293800013</v>
      </c>
      <c r="J210" s="118">
        <v>163</v>
      </c>
      <c r="K210" s="106"/>
      <c r="L210" s="106">
        <v>3065.5695421</v>
      </c>
      <c r="M210" s="107">
        <v>1.7687558317114389E-2</v>
      </c>
      <c r="N210" s="107">
        <f t="shared" si="3"/>
        <v>1.7550583619930317E-4</v>
      </c>
      <c r="O210" s="107">
        <f>L210/'סכום נכסי הקרן'!$C$42</f>
        <v>2.659845083542454E-5</v>
      </c>
    </row>
    <row r="211" spans="2:15">
      <c r="B211" s="102" t="s">
        <v>1540</v>
      </c>
      <c r="C211" s="103" t="s">
        <v>1541</v>
      </c>
      <c r="D211" s="104" t="s">
        <v>1477</v>
      </c>
      <c r="E211" s="104" t="s">
        <v>29</v>
      </c>
      <c r="F211" s="103" t="s">
        <v>1542</v>
      </c>
      <c r="G211" s="104" t="s">
        <v>1543</v>
      </c>
      <c r="H211" s="104" t="s">
        <v>138</v>
      </c>
      <c r="I211" s="106">
        <v>182981.37054699997</v>
      </c>
      <c r="J211" s="118">
        <v>12951</v>
      </c>
      <c r="K211" s="106"/>
      <c r="L211" s="106">
        <v>90620.835752258994</v>
      </c>
      <c r="M211" s="107">
        <v>3.2352976739236177E-3</v>
      </c>
      <c r="N211" s="107">
        <f t="shared" si="3"/>
        <v>5.1881013747562578E-3</v>
      </c>
      <c r="O211" s="107">
        <f>L211/'סכום נכסי הקרן'!$C$42</f>
        <v>7.8627276638792889E-4</v>
      </c>
    </row>
    <row r="212" spans="2:15">
      <c r="B212" s="102" t="s">
        <v>1544</v>
      </c>
      <c r="C212" s="103" t="s">
        <v>1545</v>
      </c>
      <c r="D212" s="104" t="s">
        <v>129</v>
      </c>
      <c r="E212" s="104" t="s">
        <v>29</v>
      </c>
      <c r="F212" s="103" t="s">
        <v>1546</v>
      </c>
      <c r="G212" s="104" t="s">
        <v>873</v>
      </c>
      <c r="H212" s="104" t="s">
        <v>142</v>
      </c>
      <c r="I212" s="106">
        <v>5315299.1283000009</v>
      </c>
      <c r="J212" s="118">
        <v>3.7</v>
      </c>
      <c r="K212" s="106"/>
      <c r="L212" s="106">
        <v>487.22051623600004</v>
      </c>
      <c r="M212" s="107">
        <v>9.6068182707171237E-3</v>
      </c>
      <c r="N212" s="107">
        <f t="shared" si="3"/>
        <v>2.7893689228422658E-5</v>
      </c>
      <c r="O212" s="107">
        <f>L212/'סכום נכסי הקרן'!$C$42</f>
        <v>4.2273746425063721E-6</v>
      </c>
    </row>
    <row r="213" spans="2:15">
      <c r="B213" s="102" t="s">
        <v>1547</v>
      </c>
      <c r="C213" s="103" t="s">
        <v>1548</v>
      </c>
      <c r="D213" s="104" t="s">
        <v>1477</v>
      </c>
      <c r="E213" s="104" t="s">
        <v>29</v>
      </c>
      <c r="F213" s="103" t="s">
        <v>1549</v>
      </c>
      <c r="G213" s="104" t="s">
        <v>1479</v>
      </c>
      <c r="H213" s="104" t="s">
        <v>138</v>
      </c>
      <c r="I213" s="106">
        <v>371103.79433000012</v>
      </c>
      <c r="J213" s="118">
        <v>1361</v>
      </c>
      <c r="K213" s="106"/>
      <c r="L213" s="106">
        <v>19313.963377934</v>
      </c>
      <c r="M213" s="107">
        <v>5.3838339775757723E-3</v>
      </c>
      <c r="N213" s="107">
        <f t="shared" si="3"/>
        <v>1.105736877410707E-3</v>
      </c>
      <c r="O213" s="107">
        <f>L213/'סכום נכסי הקרן'!$C$42</f>
        <v>1.6757783449050521E-4</v>
      </c>
    </row>
    <row r="214" spans="2:15">
      <c r="B214" s="102" t="s">
        <v>1550</v>
      </c>
      <c r="C214" s="103" t="s">
        <v>1551</v>
      </c>
      <c r="D214" s="104" t="s">
        <v>1499</v>
      </c>
      <c r="E214" s="104" t="s">
        <v>29</v>
      </c>
      <c r="F214" s="103" t="s">
        <v>786</v>
      </c>
      <c r="G214" s="104" t="s">
        <v>787</v>
      </c>
      <c r="H214" s="104" t="s">
        <v>138</v>
      </c>
      <c r="I214" s="106">
        <v>10799568.818361999</v>
      </c>
      <c r="J214" s="118">
        <v>1020</v>
      </c>
      <c r="K214" s="106"/>
      <c r="L214" s="106">
        <v>421235.02184647595</v>
      </c>
      <c r="M214" s="107">
        <v>9.6389796126888361E-3</v>
      </c>
      <c r="N214" s="107">
        <f t="shared" si="3"/>
        <v>2.4115977057546686E-2</v>
      </c>
      <c r="O214" s="107">
        <f>L214/'סכום נכסי הקרן'!$C$42</f>
        <v>3.6548507104057688E-3</v>
      </c>
    </row>
    <row r="215" spans="2:15">
      <c r="B215" s="102" t="s">
        <v>1552</v>
      </c>
      <c r="C215" s="103" t="s">
        <v>1553</v>
      </c>
      <c r="D215" s="104" t="s">
        <v>1477</v>
      </c>
      <c r="E215" s="104" t="s">
        <v>29</v>
      </c>
      <c r="F215" s="103" t="s">
        <v>1053</v>
      </c>
      <c r="G215" s="104" t="s">
        <v>1054</v>
      </c>
      <c r="H215" s="104" t="s">
        <v>138</v>
      </c>
      <c r="I215" s="106">
        <v>517065.10556100012</v>
      </c>
      <c r="J215" s="118">
        <v>2456</v>
      </c>
      <c r="K215" s="106"/>
      <c r="L215" s="106">
        <v>48561.431029158004</v>
      </c>
      <c r="M215" s="107">
        <v>4.6805132328695195E-3</v>
      </c>
      <c r="N215" s="107">
        <f t="shared" si="3"/>
        <v>2.7801732900728125E-3</v>
      </c>
      <c r="O215" s="107">
        <f>L215/'סכום נכסי הקרן'!$C$42</f>
        <v>4.2134383773988595E-4</v>
      </c>
    </row>
    <row r="216" spans="2:15">
      <c r="B216" s="102" t="s">
        <v>1554</v>
      </c>
      <c r="C216" s="103" t="s">
        <v>1555</v>
      </c>
      <c r="D216" s="104" t="s">
        <v>1477</v>
      </c>
      <c r="E216" s="104" t="s">
        <v>29</v>
      </c>
      <c r="F216" s="103" t="s">
        <v>1556</v>
      </c>
      <c r="G216" s="104" t="s">
        <v>915</v>
      </c>
      <c r="H216" s="104" t="s">
        <v>138</v>
      </c>
      <c r="I216" s="106">
        <v>259091.65830600006</v>
      </c>
      <c r="J216" s="118">
        <v>1401</v>
      </c>
      <c r="K216" s="106"/>
      <c r="L216" s="106">
        <v>13880.638683913001</v>
      </c>
      <c r="M216" s="107">
        <v>8.4101584321012376E-3</v>
      </c>
      <c r="N216" s="107">
        <f t="shared" si="3"/>
        <v>7.9467552953691194E-4</v>
      </c>
      <c r="O216" s="107">
        <f>L216/'סכום נכסי הקרן'!$C$42</f>
        <v>1.2043552773082334E-4</v>
      </c>
    </row>
    <row r="217" spans="2:15">
      <c r="B217" s="102" t="s">
        <v>1557</v>
      </c>
      <c r="C217" s="103" t="s">
        <v>1558</v>
      </c>
      <c r="D217" s="104" t="s">
        <v>1499</v>
      </c>
      <c r="E217" s="104" t="s">
        <v>29</v>
      </c>
      <c r="F217" s="103" t="s">
        <v>1559</v>
      </c>
      <c r="G217" s="104" t="s">
        <v>1543</v>
      </c>
      <c r="H217" s="104" t="s">
        <v>138</v>
      </c>
      <c r="I217" s="106">
        <v>179616.00000000003</v>
      </c>
      <c r="J217" s="118">
        <v>266</v>
      </c>
      <c r="K217" s="106"/>
      <c r="L217" s="106">
        <v>1827.0252100000002</v>
      </c>
      <c r="M217" s="107">
        <v>1.7636546802312495E-3</v>
      </c>
      <c r="N217" s="107">
        <f t="shared" si="3"/>
        <v>1.0459837326626129E-4</v>
      </c>
      <c r="O217" s="107">
        <f>L217/'סכום נכסי הקרן'!$C$42</f>
        <v>1.5852206109138393E-5</v>
      </c>
    </row>
    <row r="218" spans="2:15">
      <c r="B218" s="102" t="s">
        <v>1562</v>
      </c>
      <c r="C218" s="103" t="s">
        <v>1563</v>
      </c>
      <c r="D218" s="104" t="s">
        <v>1477</v>
      </c>
      <c r="E218" s="104" t="s">
        <v>29</v>
      </c>
      <c r="F218" s="103" t="s">
        <v>1564</v>
      </c>
      <c r="G218" s="104" t="s">
        <v>873</v>
      </c>
      <c r="H218" s="104" t="s">
        <v>138</v>
      </c>
      <c r="I218" s="106">
        <v>100724.51883200002</v>
      </c>
      <c r="J218" s="118">
        <v>9180</v>
      </c>
      <c r="K218" s="106"/>
      <c r="L218" s="106">
        <v>35358.657410685009</v>
      </c>
      <c r="M218" s="107">
        <v>1.7621168937862067E-3</v>
      </c>
      <c r="N218" s="107">
        <f t="shared" si="3"/>
        <v>2.024305973335029E-3</v>
      </c>
      <c r="O218" s="107">
        <f>L218/'סכום נכסי הקרן'!$C$42</f>
        <v>3.0678981436528307E-4</v>
      </c>
    </row>
    <row r="219" spans="2:15">
      <c r="B219" s="102" t="s">
        <v>1565</v>
      </c>
      <c r="C219" s="103" t="s">
        <v>1566</v>
      </c>
      <c r="D219" s="104" t="s">
        <v>1499</v>
      </c>
      <c r="E219" s="104" t="s">
        <v>29</v>
      </c>
      <c r="F219" s="103" t="s">
        <v>1567</v>
      </c>
      <c r="G219" s="104" t="s">
        <v>1568</v>
      </c>
      <c r="H219" s="104" t="s">
        <v>138</v>
      </c>
      <c r="I219" s="106">
        <v>443607.67161000008</v>
      </c>
      <c r="J219" s="118">
        <v>1045</v>
      </c>
      <c r="K219" s="106"/>
      <c r="L219" s="106">
        <v>17726.917443672006</v>
      </c>
      <c r="M219" s="107">
        <v>3.6900186066552701E-3</v>
      </c>
      <c r="N219" s="107">
        <f t="shared" si="3"/>
        <v>1.0148774726723134E-3</v>
      </c>
      <c r="O219" s="107">
        <f>L219/'סכום נכסי הקרן'!$C$42</f>
        <v>1.5380781144052702E-4</v>
      </c>
    </row>
    <row r="220" spans="2:15">
      <c r="B220" s="108"/>
      <c r="C220" s="103"/>
      <c r="D220" s="103"/>
      <c r="E220" s="103"/>
      <c r="F220" s="103"/>
      <c r="G220" s="103"/>
      <c r="H220" s="103"/>
      <c r="I220" s="106"/>
      <c r="J220" s="118"/>
      <c r="K220" s="103"/>
      <c r="L220" s="103"/>
      <c r="M220" s="103"/>
      <c r="N220" s="107"/>
      <c r="O220" s="103"/>
    </row>
    <row r="221" spans="2:15">
      <c r="B221" s="101" t="s">
        <v>69</v>
      </c>
      <c r="C221" s="96"/>
      <c r="D221" s="97"/>
      <c r="E221" s="97"/>
      <c r="F221" s="96"/>
      <c r="G221" s="97"/>
      <c r="H221" s="97"/>
      <c r="I221" s="99"/>
      <c r="J221" s="116"/>
      <c r="K221" s="99">
        <v>510.43417120800007</v>
      </c>
      <c r="L221" s="99">
        <f>SUM(L222:L269)</f>
        <v>3063071.8417272712</v>
      </c>
      <c r="M221" s="100"/>
      <c r="N221" s="100">
        <f t="shared" si="3"/>
        <v>0.17536284123981163</v>
      </c>
      <c r="O221" s="100">
        <f>L221/'סכום נכסי הקרן'!$C$42</f>
        <v>2.6576779508236139E-2</v>
      </c>
    </row>
    <row r="222" spans="2:15">
      <c r="B222" s="102" t="s">
        <v>1569</v>
      </c>
      <c r="C222" s="103" t="s">
        <v>1570</v>
      </c>
      <c r="D222" s="104" t="s">
        <v>1477</v>
      </c>
      <c r="E222" s="104" t="s">
        <v>29</v>
      </c>
      <c r="F222" s="103"/>
      <c r="G222" s="104" t="s">
        <v>873</v>
      </c>
      <c r="H222" s="104" t="s">
        <v>138</v>
      </c>
      <c r="I222" s="106">
        <v>26154.23547</v>
      </c>
      <c r="J222" s="118">
        <v>50990</v>
      </c>
      <c r="K222" s="106"/>
      <c r="L222" s="106">
        <v>50997.034803368006</v>
      </c>
      <c r="M222" s="107">
        <v>5.7443961058642653E-5</v>
      </c>
      <c r="N222" s="107">
        <f t="shared" ref="N222:N269" si="4">IFERROR(L222/$L$11,0)</f>
        <v>2.9196131791937364E-3</v>
      </c>
      <c r="O222" s="107">
        <f>L222/'סכום נכסי הקרן'!$C$42</f>
        <v>4.4247638304777056E-4</v>
      </c>
    </row>
    <row r="223" spans="2:15">
      <c r="B223" s="102" t="s">
        <v>1571</v>
      </c>
      <c r="C223" s="103" t="s">
        <v>1572</v>
      </c>
      <c r="D223" s="104" t="s">
        <v>1499</v>
      </c>
      <c r="E223" s="104" t="s">
        <v>29</v>
      </c>
      <c r="F223" s="103"/>
      <c r="G223" s="104" t="s">
        <v>827</v>
      </c>
      <c r="H223" s="104" t="s">
        <v>138</v>
      </c>
      <c r="I223" s="106">
        <v>126015.86181000002</v>
      </c>
      <c r="J223" s="118">
        <v>11828</v>
      </c>
      <c r="K223" s="106"/>
      <c r="L223" s="106">
        <v>56997.317059805006</v>
      </c>
      <c r="M223" s="107">
        <v>1.6829098909579608E-3</v>
      </c>
      <c r="N223" s="107">
        <f t="shared" si="4"/>
        <v>3.2631332136883462E-3</v>
      </c>
      <c r="O223" s="107">
        <f>L223/'סכום נכסי הקרן'!$C$42</f>
        <v>4.9453790388581372E-4</v>
      </c>
    </row>
    <row r="224" spans="2:15">
      <c r="B224" s="102" t="s">
        <v>1573</v>
      </c>
      <c r="C224" s="103" t="s">
        <v>1574</v>
      </c>
      <c r="D224" s="104" t="s">
        <v>29</v>
      </c>
      <c r="E224" s="104" t="s">
        <v>29</v>
      </c>
      <c r="F224" s="103"/>
      <c r="G224" s="104" t="s">
        <v>827</v>
      </c>
      <c r="H224" s="104" t="s">
        <v>140</v>
      </c>
      <c r="I224" s="106">
        <v>111510.96058500004</v>
      </c>
      <c r="J224" s="118">
        <v>12698</v>
      </c>
      <c r="K224" s="106"/>
      <c r="L224" s="106">
        <v>57390.52514200101</v>
      </c>
      <c r="M224" s="107">
        <v>1.4108246431672055E-4</v>
      </c>
      <c r="N224" s="107">
        <f t="shared" si="4"/>
        <v>3.2856446303495585E-3</v>
      </c>
      <c r="O224" s="107">
        <f>L224/'סכום נכסי הקרן'!$C$42</f>
        <v>4.9794957851878173E-4</v>
      </c>
    </row>
    <row r="225" spans="2:15">
      <c r="B225" s="102" t="s">
        <v>1575</v>
      </c>
      <c r="C225" s="103" t="s">
        <v>1576</v>
      </c>
      <c r="D225" s="104" t="s">
        <v>1477</v>
      </c>
      <c r="E225" s="104" t="s">
        <v>29</v>
      </c>
      <c r="F225" s="103"/>
      <c r="G225" s="104" t="s">
        <v>907</v>
      </c>
      <c r="H225" s="104" t="s">
        <v>138</v>
      </c>
      <c r="I225" s="106">
        <v>281305.92161399999</v>
      </c>
      <c r="J225" s="118">
        <v>13185</v>
      </c>
      <c r="K225" s="106"/>
      <c r="L225" s="106">
        <v>141832.87036549003</v>
      </c>
      <c r="M225" s="107">
        <v>4.8492660164454403E-5</v>
      </c>
      <c r="N225" s="107">
        <f t="shared" si="4"/>
        <v>8.1200234319234021E-3</v>
      </c>
      <c r="O225" s="107">
        <f>L225/'סכום נכסי הקרן'!$C$42</f>
        <v>1.2306145978601218E-3</v>
      </c>
    </row>
    <row r="226" spans="2:15">
      <c r="B226" s="102" t="s">
        <v>1577</v>
      </c>
      <c r="C226" s="103" t="s">
        <v>1578</v>
      </c>
      <c r="D226" s="104" t="s">
        <v>1477</v>
      </c>
      <c r="E226" s="104" t="s">
        <v>29</v>
      </c>
      <c r="F226" s="103"/>
      <c r="G226" s="104" t="s">
        <v>1504</v>
      </c>
      <c r="H226" s="104" t="s">
        <v>138</v>
      </c>
      <c r="I226" s="106">
        <v>468398.58069000003</v>
      </c>
      <c r="J226" s="118">
        <v>12712</v>
      </c>
      <c r="K226" s="106"/>
      <c r="L226" s="106">
        <v>227691.77265564597</v>
      </c>
      <c r="M226" s="107">
        <v>4.5397353546432757E-5</v>
      </c>
      <c r="N226" s="107">
        <f t="shared" si="4"/>
        <v>1.3035501040454697E-2</v>
      </c>
      <c r="O226" s="107">
        <f>L226/'סכום נכסי הקרן'!$C$42</f>
        <v>1.9755703915505254E-3</v>
      </c>
    </row>
    <row r="227" spans="2:15">
      <c r="B227" s="102" t="s">
        <v>1579</v>
      </c>
      <c r="C227" s="103" t="s">
        <v>1580</v>
      </c>
      <c r="D227" s="104" t="s">
        <v>1477</v>
      </c>
      <c r="E227" s="104" t="s">
        <v>29</v>
      </c>
      <c r="F227" s="103"/>
      <c r="G227" s="104" t="s">
        <v>1543</v>
      </c>
      <c r="H227" s="104" t="s">
        <v>138</v>
      </c>
      <c r="I227" s="106">
        <v>208045.05487500003</v>
      </c>
      <c r="J227" s="118">
        <v>13845</v>
      </c>
      <c r="K227" s="106"/>
      <c r="L227" s="106">
        <v>110145.875928626</v>
      </c>
      <c r="M227" s="107">
        <v>2.4869890725593737E-4</v>
      </c>
      <c r="N227" s="107">
        <f t="shared" si="4"/>
        <v>6.3059225352023063E-3</v>
      </c>
      <c r="O227" s="107">
        <f>L227/'סכום נכסי הקרן'!$C$42</f>
        <v>9.5568201124721444E-4</v>
      </c>
    </row>
    <row r="228" spans="2:15">
      <c r="B228" s="102" t="s">
        <v>1581</v>
      </c>
      <c r="C228" s="103" t="s">
        <v>1582</v>
      </c>
      <c r="D228" s="104" t="s">
        <v>29</v>
      </c>
      <c r="E228" s="104" t="s">
        <v>29</v>
      </c>
      <c r="F228" s="103"/>
      <c r="G228" s="104" t="s">
        <v>822</v>
      </c>
      <c r="H228" s="104" t="s">
        <v>140</v>
      </c>
      <c r="I228" s="106">
        <v>13108406.872800002</v>
      </c>
      <c r="J228" s="118">
        <v>189.3</v>
      </c>
      <c r="K228" s="106"/>
      <c r="L228" s="106">
        <v>100574.49161540401</v>
      </c>
      <c r="M228" s="107">
        <v>8.5284245077272506E-3</v>
      </c>
      <c r="N228" s="107">
        <f t="shared" si="4"/>
        <v>5.7579546015418658E-3</v>
      </c>
      <c r="O228" s="107">
        <f>L228/'סכום נכסי הקרן'!$C$42</f>
        <v>8.7263578065745206E-4</v>
      </c>
    </row>
    <row r="229" spans="2:15">
      <c r="B229" s="102" t="s">
        <v>1583</v>
      </c>
      <c r="C229" s="103" t="s">
        <v>1584</v>
      </c>
      <c r="D229" s="104" t="s">
        <v>29</v>
      </c>
      <c r="E229" s="104" t="s">
        <v>29</v>
      </c>
      <c r="F229" s="103"/>
      <c r="G229" s="104" t="s">
        <v>1543</v>
      </c>
      <c r="H229" s="104" t="s">
        <v>140</v>
      </c>
      <c r="I229" s="106">
        <v>44382.945039999999</v>
      </c>
      <c r="J229" s="118">
        <v>55910</v>
      </c>
      <c r="K229" s="106"/>
      <c r="L229" s="106">
        <v>100575.66848022002</v>
      </c>
      <c r="M229" s="107">
        <v>1.1009361543356289E-4</v>
      </c>
      <c r="N229" s="107">
        <f t="shared" si="4"/>
        <v>5.7580219778126662E-3</v>
      </c>
      <c r="O229" s="107">
        <f>L229/'סכום נכסי הקרן'!$C$42</f>
        <v>8.7264599173911847E-4</v>
      </c>
    </row>
    <row r="230" spans="2:15">
      <c r="B230" s="102" t="s">
        <v>1585</v>
      </c>
      <c r="C230" s="103" t="s">
        <v>1586</v>
      </c>
      <c r="D230" s="104" t="s">
        <v>1499</v>
      </c>
      <c r="E230" s="104" t="s">
        <v>29</v>
      </c>
      <c r="F230" s="103"/>
      <c r="G230" s="104" t="s">
        <v>815</v>
      </c>
      <c r="H230" s="104" t="s">
        <v>138</v>
      </c>
      <c r="I230" s="106">
        <v>582526.15365000011</v>
      </c>
      <c r="J230" s="118">
        <v>2738</v>
      </c>
      <c r="K230" s="106"/>
      <c r="L230" s="106">
        <v>60991.140716447997</v>
      </c>
      <c r="M230" s="107">
        <v>7.3307186146122924E-5</v>
      </c>
      <c r="N230" s="107">
        <f t="shared" si="4"/>
        <v>3.491782197462997E-3</v>
      </c>
      <c r="O230" s="107">
        <f>L230/'סכום נכסי הקרן'!$C$42</f>
        <v>5.291903626598541E-4</v>
      </c>
    </row>
    <row r="231" spans="2:15">
      <c r="B231" s="102" t="s">
        <v>1587</v>
      </c>
      <c r="C231" s="103" t="s">
        <v>1588</v>
      </c>
      <c r="D231" s="104" t="s">
        <v>1499</v>
      </c>
      <c r="E231" s="104" t="s">
        <v>29</v>
      </c>
      <c r="F231" s="103"/>
      <c r="G231" s="104" t="s">
        <v>840</v>
      </c>
      <c r="H231" s="104" t="s">
        <v>138</v>
      </c>
      <c r="I231" s="106">
        <v>27.739343000000009</v>
      </c>
      <c r="J231" s="118">
        <v>53147700</v>
      </c>
      <c r="K231" s="106"/>
      <c r="L231" s="106">
        <v>56376.549609648013</v>
      </c>
      <c r="M231" s="107">
        <v>4.8215502676771205E-5</v>
      </c>
      <c r="N231" s="107">
        <f t="shared" si="4"/>
        <v>3.227593876240963E-3</v>
      </c>
      <c r="O231" s="107">
        <f>L231/'סכום נכסי הקרן'!$C$42</f>
        <v>4.8915180767221368E-4</v>
      </c>
    </row>
    <row r="232" spans="2:15">
      <c r="B232" s="102" t="s">
        <v>1589</v>
      </c>
      <c r="C232" s="103" t="s">
        <v>1590</v>
      </c>
      <c r="D232" s="104" t="s">
        <v>1499</v>
      </c>
      <c r="E232" s="104" t="s">
        <v>29</v>
      </c>
      <c r="F232" s="103"/>
      <c r="G232" s="104" t="s">
        <v>840</v>
      </c>
      <c r="H232" s="104" t="s">
        <v>138</v>
      </c>
      <c r="I232" s="106">
        <v>14265.946620000001</v>
      </c>
      <c r="J232" s="118">
        <v>64649</v>
      </c>
      <c r="K232" s="106"/>
      <c r="L232" s="106">
        <v>35267.955959311003</v>
      </c>
      <c r="M232" s="107">
        <v>9.5550536071256035E-5</v>
      </c>
      <c r="N232" s="107">
        <f t="shared" si="4"/>
        <v>2.0191132566638619E-3</v>
      </c>
      <c r="O232" s="107">
        <f>L232/'סכום נכסי הקרן'!$C$42</f>
        <v>3.0600284213648787E-4</v>
      </c>
    </row>
    <row r="233" spans="2:15">
      <c r="B233" s="102" t="s">
        <v>1591</v>
      </c>
      <c r="C233" s="103" t="s">
        <v>1592</v>
      </c>
      <c r="D233" s="104" t="s">
        <v>1499</v>
      </c>
      <c r="E233" s="104" t="s">
        <v>29</v>
      </c>
      <c r="F233" s="103"/>
      <c r="G233" s="104" t="s">
        <v>827</v>
      </c>
      <c r="H233" s="104" t="s">
        <v>138</v>
      </c>
      <c r="I233" s="106">
        <v>117694.05961500001</v>
      </c>
      <c r="J233" s="118">
        <v>19168</v>
      </c>
      <c r="K233" s="106"/>
      <c r="L233" s="106">
        <v>86267.900254941036</v>
      </c>
      <c r="M233" s="107">
        <v>1.9511499697662591E-4</v>
      </c>
      <c r="N233" s="107">
        <f t="shared" si="4"/>
        <v>4.9388930061687103E-3</v>
      </c>
      <c r="O233" s="107">
        <f>L233/'סכום נכסי הקרן'!$C$42</f>
        <v>7.4850446942870455E-4</v>
      </c>
    </row>
    <row r="234" spans="2:15">
      <c r="B234" s="102" t="s">
        <v>1593</v>
      </c>
      <c r="C234" s="103" t="s">
        <v>1594</v>
      </c>
      <c r="D234" s="104" t="s">
        <v>1477</v>
      </c>
      <c r="E234" s="104" t="s">
        <v>29</v>
      </c>
      <c r="F234" s="103"/>
      <c r="G234" s="104" t="s">
        <v>1543</v>
      </c>
      <c r="H234" s="104" t="s">
        <v>138</v>
      </c>
      <c r="I234" s="106">
        <v>30909.551009999999</v>
      </c>
      <c r="J234" s="118">
        <v>83058</v>
      </c>
      <c r="K234" s="106"/>
      <c r="L234" s="106">
        <v>98172.99705303699</v>
      </c>
      <c r="M234" s="107">
        <v>7.4889489056410326E-5</v>
      </c>
      <c r="N234" s="107">
        <f t="shared" si="4"/>
        <v>5.620467486828565E-3</v>
      </c>
      <c r="O234" s="107">
        <f>L234/'סכום נכסי הקרן'!$C$42</f>
        <v>8.5179918433450521E-4</v>
      </c>
    </row>
    <row r="235" spans="2:15">
      <c r="B235" s="102" t="s">
        <v>1595</v>
      </c>
      <c r="C235" s="103" t="s">
        <v>1596</v>
      </c>
      <c r="D235" s="104" t="s">
        <v>1477</v>
      </c>
      <c r="E235" s="104" t="s">
        <v>29</v>
      </c>
      <c r="F235" s="103"/>
      <c r="G235" s="104" t="s">
        <v>840</v>
      </c>
      <c r="H235" s="104" t="s">
        <v>138</v>
      </c>
      <c r="I235" s="106">
        <v>399646.55100000004</v>
      </c>
      <c r="J235" s="118">
        <v>1066.6199999999999</v>
      </c>
      <c r="K235" s="106"/>
      <c r="L235" s="106">
        <v>16300.603201664002</v>
      </c>
      <c r="M235" s="107">
        <v>3.4795656012391249E-2</v>
      </c>
      <c r="N235" s="107">
        <f t="shared" si="4"/>
        <v>9.3322006112486256E-4</v>
      </c>
      <c r="O235" s="107">
        <f>L235/'סכום נכסי הקרן'!$C$42</f>
        <v>1.4143237884279598E-4</v>
      </c>
    </row>
    <row r="236" spans="2:15">
      <c r="B236" s="102" t="s">
        <v>1597</v>
      </c>
      <c r="C236" s="103" t="s">
        <v>1598</v>
      </c>
      <c r="D236" s="104" t="s">
        <v>131</v>
      </c>
      <c r="E236" s="104" t="s">
        <v>29</v>
      </c>
      <c r="F236" s="103"/>
      <c r="G236" s="104" t="s">
        <v>876</v>
      </c>
      <c r="H236" s="104" t="s">
        <v>1599</v>
      </c>
      <c r="I236" s="106">
        <v>48741.984285000013</v>
      </c>
      <c r="J236" s="118">
        <v>11200</v>
      </c>
      <c r="K236" s="106"/>
      <c r="L236" s="106">
        <v>22928.229407663006</v>
      </c>
      <c r="M236" s="107">
        <v>9.3375448821839103E-5</v>
      </c>
      <c r="N236" s="107">
        <f t="shared" si="4"/>
        <v>1.3126559419052591E-3</v>
      </c>
      <c r="O236" s="107">
        <f>L236/'סכום נכסי הקרן'!$C$42</f>
        <v>1.9893705697026588E-4</v>
      </c>
    </row>
    <row r="237" spans="2:15">
      <c r="B237" s="102" t="s">
        <v>1600</v>
      </c>
      <c r="C237" s="103" t="s">
        <v>1601</v>
      </c>
      <c r="D237" s="104" t="s">
        <v>1477</v>
      </c>
      <c r="E237" s="104" t="s">
        <v>29</v>
      </c>
      <c r="F237" s="103"/>
      <c r="G237" s="104" t="s">
        <v>1602</v>
      </c>
      <c r="H237" s="104" t="s">
        <v>138</v>
      </c>
      <c r="I237" s="106">
        <v>26946.788060000006</v>
      </c>
      <c r="J237" s="118">
        <v>56496</v>
      </c>
      <c r="K237" s="106"/>
      <c r="L237" s="106">
        <v>58216.030630214002</v>
      </c>
      <c r="M237" s="107">
        <v>6.0856400304431206E-5</v>
      </c>
      <c r="N237" s="107">
        <f t="shared" si="4"/>
        <v>3.3329053527067771E-3</v>
      </c>
      <c r="O237" s="107">
        <f>L237/'סכום נכסי הקרן'!$C$42</f>
        <v>5.0511208677085856E-4</v>
      </c>
    </row>
    <row r="238" spans="2:15">
      <c r="B238" s="102" t="s">
        <v>1603</v>
      </c>
      <c r="C238" s="103" t="s">
        <v>1604</v>
      </c>
      <c r="D238" s="104" t="s">
        <v>1477</v>
      </c>
      <c r="E238" s="104" t="s">
        <v>29</v>
      </c>
      <c r="F238" s="103"/>
      <c r="G238" s="104" t="s">
        <v>873</v>
      </c>
      <c r="H238" s="104" t="s">
        <v>138</v>
      </c>
      <c r="I238" s="106">
        <v>27455.718056000002</v>
      </c>
      <c r="J238" s="118">
        <v>16738</v>
      </c>
      <c r="K238" s="106"/>
      <c r="L238" s="106">
        <v>17573.337646256005</v>
      </c>
      <c r="M238" s="107">
        <v>1.214551884896741E-4</v>
      </c>
      <c r="N238" s="107">
        <f t="shared" si="4"/>
        <v>1.006084930079934E-3</v>
      </c>
      <c r="O238" s="107">
        <f>L238/'סכום נכסי הקרן'!$C$42</f>
        <v>1.5247527448946973E-4</v>
      </c>
    </row>
    <row r="239" spans="2:15">
      <c r="B239" s="102" t="s">
        <v>1605</v>
      </c>
      <c r="C239" s="103" t="s">
        <v>1606</v>
      </c>
      <c r="D239" s="104" t="s">
        <v>1499</v>
      </c>
      <c r="E239" s="104" t="s">
        <v>29</v>
      </c>
      <c r="F239" s="103"/>
      <c r="G239" s="104" t="s">
        <v>876</v>
      </c>
      <c r="H239" s="104" t="s">
        <v>138</v>
      </c>
      <c r="I239" s="106">
        <v>61422.82572500001</v>
      </c>
      <c r="J239" s="118">
        <v>10747</v>
      </c>
      <c r="K239" s="106"/>
      <c r="L239" s="106">
        <v>25242.648772466</v>
      </c>
      <c r="M239" s="107">
        <v>1.815650298032587E-4</v>
      </c>
      <c r="N239" s="107">
        <f t="shared" si="4"/>
        <v>1.4451579453200489E-3</v>
      </c>
      <c r="O239" s="107">
        <f>L239/'סכום נכסי הקרן'!$C$42</f>
        <v>2.1901814429901612E-4</v>
      </c>
    </row>
    <row r="240" spans="2:15">
      <c r="B240" s="102" t="s">
        <v>1607</v>
      </c>
      <c r="C240" s="103" t="s">
        <v>1608</v>
      </c>
      <c r="D240" s="104" t="s">
        <v>1477</v>
      </c>
      <c r="E240" s="104" t="s">
        <v>29</v>
      </c>
      <c r="F240" s="103"/>
      <c r="G240" s="104" t="s">
        <v>873</v>
      </c>
      <c r="H240" s="104" t="s">
        <v>138</v>
      </c>
      <c r="I240" s="106">
        <v>73707.390870000047</v>
      </c>
      <c r="J240" s="118">
        <v>9109</v>
      </c>
      <c r="K240" s="106"/>
      <c r="L240" s="106">
        <v>25674.359840146</v>
      </c>
      <c r="M240" s="107">
        <v>2.4645800252785067E-4</v>
      </c>
      <c r="N240" s="107">
        <f t="shared" si="4"/>
        <v>1.4698736827675736E-3</v>
      </c>
      <c r="O240" s="107">
        <f>L240/'סכום נכסי הקרן'!$C$42</f>
        <v>2.2276389054652385E-4</v>
      </c>
    </row>
    <row r="241" spans="2:15">
      <c r="B241" s="102" t="s">
        <v>1609</v>
      </c>
      <c r="C241" s="103" t="s">
        <v>1610</v>
      </c>
      <c r="D241" s="104" t="s">
        <v>1499</v>
      </c>
      <c r="E241" s="104" t="s">
        <v>29</v>
      </c>
      <c r="F241" s="103"/>
      <c r="G241" s="104" t="s">
        <v>873</v>
      </c>
      <c r="H241" s="104" t="s">
        <v>138</v>
      </c>
      <c r="I241" s="106">
        <v>132752.55882500004</v>
      </c>
      <c r="J241" s="118">
        <v>4673</v>
      </c>
      <c r="K241" s="106"/>
      <c r="L241" s="106">
        <v>23722.287530562</v>
      </c>
      <c r="M241" s="107">
        <v>4.5263233043534907E-4</v>
      </c>
      <c r="N241" s="107">
        <f t="shared" si="4"/>
        <v>1.3581162822878068E-3</v>
      </c>
      <c r="O241" s="107">
        <f>L241/'סכום נכסי הקרן'!$C$42</f>
        <v>2.0582671178068329E-4</v>
      </c>
    </row>
    <row r="242" spans="2:15">
      <c r="B242" s="102" t="s">
        <v>1611</v>
      </c>
      <c r="C242" s="103" t="s">
        <v>1612</v>
      </c>
      <c r="D242" s="104" t="s">
        <v>29</v>
      </c>
      <c r="E242" s="104" t="s">
        <v>29</v>
      </c>
      <c r="F242" s="103"/>
      <c r="G242" s="104" t="s">
        <v>827</v>
      </c>
      <c r="H242" s="104" t="s">
        <v>140</v>
      </c>
      <c r="I242" s="106">
        <v>120864.26997500002</v>
      </c>
      <c r="J242" s="118">
        <v>9004</v>
      </c>
      <c r="K242" s="106"/>
      <c r="L242" s="106">
        <v>44108.342536116012</v>
      </c>
      <c r="M242" s="107">
        <v>1.2333088772959184E-3</v>
      </c>
      <c r="N242" s="107">
        <f t="shared" si="4"/>
        <v>2.5252310977957287E-3</v>
      </c>
      <c r="O242" s="107">
        <f>L242/'סכום נכסי הקרן'!$C$42</f>
        <v>3.8270656211415217E-4</v>
      </c>
    </row>
    <row r="243" spans="2:15">
      <c r="B243" s="102" t="s">
        <v>1493</v>
      </c>
      <c r="C243" s="103" t="s">
        <v>1494</v>
      </c>
      <c r="D243" s="104" t="s">
        <v>127</v>
      </c>
      <c r="E243" s="104" t="s">
        <v>29</v>
      </c>
      <c r="F243" s="103"/>
      <c r="G243" s="104" t="s">
        <v>133</v>
      </c>
      <c r="H243" s="104" t="s">
        <v>141</v>
      </c>
      <c r="I243" s="106">
        <v>1585914.6108029999</v>
      </c>
      <c r="J243" s="118">
        <v>1143</v>
      </c>
      <c r="K243" s="106"/>
      <c r="L243" s="106">
        <v>84796.312020222016</v>
      </c>
      <c r="M243" s="107">
        <v>8.856941505748615E-3</v>
      </c>
      <c r="N243" s="107">
        <f t="shared" si="4"/>
        <v>4.8546436292981089E-3</v>
      </c>
      <c r="O243" s="107">
        <f>L243/'סכום נכסי הקרן'!$C$42</f>
        <v>7.3573621649116079E-4</v>
      </c>
    </row>
    <row r="244" spans="2:15">
      <c r="B244" s="102" t="s">
        <v>1613</v>
      </c>
      <c r="C244" s="103" t="s">
        <v>1614</v>
      </c>
      <c r="D244" s="104" t="s">
        <v>1477</v>
      </c>
      <c r="E244" s="104" t="s">
        <v>29</v>
      </c>
      <c r="F244" s="103"/>
      <c r="G244" s="104" t="s">
        <v>873</v>
      </c>
      <c r="H244" s="104" t="s">
        <v>138</v>
      </c>
      <c r="I244" s="106">
        <v>86023.920104000004</v>
      </c>
      <c r="J244" s="118">
        <v>5868</v>
      </c>
      <c r="K244" s="106"/>
      <c r="L244" s="106">
        <v>19303.107007351002</v>
      </c>
      <c r="M244" s="107">
        <v>1.0953759596818761E-4</v>
      </c>
      <c r="N244" s="107">
        <f t="shared" si="4"/>
        <v>1.1051153431831868E-3</v>
      </c>
      <c r="O244" s="107">
        <f>L244/'סכום נכסי הקרן'!$C$42</f>
        <v>1.6748363906116085E-4</v>
      </c>
    </row>
    <row r="245" spans="2:15">
      <c r="B245" s="102" t="s">
        <v>1615</v>
      </c>
      <c r="C245" s="103" t="s">
        <v>1616</v>
      </c>
      <c r="D245" s="104" t="s">
        <v>1499</v>
      </c>
      <c r="E245" s="104" t="s">
        <v>29</v>
      </c>
      <c r="F245" s="103"/>
      <c r="G245" s="104" t="s">
        <v>840</v>
      </c>
      <c r="H245" s="104" t="s">
        <v>138</v>
      </c>
      <c r="I245" s="106">
        <v>57856.339070000009</v>
      </c>
      <c r="J245" s="118">
        <v>32357</v>
      </c>
      <c r="K245" s="106"/>
      <c r="L245" s="106">
        <v>71587.48122013401</v>
      </c>
      <c r="M245" s="107">
        <v>1.7549716081710452E-4</v>
      </c>
      <c r="N245" s="107">
        <f t="shared" si="4"/>
        <v>4.0984295350008039E-3</v>
      </c>
      <c r="O245" s="107">
        <f>L245/'סכום נכסי הקרן'!$C$42</f>
        <v>6.2112963790775396E-4</v>
      </c>
    </row>
    <row r="246" spans="2:15">
      <c r="B246" s="102" t="s">
        <v>1617</v>
      </c>
      <c r="C246" s="103" t="s">
        <v>1618</v>
      </c>
      <c r="D246" s="104" t="s">
        <v>1499</v>
      </c>
      <c r="E246" s="104" t="s">
        <v>29</v>
      </c>
      <c r="F246" s="103"/>
      <c r="G246" s="104" t="s">
        <v>815</v>
      </c>
      <c r="H246" s="104" t="s">
        <v>138</v>
      </c>
      <c r="I246" s="106">
        <v>118486.61220500004</v>
      </c>
      <c r="J246" s="118">
        <v>14502</v>
      </c>
      <c r="K246" s="106"/>
      <c r="L246" s="106">
        <v>65707.518591527012</v>
      </c>
      <c r="M246" s="107">
        <v>4.0771897956966813E-5</v>
      </c>
      <c r="N246" s="107">
        <f t="shared" si="4"/>
        <v>3.7617978769085209E-3</v>
      </c>
      <c r="O246" s="107">
        <f>L246/'סכום נכסי הקרן'!$C$42</f>
        <v>5.7011207176113838E-4</v>
      </c>
    </row>
    <row r="247" spans="2:15">
      <c r="B247" s="102" t="s">
        <v>1619</v>
      </c>
      <c r="C247" s="103" t="s">
        <v>1620</v>
      </c>
      <c r="D247" s="104" t="s">
        <v>1499</v>
      </c>
      <c r="E247" s="104" t="s">
        <v>29</v>
      </c>
      <c r="F247" s="103"/>
      <c r="G247" s="104" t="s">
        <v>876</v>
      </c>
      <c r="H247" s="104" t="s">
        <v>138</v>
      </c>
      <c r="I247" s="106">
        <v>59441.444250000015</v>
      </c>
      <c r="J247" s="118">
        <v>11223</v>
      </c>
      <c r="K247" s="106"/>
      <c r="L247" s="106">
        <v>25510.337213994007</v>
      </c>
      <c r="M247" s="107">
        <v>2.3762096318116662E-4</v>
      </c>
      <c r="N247" s="107">
        <f t="shared" si="4"/>
        <v>1.4604832814855034E-3</v>
      </c>
      <c r="O247" s="107">
        <f>L247/'סכום נכסי הקרן'!$C$42</f>
        <v>2.2134074626690905E-4</v>
      </c>
    </row>
    <row r="248" spans="2:15">
      <c r="B248" s="102" t="s">
        <v>1621</v>
      </c>
      <c r="C248" s="103" t="s">
        <v>1622</v>
      </c>
      <c r="D248" s="104" t="s">
        <v>29</v>
      </c>
      <c r="E248" s="104" t="s">
        <v>29</v>
      </c>
      <c r="F248" s="103"/>
      <c r="G248" s="104" t="s">
        <v>876</v>
      </c>
      <c r="H248" s="104" t="s">
        <v>140</v>
      </c>
      <c r="I248" s="106">
        <v>16247.328095000003</v>
      </c>
      <c r="J248" s="118">
        <v>71640</v>
      </c>
      <c r="K248" s="106"/>
      <c r="L248" s="106">
        <v>47176.405397523013</v>
      </c>
      <c r="M248" s="107">
        <v>3.2362075240156132E-5</v>
      </c>
      <c r="N248" s="107">
        <f t="shared" si="4"/>
        <v>2.7008796781356811E-3</v>
      </c>
      <c r="O248" s="107">
        <f>L248/'סכום נכסי הקרן'!$C$42</f>
        <v>4.093266462643959E-4</v>
      </c>
    </row>
    <row r="249" spans="2:15">
      <c r="B249" s="102" t="s">
        <v>1623</v>
      </c>
      <c r="C249" s="103" t="s">
        <v>1624</v>
      </c>
      <c r="D249" s="104" t="s">
        <v>1499</v>
      </c>
      <c r="E249" s="104" t="s">
        <v>29</v>
      </c>
      <c r="F249" s="103"/>
      <c r="G249" s="104" t="s">
        <v>873</v>
      </c>
      <c r="H249" s="104" t="s">
        <v>138</v>
      </c>
      <c r="I249" s="106">
        <v>37646.248025000008</v>
      </c>
      <c r="J249" s="118">
        <v>39591</v>
      </c>
      <c r="K249" s="106"/>
      <c r="L249" s="106">
        <v>56994.907636529999</v>
      </c>
      <c r="M249" s="107">
        <v>4.0269917775148153E-5</v>
      </c>
      <c r="N249" s="107">
        <f t="shared" si="4"/>
        <v>3.2629952726497134E-3</v>
      </c>
      <c r="O249" s="107">
        <f>L249/'סכום נכסי הקרן'!$C$42</f>
        <v>4.9451699849592068E-4</v>
      </c>
    </row>
    <row r="250" spans="2:15">
      <c r="B250" s="102" t="s">
        <v>1625</v>
      </c>
      <c r="C250" s="103" t="s">
        <v>1626</v>
      </c>
      <c r="D250" s="104" t="s">
        <v>1477</v>
      </c>
      <c r="E250" s="104" t="s">
        <v>29</v>
      </c>
      <c r="F250" s="103"/>
      <c r="G250" s="104" t="s">
        <v>907</v>
      </c>
      <c r="H250" s="104" t="s">
        <v>138</v>
      </c>
      <c r="I250" s="106">
        <v>112146.19148500003</v>
      </c>
      <c r="J250" s="118">
        <v>30021</v>
      </c>
      <c r="K250" s="106"/>
      <c r="L250" s="106">
        <v>128744.16874920203</v>
      </c>
      <c r="M250" s="107">
        <v>5.0457604775427066E-5</v>
      </c>
      <c r="N250" s="107">
        <f t="shared" si="4"/>
        <v>7.3706868109847069E-3</v>
      </c>
      <c r="O250" s="107">
        <f>L250/'סכום נכסי הקרן'!$C$42</f>
        <v>1.1170503215782361E-3</v>
      </c>
    </row>
    <row r="251" spans="2:15">
      <c r="B251" s="102" t="s">
        <v>1627</v>
      </c>
      <c r="C251" s="103" t="s">
        <v>1628</v>
      </c>
      <c r="D251" s="104" t="s">
        <v>1477</v>
      </c>
      <c r="E251" s="104" t="s">
        <v>29</v>
      </c>
      <c r="F251" s="103"/>
      <c r="G251" s="104" t="s">
        <v>873</v>
      </c>
      <c r="H251" s="104" t="s">
        <v>138</v>
      </c>
      <c r="I251" s="106">
        <v>87973.337490000034</v>
      </c>
      <c r="J251" s="118">
        <v>31575</v>
      </c>
      <c r="K251" s="106"/>
      <c r="L251" s="106">
        <v>106221.47093887502</v>
      </c>
      <c r="M251" s="107">
        <v>1.1840664223211489E-5</v>
      </c>
      <c r="N251" s="107">
        <f t="shared" si="4"/>
        <v>6.0812478149416304E-3</v>
      </c>
      <c r="O251" s="107">
        <f>L251/'סכום נכסי הקרן'!$C$42</f>
        <v>9.2163186436759704E-4</v>
      </c>
    </row>
    <row r="252" spans="2:15">
      <c r="B252" s="102" t="s">
        <v>1629</v>
      </c>
      <c r="C252" s="103" t="s">
        <v>1630</v>
      </c>
      <c r="D252" s="104" t="s">
        <v>1499</v>
      </c>
      <c r="E252" s="104" t="s">
        <v>29</v>
      </c>
      <c r="F252" s="103"/>
      <c r="G252" s="104" t="s">
        <v>840</v>
      </c>
      <c r="H252" s="104" t="s">
        <v>138</v>
      </c>
      <c r="I252" s="106">
        <v>180769.35749200004</v>
      </c>
      <c r="J252" s="118">
        <v>8167</v>
      </c>
      <c r="K252" s="106"/>
      <c r="L252" s="106">
        <v>56455.369420440999</v>
      </c>
      <c r="M252" s="107">
        <v>1.0909656215999241E-4</v>
      </c>
      <c r="N252" s="107">
        <f t="shared" si="4"/>
        <v>3.2321063613150471E-3</v>
      </c>
      <c r="O252" s="107">
        <f>L252/'סכום נכסי הקרן'!$C$42</f>
        <v>4.8983568870425139E-4</v>
      </c>
    </row>
    <row r="253" spans="2:15">
      <c r="B253" s="102" t="s">
        <v>1631</v>
      </c>
      <c r="C253" s="103" t="s">
        <v>1632</v>
      </c>
      <c r="D253" s="104" t="s">
        <v>1477</v>
      </c>
      <c r="E253" s="104" t="s">
        <v>29</v>
      </c>
      <c r="F253" s="103"/>
      <c r="G253" s="104" t="s">
        <v>1479</v>
      </c>
      <c r="H253" s="104" t="s">
        <v>138</v>
      </c>
      <c r="I253" s="106">
        <v>43590.392450000014</v>
      </c>
      <c r="J253" s="118">
        <v>7588</v>
      </c>
      <c r="K253" s="106"/>
      <c r="L253" s="106">
        <v>12648.411456100004</v>
      </c>
      <c r="M253" s="107">
        <v>2.087750913107407E-4</v>
      </c>
      <c r="N253" s="107">
        <f t="shared" si="4"/>
        <v>7.2412972490423571E-4</v>
      </c>
      <c r="O253" s="107">
        <f>L253/'סכום נכסי הקרן'!$C$42</f>
        <v>1.0974409343551669E-4</v>
      </c>
    </row>
    <row r="254" spans="2:15">
      <c r="B254" s="102" t="s">
        <v>1633</v>
      </c>
      <c r="C254" s="103" t="s">
        <v>1634</v>
      </c>
      <c r="D254" s="104" t="s">
        <v>1477</v>
      </c>
      <c r="E254" s="104" t="s">
        <v>29</v>
      </c>
      <c r="F254" s="103"/>
      <c r="G254" s="104" t="s">
        <v>907</v>
      </c>
      <c r="H254" s="104" t="s">
        <v>138</v>
      </c>
      <c r="I254" s="106">
        <v>22984.025110000002</v>
      </c>
      <c r="J254" s="118">
        <v>37760</v>
      </c>
      <c r="K254" s="106"/>
      <c r="L254" s="106">
        <v>33187.608378995006</v>
      </c>
      <c r="M254" s="107">
        <v>5.1865493898205298E-5</v>
      </c>
      <c r="N254" s="107">
        <f t="shared" si="4"/>
        <v>1.9000120140874356E-3</v>
      </c>
      <c r="O254" s="107">
        <f>L254/'סכום נכסי הקרן'!$C$42</f>
        <v>2.8795268144832936E-4</v>
      </c>
    </row>
    <row r="255" spans="2:15">
      <c r="B255" s="102" t="s">
        <v>1635</v>
      </c>
      <c r="C255" s="103" t="s">
        <v>1636</v>
      </c>
      <c r="D255" s="104" t="s">
        <v>1477</v>
      </c>
      <c r="E255" s="104" t="s">
        <v>29</v>
      </c>
      <c r="F255" s="103"/>
      <c r="G255" s="104" t="s">
        <v>1543</v>
      </c>
      <c r="H255" s="104" t="s">
        <v>138</v>
      </c>
      <c r="I255" s="106">
        <v>105805.77076500002</v>
      </c>
      <c r="J255" s="118">
        <v>43499</v>
      </c>
      <c r="K255" s="106"/>
      <c r="L255" s="106">
        <v>175997.50530865905</v>
      </c>
      <c r="M255" s="107">
        <v>4.2836344439271262E-5</v>
      </c>
      <c r="N255" s="107">
        <f t="shared" si="4"/>
        <v>1.0075970847827503E-2</v>
      </c>
      <c r="O255" s="107">
        <f>L255/'סכום נכסי הקרן'!$C$42</f>
        <v>1.5270444619902323E-3</v>
      </c>
    </row>
    <row r="256" spans="2:15">
      <c r="B256" s="102" t="s">
        <v>1527</v>
      </c>
      <c r="C256" s="103" t="s">
        <v>1528</v>
      </c>
      <c r="D256" s="104" t="s">
        <v>1499</v>
      </c>
      <c r="E256" s="104" t="s">
        <v>29</v>
      </c>
      <c r="F256" s="103"/>
      <c r="G256" s="104" t="s">
        <v>556</v>
      </c>
      <c r="H256" s="104" t="s">
        <v>138</v>
      </c>
      <c r="I256" s="106">
        <v>423036.26504500007</v>
      </c>
      <c r="J256" s="118">
        <v>6992</v>
      </c>
      <c r="K256" s="106"/>
      <c r="L256" s="106">
        <v>113108.93217429602</v>
      </c>
      <c r="M256" s="107">
        <v>7.02014471152782E-3</v>
      </c>
      <c r="N256" s="107">
        <f t="shared" si="4"/>
        <v>6.4755594189722454E-3</v>
      </c>
      <c r="O256" s="107">
        <f>L256/'סכום נכסי הקרן'!$C$42</f>
        <v>9.8139100423879494E-4</v>
      </c>
    </row>
    <row r="257" spans="2:15">
      <c r="B257" s="102" t="s">
        <v>1637</v>
      </c>
      <c r="C257" s="103" t="s">
        <v>1638</v>
      </c>
      <c r="D257" s="104" t="s">
        <v>1477</v>
      </c>
      <c r="E257" s="104" t="s">
        <v>29</v>
      </c>
      <c r="F257" s="103"/>
      <c r="G257" s="104" t="s">
        <v>873</v>
      </c>
      <c r="H257" s="104" t="s">
        <v>138</v>
      </c>
      <c r="I257" s="106">
        <v>118095.55582600001</v>
      </c>
      <c r="J257" s="118">
        <v>23444</v>
      </c>
      <c r="K257" s="106"/>
      <c r="L257" s="106">
        <v>105872.49573548003</v>
      </c>
      <c r="M257" s="107">
        <v>3.8268833704558231E-4</v>
      </c>
      <c r="N257" s="107">
        <f t="shared" si="4"/>
        <v>6.0612687591598121E-3</v>
      </c>
      <c r="O257" s="107">
        <f>L257/'סכום נכסי הקרן'!$C$42</f>
        <v>9.1860397683713661E-4</v>
      </c>
    </row>
    <row r="258" spans="2:15">
      <c r="B258" s="102" t="s">
        <v>1639</v>
      </c>
      <c r="C258" s="103" t="s">
        <v>1640</v>
      </c>
      <c r="D258" s="104" t="s">
        <v>1477</v>
      </c>
      <c r="E258" s="104" t="s">
        <v>29</v>
      </c>
      <c r="F258" s="103"/>
      <c r="G258" s="104" t="s">
        <v>840</v>
      </c>
      <c r="H258" s="104" t="s">
        <v>138</v>
      </c>
      <c r="I258" s="106">
        <v>1055066.8946400001</v>
      </c>
      <c r="J258" s="118">
        <v>612</v>
      </c>
      <c r="K258" s="106"/>
      <c r="L258" s="106">
        <v>24691.603927233002</v>
      </c>
      <c r="M258" s="107">
        <v>2.9375025747178521E-3</v>
      </c>
      <c r="N258" s="107">
        <f t="shared" si="4"/>
        <v>1.4136102720352722E-3</v>
      </c>
      <c r="O258" s="107">
        <f>L258/'סכום נכסי הקרן'!$C$42</f>
        <v>2.1423699710181255E-4</v>
      </c>
    </row>
    <row r="259" spans="2:15">
      <c r="B259" s="102" t="s">
        <v>1641</v>
      </c>
      <c r="C259" s="103" t="s">
        <v>1642</v>
      </c>
      <c r="D259" s="104" t="s">
        <v>1499</v>
      </c>
      <c r="E259" s="104" t="s">
        <v>29</v>
      </c>
      <c r="F259" s="103"/>
      <c r="G259" s="104" t="s">
        <v>915</v>
      </c>
      <c r="H259" s="104" t="s">
        <v>138</v>
      </c>
      <c r="I259" s="106">
        <v>708145.73916500004</v>
      </c>
      <c r="J259" s="118">
        <v>3317</v>
      </c>
      <c r="K259" s="106"/>
      <c r="L259" s="106">
        <v>89822.678498826033</v>
      </c>
      <c r="M259" s="107">
        <v>1.2542522318575511E-4</v>
      </c>
      <c r="N259" s="107">
        <f t="shared" si="4"/>
        <v>5.1424063565031963E-3</v>
      </c>
      <c r="O259" s="107">
        <f>L259/'סכום נכסי הקרן'!$C$42</f>
        <v>7.793475454223555E-4</v>
      </c>
    </row>
    <row r="260" spans="2:15">
      <c r="B260" s="102" t="s">
        <v>1643</v>
      </c>
      <c r="C260" s="103" t="s">
        <v>1644</v>
      </c>
      <c r="D260" s="104" t="s">
        <v>1499</v>
      </c>
      <c r="E260" s="104" t="s">
        <v>29</v>
      </c>
      <c r="F260" s="103"/>
      <c r="G260" s="104" t="s">
        <v>1479</v>
      </c>
      <c r="H260" s="104" t="s">
        <v>138</v>
      </c>
      <c r="I260" s="106">
        <v>184268.47717500004</v>
      </c>
      <c r="J260" s="118">
        <v>3562</v>
      </c>
      <c r="K260" s="106"/>
      <c r="L260" s="106">
        <v>25099.371432266002</v>
      </c>
      <c r="M260" s="107">
        <v>5.9068733687985681E-4</v>
      </c>
      <c r="N260" s="107">
        <f t="shared" si="4"/>
        <v>1.4369552250571814E-3</v>
      </c>
      <c r="O260" s="107">
        <f>L260/'סכום נכסי הקרן'!$C$42</f>
        <v>2.1777499674134254E-4</v>
      </c>
    </row>
    <row r="261" spans="2:15">
      <c r="B261" s="102" t="s">
        <v>1645</v>
      </c>
      <c r="C261" s="103" t="s">
        <v>1646</v>
      </c>
      <c r="D261" s="104" t="s">
        <v>29</v>
      </c>
      <c r="E261" s="104" t="s">
        <v>29</v>
      </c>
      <c r="F261" s="103"/>
      <c r="G261" s="104" t="s">
        <v>1479</v>
      </c>
      <c r="H261" s="104" t="s">
        <v>138</v>
      </c>
      <c r="I261" s="106">
        <v>14503.712398000001</v>
      </c>
      <c r="J261" s="118">
        <v>126000</v>
      </c>
      <c r="K261" s="106"/>
      <c r="L261" s="106">
        <v>69882.367219721025</v>
      </c>
      <c r="M261" s="107">
        <v>6.073802637082653E-5</v>
      </c>
      <c r="N261" s="107">
        <f t="shared" si="4"/>
        <v>4.0008106572203897E-3</v>
      </c>
      <c r="O261" s="107">
        <f>L261/'סכום נכסי הקרן'!$C$42</f>
        <v>6.0633519586821352E-4</v>
      </c>
    </row>
    <row r="262" spans="2:15">
      <c r="B262" s="102" t="s">
        <v>1647</v>
      </c>
      <c r="C262" s="103" t="s">
        <v>1648</v>
      </c>
      <c r="D262" s="104" t="s">
        <v>1499</v>
      </c>
      <c r="E262" s="104" t="s">
        <v>29</v>
      </c>
      <c r="F262" s="103"/>
      <c r="G262" s="104" t="s">
        <v>873</v>
      </c>
      <c r="H262" s="104" t="s">
        <v>138</v>
      </c>
      <c r="I262" s="106">
        <v>279752.58570000005</v>
      </c>
      <c r="J262" s="118">
        <v>1686</v>
      </c>
      <c r="K262" s="106"/>
      <c r="L262" s="106">
        <v>18036.387746906006</v>
      </c>
      <c r="M262" s="107">
        <v>1.155144291239249E-3</v>
      </c>
      <c r="N262" s="107">
        <f t="shared" si="4"/>
        <v>1.0325948474054693E-3</v>
      </c>
      <c r="O262" s="107">
        <f>L262/'סכום נכסי הקרן'!$C$42</f>
        <v>1.5649293423175711E-4</v>
      </c>
    </row>
    <row r="263" spans="2:15">
      <c r="B263" s="102" t="s">
        <v>1649</v>
      </c>
      <c r="C263" s="103" t="s">
        <v>1650</v>
      </c>
      <c r="D263" s="104" t="s">
        <v>1477</v>
      </c>
      <c r="E263" s="104" t="s">
        <v>29</v>
      </c>
      <c r="F263" s="103"/>
      <c r="G263" s="104" t="s">
        <v>907</v>
      </c>
      <c r="H263" s="104" t="s">
        <v>138</v>
      </c>
      <c r="I263" s="106">
        <v>1336112.3369320002</v>
      </c>
      <c r="J263" s="118">
        <v>379</v>
      </c>
      <c r="K263" s="106"/>
      <c r="L263" s="106">
        <v>19364.222656426002</v>
      </c>
      <c r="M263" s="107">
        <v>4.438193699054834E-3</v>
      </c>
      <c r="N263" s="107">
        <f t="shared" si="4"/>
        <v>1.1086142535645912E-3</v>
      </c>
      <c r="O263" s="107">
        <f>L263/'סכום נכסי הקרן'!$C$42</f>
        <v>1.680139097220844E-4</v>
      </c>
    </row>
    <row r="264" spans="2:15">
      <c r="B264" s="102" t="s">
        <v>1651</v>
      </c>
      <c r="C264" s="103" t="s">
        <v>1652</v>
      </c>
      <c r="D264" s="104" t="s">
        <v>1499</v>
      </c>
      <c r="E264" s="104" t="s">
        <v>29</v>
      </c>
      <c r="F264" s="103"/>
      <c r="G264" s="104" t="s">
        <v>1543</v>
      </c>
      <c r="H264" s="104" t="s">
        <v>138</v>
      </c>
      <c r="I264" s="106">
        <v>283337.55092499999</v>
      </c>
      <c r="J264" s="118">
        <v>8690</v>
      </c>
      <c r="K264" s="106">
        <v>510.43417120800007</v>
      </c>
      <c r="L264" s="106">
        <v>94665.089033871991</v>
      </c>
      <c r="M264" s="107">
        <v>5.4630721748806998E-5</v>
      </c>
      <c r="N264" s="107">
        <f t="shared" si="4"/>
        <v>5.4196374871306784E-3</v>
      </c>
      <c r="O264" s="107">
        <f>L264/'סכום נכסי הקרן'!$C$42</f>
        <v>8.2136277840680436E-4</v>
      </c>
    </row>
    <row r="265" spans="2:15">
      <c r="B265" s="102" t="s">
        <v>1653</v>
      </c>
      <c r="C265" s="103" t="s">
        <v>1654</v>
      </c>
      <c r="D265" s="104" t="s">
        <v>1477</v>
      </c>
      <c r="E265" s="104" t="s">
        <v>29</v>
      </c>
      <c r="F265" s="103"/>
      <c r="G265" s="104" t="s">
        <v>918</v>
      </c>
      <c r="H265" s="104" t="s">
        <v>138</v>
      </c>
      <c r="I265" s="106">
        <v>799293.10200000007</v>
      </c>
      <c r="J265" s="118">
        <v>195</v>
      </c>
      <c r="K265" s="106"/>
      <c r="L265" s="106">
        <v>5960.1688029930001</v>
      </c>
      <c r="M265" s="107">
        <v>4.800092798191013E-3</v>
      </c>
      <c r="N265" s="107">
        <f t="shared" si="4"/>
        <v>3.4122351337745771E-4</v>
      </c>
      <c r="O265" s="107">
        <f>L265/'סכום נכסי הקרן'!$C$42</f>
        <v>5.1713475978966749E-5</v>
      </c>
    </row>
    <row r="266" spans="2:15">
      <c r="B266" s="102" t="s">
        <v>1655</v>
      </c>
      <c r="C266" s="103" t="s">
        <v>1656</v>
      </c>
      <c r="D266" s="104" t="s">
        <v>1477</v>
      </c>
      <c r="E266" s="104" t="s">
        <v>29</v>
      </c>
      <c r="F266" s="103"/>
      <c r="G266" s="104" t="s">
        <v>835</v>
      </c>
      <c r="H266" s="104" t="s">
        <v>138</v>
      </c>
      <c r="I266" s="106">
        <v>34674.175814999995</v>
      </c>
      <c r="J266" s="118">
        <v>25022</v>
      </c>
      <c r="K266" s="106"/>
      <c r="L266" s="106">
        <v>33177.682767376013</v>
      </c>
      <c r="M266" s="107">
        <v>1.0924460069325002E-5</v>
      </c>
      <c r="N266" s="107">
        <f t="shared" si="4"/>
        <v>1.8994437664117403E-3</v>
      </c>
      <c r="O266" s="107">
        <f>L266/'סכום נכסי הקרן'!$C$42</f>
        <v>2.8786656176027996E-4</v>
      </c>
    </row>
    <row r="267" spans="2:15">
      <c r="B267" s="102" t="s">
        <v>1560</v>
      </c>
      <c r="C267" s="103" t="s">
        <v>1561</v>
      </c>
      <c r="D267" s="104" t="s">
        <v>1477</v>
      </c>
      <c r="E267" s="104" t="s">
        <v>29</v>
      </c>
      <c r="F267" s="103"/>
      <c r="G267" s="104" t="s">
        <v>873</v>
      </c>
      <c r="H267" s="104" t="s">
        <v>138</v>
      </c>
      <c r="I267" s="106">
        <v>86723.301567000017</v>
      </c>
      <c r="J267" s="118">
        <v>2299</v>
      </c>
      <c r="K267" s="106"/>
      <c r="L267" s="106">
        <v>7624.1715203680005</v>
      </c>
      <c r="M267" s="107">
        <v>1.3493352966669578E-3</v>
      </c>
      <c r="N267" s="107">
        <f t="shared" si="4"/>
        <v>4.3648874365201059E-4</v>
      </c>
      <c r="O267" s="107">
        <f>L267/'סכום נכסי הקרן'!$C$42</f>
        <v>6.6151215479011666E-5</v>
      </c>
    </row>
    <row r="268" spans="2:15">
      <c r="B268" s="102" t="s">
        <v>1657</v>
      </c>
      <c r="C268" s="103" t="s">
        <v>1658</v>
      </c>
      <c r="D268" s="104" t="s">
        <v>29</v>
      </c>
      <c r="E268" s="104" t="s">
        <v>29</v>
      </c>
      <c r="F268" s="103"/>
      <c r="G268" s="104" t="s">
        <v>827</v>
      </c>
      <c r="H268" s="104" t="s">
        <v>140</v>
      </c>
      <c r="I268" s="106">
        <v>235784.39552500006</v>
      </c>
      <c r="J268" s="118">
        <v>10502</v>
      </c>
      <c r="K268" s="106"/>
      <c r="L268" s="106">
        <v>100363.17517241903</v>
      </c>
      <c r="M268" s="107">
        <v>3.9476512084797821E-4</v>
      </c>
      <c r="N268" s="107">
        <f t="shared" si="4"/>
        <v>5.7458565987011483E-3</v>
      </c>
      <c r="O268" s="107">
        <f>L268/'סכום נכסי הקרן'!$C$42</f>
        <v>8.7080229100984724E-4</v>
      </c>
    </row>
    <row r="269" spans="2:15">
      <c r="B269" s="102" t="s">
        <v>1659</v>
      </c>
      <c r="C269" s="103" t="s">
        <v>1660</v>
      </c>
      <c r="D269" s="104" t="s">
        <v>1499</v>
      </c>
      <c r="E269" s="104" t="s">
        <v>29</v>
      </c>
      <c r="F269" s="103"/>
      <c r="G269" s="104" t="s">
        <v>873</v>
      </c>
      <c r="H269" s="104" t="s">
        <v>138</v>
      </c>
      <c r="I269" s="106">
        <v>61422.82572500001</v>
      </c>
      <c r="J269" s="118">
        <v>23001</v>
      </c>
      <c r="K269" s="106"/>
      <c r="L269" s="106">
        <v>54024.952490505013</v>
      </c>
      <c r="M269" s="107">
        <v>3.8227097103760767E-5</v>
      </c>
      <c r="N269" s="107">
        <f t="shared" si="4"/>
        <v>3.0929634223787615E-3</v>
      </c>
      <c r="O269" s="107">
        <f>L269/'סכום נכסי הקרן'!$C$42</f>
        <v>4.6874814711281125E-4</v>
      </c>
    </row>
    <row r="270" spans="2:15">
      <c r="B270" s="110"/>
      <c r="C270" s="110"/>
      <c r="D270" s="110"/>
      <c r="E270" s="110"/>
      <c r="F270" s="110"/>
      <c r="G270" s="111"/>
      <c r="H270" s="111"/>
      <c r="I270" s="111"/>
      <c r="J270" s="111"/>
      <c r="K270" s="111"/>
      <c r="L270" s="111"/>
      <c r="M270" s="111"/>
      <c r="N270" s="111"/>
      <c r="O270" s="111"/>
    </row>
    <row r="271" spans="2:15">
      <c r="B271" s="110"/>
      <c r="C271" s="110"/>
      <c r="D271" s="110"/>
      <c r="E271" s="110"/>
      <c r="F271" s="110"/>
      <c r="G271" s="111"/>
      <c r="H271" s="111"/>
      <c r="I271" s="111"/>
      <c r="J271" s="111"/>
      <c r="K271" s="111"/>
      <c r="L271" s="111"/>
      <c r="M271" s="111"/>
      <c r="N271" s="111"/>
      <c r="O271" s="111"/>
    </row>
    <row r="272" spans="2:15">
      <c r="B272" s="124" t="s">
        <v>231</v>
      </c>
      <c r="C272" s="110"/>
      <c r="D272" s="110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</row>
    <row r="273" spans="2:15">
      <c r="B273" s="124" t="s">
        <v>118</v>
      </c>
      <c r="C273" s="110"/>
      <c r="D273" s="110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</row>
    <row r="274" spans="2:15">
      <c r="B274" s="124" t="s">
        <v>214</v>
      </c>
      <c r="C274" s="110"/>
      <c r="D274" s="110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</row>
    <row r="275" spans="2:15">
      <c r="B275" s="124" t="s">
        <v>222</v>
      </c>
      <c r="C275" s="110"/>
      <c r="D275" s="110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</row>
    <row r="276" spans="2:15">
      <c r="B276" s="124" t="s">
        <v>228</v>
      </c>
      <c r="C276" s="110"/>
      <c r="D276" s="110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</row>
    <row r="277" spans="2:15">
      <c r="B277" s="110"/>
      <c r="C277" s="110"/>
      <c r="D277" s="110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</row>
    <row r="278" spans="2:15">
      <c r="B278" s="110"/>
      <c r="C278" s="110"/>
      <c r="D278" s="110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</row>
    <row r="279" spans="2:15">
      <c r="B279" s="110"/>
      <c r="C279" s="110"/>
      <c r="D279" s="110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</row>
    <row r="280" spans="2:15">
      <c r="B280" s="110"/>
      <c r="C280" s="110"/>
      <c r="D280" s="110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</row>
    <row r="281" spans="2:15">
      <c r="B281" s="110"/>
      <c r="C281" s="110"/>
      <c r="D281" s="110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</row>
    <row r="282" spans="2:15">
      <c r="B282" s="110"/>
      <c r="C282" s="110"/>
      <c r="D282" s="110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</row>
    <row r="283" spans="2:15">
      <c r="B283" s="110"/>
      <c r="C283" s="110"/>
      <c r="D283" s="110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</row>
    <row r="284" spans="2:15">
      <c r="B284" s="110"/>
      <c r="C284" s="110"/>
      <c r="D284" s="110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</row>
    <row r="285" spans="2:15">
      <c r="B285" s="110"/>
      <c r="C285" s="110"/>
      <c r="D285" s="110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</row>
    <row r="286" spans="2:15">
      <c r="B286" s="110"/>
      <c r="C286" s="110"/>
      <c r="D286" s="110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</row>
    <row r="287" spans="2:15">
      <c r="B287" s="110"/>
      <c r="C287" s="110"/>
      <c r="D287" s="110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</row>
    <row r="288" spans="2:15">
      <c r="B288" s="110"/>
      <c r="C288" s="110"/>
      <c r="D288" s="110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</row>
    <row r="289" spans="2:15">
      <c r="B289" s="110"/>
      <c r="C289" s="110"/>
      <c r="D289" s="110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</row>
    <row r="290" spans="2:15">
      <c r="B290" s="127"/>
      <c r="C290" s="110"/>
      <c r="D290" s="110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</row>
    <row r="291" spans="2:15">
      <c r="B291" s="127"/>
      <c r="C291" s="110"/>
      <c r="D291" s="110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</row>
    <row r="292" spans="2:15">
      <c r="B292" s="128"/>
      <c r="C292" s="110"/>
      <c r="D292" s="110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</row>
    <row r="293" spans="2:15">
      <c r="B293" s="110"/>
      <c r="C293" s="110"/>
      <c r="D293" s="110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</row>
    <row r="294" spans="2:15">
      <c r="B294" s="110"/>
      <c r="C294" s="110"/>
      <c r="D294" s="110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</row>
    <row r="295" spans="2:15">
      <c r="B295" s="110"/>
      <c r="C295" s="110"/>
      <c r="D295" s="110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</row>
    <row r="296" spans="2:15">
      <c r="B296" s="110"/>
      <c r="C296" s="110"/>
      <c r="D296" s="110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</row>
    <row r="297" spans="2:15">
      <c r="B297" s="110"/>
      <c r="C297" s="110"/>
      <c r="D297" s="110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</row>
    <row r="298" spans="2:15">
      <c r="B298" s="110"/>
      <c r="C298" s="110"/>
      <c r="D298" s="110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</row>
    <row r="299" spans="2:15">
      <c r="B299" s="110"/>
      <c r="C299" s="110"/>
      <c r="D299" s="110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</row>
    <row r="300" spans="2:15">
      <c r="B300" s="110"/>
      <c r="C300" s="110"/>
      <c r="D300" s="110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</row>
    <row r="301" spans="2:15">
      <c r="B301" s="110"/>
      <c r="C301" s="110"/>
      <c r="D301" s="110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</row>
    <row r="302" spans="2:15">
      <c r="B302" s="110"/>
      <c r="C302" s="110"/>
      <c r="D302" s="110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</row>
    <row r="303" spans="2:15">
      <c r="B303" s="110"/>
      <c r="C303" s="110"/>
      <c r="D303" s="110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</row>
    <row r="304" spans="2:15">
      <c r="B304" s="110"/>
      <c r="C304" s="110"/>
      <c r="D304" s="110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</row>
    <row r="305" spans="2:15">
      <c r="B305" s="110"/>
      <c r="C305" s="110"/>
      <c r="D305" s="110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</row>
    <row r="306" spans="2:15">
      <c r="B306" s="110"/>
      <c r="C306" s="110"/>
      <c r="D306" s="110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</row>
    <row r="307" spans="2:15">
      <c r="B307" s="110"/>
      <c r="C307" s="110"/>
      <c r="D307" s="110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</row>
    <row r="308" spans="2:15">
      <c r="B308" s="110"/>
      <c r="C308" s="110"/>
      <c r="D308" s="110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</row>
    <row r="309" spans="2:15">
      <c r="B309" s="110"/>
      <c r="C309" s="110"/>
      <c r="D309" s="110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</row>
    <row r="310" spans="2:15">
      <c r="B310" s="110"/>
      <c r="C310" s="110"/>
      <c r="D310" s="110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</row>
    <row r="311" spans="2:15">
      <c r="B311" s="110"/>
      <c r="C311" s="110"/>
      <c r="D311" s="110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</row>
    <row r="312" spans="2:15">
      <c r="B312" s="110"/>
      <c r="C312" s="110"/>
      <c r="D312" s="110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</row>
    <row r="313" spans="2:15">
      <c r="B313" s="110"/>
      <c r="C313" s="110"/>
      <c r="D313" s="110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</row>
    <row r="314" spans="2:15">
      <c r="B314" s="110"/>
      <c r="C314" s="110"/>
      <c r="D314" s="110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</row>
    <row r="315" spans="2:15">
      <c r="B315" s="110"/>
      <c r="C315" s="110"/>
      <c r="D315" s="110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</row>
    <row r="316" spans="2:15">
      <c r="B316" s="110"/>
      <c r="C316" s="110"/>
      <c r="D316" s="110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</row>
    <row r="317" spans="2:15">
      <c r="B317" s="110"/>
      <c r="C317" s="110"/>
      <c r="D317" s="110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</row>
    <row r="318" spans="2:15">
      <c r="B318" s="110"/>
      <c r="C318" s="110"/>
      <c r="D318" s="110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</row>
    <row r="319" spans="2:15">
      <c r="B319" s="110"/>
      <c r="C319" s="110"/>
      <c r="D319" s="110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</row>
    <row r="320" spans="2:15">
      <c r="B320" s="110"/>
      <c r="C320" s="110"/>
      <c r="D320" s="110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</row>
    <row r="321" spans="2:15">
      <c r="B321" s="110"/>
      <c r="C321" s="110"/>
      <c r="D321" s="110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</row>
    <row r="322" spans="2:15">
      <c r="B322" s="110"/>
      <c r="C322" s="110"/>
      <c r="D322" s="110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</row>
    <row r="323" spans="2:15">
      <c r="B323" s="110"/>
      <c r="C323" s="110"/>
      <c r="D323" s="110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</row>
    <row r="324" spans="2:15">
      <c r="B324" s="110"/>
      <c r="C324" s="110"/>
      <c r="D324" s="110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</row>
    <row r="325" spans="2:15">
      <c r="B325" s="110"/>
      <c r="C325" s="110"/>
      <c r="D325" s="110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</row>
    <row r="326" spans="2:15">
      <c r="B326" s="110"/>
      <c r="C326" s="110"/>
      <c r="D326" s="110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</row>
    <row r="327" spans="2:15">
      <c r="B327" s="110"/>
      <c r="C327" s="110"/>
      <c r="D327" s="110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</row>
    <row r="328" spans="2:15">
      <c r="B328" s="110"/>
      <c r="C328" s="110"/>
      <c r="D328" s="110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</row>
    <row r="329" spans="2:15">
      <c r="B329" s="110"/>
      <c r="C329" s="110"/>
      <c r="D329" s="110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</row>
    <row r="330" spans="2:15">
      <c r="B330" s="110"/>
      <c r="C330" s="110"/>
      <c r="D330" s="110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</row>
    <row r="331" spans="2:15">
      <c r="B331" s="110"/>
      <c r="C331" s="110"/>
      <c r="D331" s="110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</row>
    <row r="332" spans="2:15">
      <c r="B332" s="110"/>
      <c r="C332" s="110"/>
      <c r="D332" s="110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</row>
    <row r="333" spans="2:15">
      <c r="B333" s="110"/>
      <c r="C333" s="110"/>
      <c r="D333" s="110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</row>
    <row r="334" spans="2:15">
      <c r="B334" s="110"/>
      <c r="C334" s="110"/>
      <c r="D334" s="110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</row>
    <row r="335" spans="2:15">
      <c r="B335" s="110"/>
      <c r="C335" s="110"/>
      <c r="D335" s="110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</row>
    <row r="336" spans="2:15">
      <c r="B336" s="110"/>
      <c r="C336" s="110"/>
      <c r="D336" s="110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</row>
    <row r="337" spans="2:15">
      <c r="B337" s="110"/>
      <c r="C337" s="110"/>
      <c r="D337" s="110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</row>
    <row r="338" spans="2:15">
      <c r="B338" s="110"/>
      <c r="C338" s="110"/>
      <c r="D338" s="110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</row>
    <row r="339" spans="2:15">
      <c r="B339" s="110"/>
      <c r="C339" s="110"/>
      <c r="D339" s="110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</row>
    <row r="340" spans="2:15">
      <c r="B340" s="110"/>
      <c r="C340" s="110"/>
      <c r="D340" s="110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</row>
    <row r="341" spans="2:15">
      <c r="B341" s="110"/>
      <c r="C341" s="110"/>
      <c r="D341" s="110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</row>
    <row r="342" spans="2:15">
      <c r="B342" s="110"/>
      <c r="C342" s="110"/>
      <c r="D342" s="110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</row>
    <row r="343" spans="2:15">
      <c r="B343" s="110"/>
      <c r="C343" s="110"/>
      <c r="D343" s="110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</row>
    <row r="344" spans="2:15">
      <c r="B344" s="110"/>
      <c r="C344" s="110"/>
      <c r="D344" s="110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</row>
    <row r="345" spans="2:15">
      <c r="B345" s="110"/>
      <c r="C345" s="110"/>
      <c r="D345" s="110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</row>
    <row r="346" spans="2:15">
      <c r="B346" s="110"/>
      <c r="C346" s="110"/>
      <c r="D346" s="110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</row>
    <row r="347" spans="2:15">
      <c r="B347" s="110"/>
      <c r="C347" s="110"/>
      <c r="D347" s="110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</row>
    <row r="348" spans="2:15">
      <c r="B348" s="110"/>
      <c r="C348" s="110"/>
      <c r="D348" s="110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</row>
    <row r="349" spans="2:15">
      <c r="B349" s="110"/>
      <c r="C349" s="110"/>
      <c r="D349" s="110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</row>
    <row r="350" spans="2:15">
      <c r="B350" s="110"/>
      <c r="C350" s="110"/>
      <c r="D350" s="110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</row>
    <row r="351" spans="2:15">
      <c r="B351" s="110"/>
      <c r="C351" s="110"/>
      <c r="D351" s="110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</row>
    <row r="352" spans="2:15">
      <c r="B352" s="110"/>
      <c r="C352" s="110"/>
      <c r="D352" s="110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</row>
    <row r="353" spans="2:15">
      <c r="B353" s="110"/>
      <c r="C353" s="110"/>
      <c r="D353" s="110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</row>
    <row r="354" spans="2:15">
      <c r="B354" s="110"/>
      <c r="C354" s="110"/>
      <c r="D354" s="110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</row>
    <row r="355" spans="2:15">
      <c r="B355" s="110"/>
      <c r="C355" s="110"/>
      <c r="D355" s="110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</row>
    <row r="356" spans="2:15">
      <c r="B356" s="110"/>
      <c r="C356" s="110"/>
      <c r="D356" s="110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</row>
    <row r="357" spans="2:15">
      <c r="B357" s="127"/>
      <c r="C357" s="110"/>
      <c r="D357" s="110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</row>
    <row r="358" spans="2:15">
      <c r="B358" s="127"/>
      <c r="C358" s="110"/>
      <c r="D358" s="110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</row>
    <row r="359" spans="2:15">
      <c r="B359" s="128"/>
      <c r="C359" s="110"/>
      <c r="D359" s="110"/>
      <c r="E359" s="110"/>
      <c r="F359" s="110"/>
      <c r="G359" s="110"/>
      <c r="H359" s="111"/>
      <c r="I359" s="111"/>
      <c r="J359" s="111"/>
      <c r="K359" s="111"/>
      <c r="L359" s="111"/>
      <c r="M359" s="111"/>
      <c r="N359" s="111"/>
      <c r="O359" s="111"/>
    </row>
    <row r="360" spans="2:15">
      <c r="B360" s="110"/>
      <c r="C360" s="110"/>
      <c r="D360" s="110"/>
      <c r="E360" s="110"/>
      <c r="F360" s="110"/>
      <c r="G360" s="110"/>
      <c r="H360" s="111"/>
      <c r="I360" s="111"/>
      <c r="J360" s="111"/>
      <c r="K360" s="111"/>
      <c r="L360" s="111"/>
      <c r="M360" s="111"/>
      <c r="N360" s="111"/>
      <c r="O360" s="111"/>
    </row>
    <row r="361" spans="2:15">
      <c r="B361" s="110"/>
      <c r="C361" s="110"/>
      <c r="D361" s="110"/>
      <c r="E361" s="110"/>
      <c r="F361" s="110"/>
      <c r="G361" s="110"/>
      <c r="H361" s="111"/>
      <c r="I361" s="111"/>
      <c r="J361" s="111"/>
      <c r="K361" s="111"/>
      <c r="L361" s="111"/>
      <c r="M361" s="111"/>
      <c r="N361" s="111"/>
      <c r="O361" s="111"/>
    </row>
    <row r="362" spans="2:15">
      <c r="B362" s="110"/>
      <c r="C362" s="110"/>
      <c r="D362" s="110"/>
      <c r="E362" s="110"/>
      <c r="F362" s="110"/>
      <c r="G362" s="110"/>
      <c r="H362" s="111"/>
      <c r="I362" s="111"/>
      <c r="J362" s="111"/>
      <c r="K362" s="111"/>
      <c r="L362" s="111"/>
      <c r="M362" s="111"/>
      <c r="N362" s="111"/>
      <c r="O362" s="111"/>
    </row>
    <row r="363" spans="2:15">
      <c r="B363" s="110"/>
      <c r="C363" s="110"/>
      <c r="D363" s="110"/>
      <c r="E363" s="110"/>
      <c r="F363" s="110"/>
      <c r="G363" s="110"/>
      <c r="H363" s="111"/>
      <c r="I363" s="111"/>
      <c r="J363" s="111"/>
      <c r="K363" s="111"/>
      <c r="L363" s="111"/>
      <c r="M363" s="111"/>
      <c r="N363" s="111"/>
      <c r="O363" s="111"/>
    </row>
    <row r="364" spans="2:15">
      <c r="B364" s="110"/>
      <c r="C364" s="110"/>
      <c r="D364" s="110"/>
      <c r="E364" s="110"/>
      <c r="F364" s="110"/>
      <c r="G364" s="110"/>
      <c r="H364" s="111"/>
      <c r="I364" s="111"/>
      <c r="J364" s="111"/>
      <c r="K364" s="111"/>
      <c r="L364" s="111"/>
      <c r="M364" s="111"/>
      <c r="N364" s="111"/>
      <c r="O364" s="111"/>
    </row>
    <row r="365" spans="2:15">
      <c r="B365" s="110"/>
      <c r="C365" s="110"/>
      <c r="D365" s="110"/>
      <c r="E365" s="110"/>
      <c r="F365" s="110"/>
      <c r="G365" s="110"/>
      <c r="H365" s="111"/>
      <c r="I365" s="111"/>
      <c r="J365" s="111"/>
      <c r="K365" s="111"/>
      <c r="L365" s="111"/>
      <c r="M365" s="111"/>
      <c r="N365" s="111"/>
      <c r="O365" s="111"/>
    </row>
    <row r="366" spans="2:15">
      <c r="B366" s="110"/>
      <c r="C366" s="110"/>
      <c r="D366" s="110"/>
      <c r="E366" s="110"/>
      <c r="F366" s="110"/>
      <c r="G366" s="110"/>
      <c r="H366" s="111"/>
      <c r="I366" s="111"/>
      <c r="J366" s="111"/>
      <c r="K366" s="111"/>
      <c r="L366" s="111"/>
      <c r="M366" s="111"/>
      <c r="N366" s="111"/>
      <c r="O366" s="111"/>
    </row>
    <row r="367" spans="2:15">
      <c r="B367" s="110"/>
      <c r="C367" s="110"/>
      <c r="D367" s="110"/>
      <c r="E367" s="110"/>
      <c r="F367" s="110"/>
      <c r="G367" s="110"/>
      <c r="H367" s="111"/>
      <c r="I367" s="111"/>
      <c r="J367" s="111"/>
      <c r="K367" s="111"/>
      <c r="L367" s="111"/>
      <c r="M367" s="111"/>
      <c r="N367" s="111"/>
      <c r="O367" s="111"/>
    </row>
    <row r="368" spans="2:15">
      <c r="B368" s="110"/>
      <c r="C368" s="110"/>
      <c r="D368" s="110"/>
      <c r="E368" s="110"/>
      <c r="F368" s="110"/>
      <c r="G368" s="110"/>
      <c r="H368" s="111"/>
      <c r="I368" s="111"/>
      <c r="J368" s="111"/>
      <c r="K368" s="111"/>
      <c r="L368" s="111"/>
      <c r="M368" s="111"/>
      <c r="N368" s="111"/>
      <c r="O368" s="111"/>
    </row>
    <row r="369" spans="2:15">
      <c r="B369" s="110"/>
      <c r="C369" s="110"/>
      <c r="D369" s="110"/>
      <c r="E369" s="110"/>
      <c r="F369" s="110"/>
      <c r="G369" s="110"/>
      <c r="H369" s="111"/>
      <c r="I369" s="111"/>
      <c r="J369" s="111"/>
      <c r="K369" s="111"/>
      <c r="L369" s="111"/>
      <c r="M369" s="111"/>
      <c r="N369" s="111"/>
      <c r="O369" s="111"/>
    </row>
    <row r="370" spans="2:15">
      <c r="B370" s="110"/>
      <c r="C370" s="110"/>
      <c r="D370" s="110"/>
      <c r="E370" s="110"/>
      <c r="F370" s="110"/>
      <c r="G370" s="110"/>
      <c r="H370" s="111"/>
      <c r="I370" s="111"/>
      <c r="J370" s="111"/>
      <c r="K370" s="111"/>
      <c r="L370" s="111"/>
      <c r="M370" s="111"/>
      <c r="N370" s="111"/>
      <c r="O370" s="111"/>
    </row>
    <row r="371" spans="2:15">
      <c r="B371" s="110"/>
      <c r="C371" s="110"/>
      <c r="D371" s="110"/>
      <c r="E371" s="110"/>
      <c r="F371" s="110"/>
      <c r="G371" s="110"/>
      <c r="H371" s="111"/>
      <c r="I371" s="111"/>
      <c r="J371" s="111"/>
      <c r="K371" s="111"/>
      <c r="L371" s="111"/>
      <c r="M371" s="111"/>
      <c r="N371" s="111"/>
      <c r="O371" s="111"/>
    </row>
    <row r="372" spans="2:15">
      <c r="B372" s="110"/>
      <c r="C372" s="110"/>
      <c r="D372" s="110"/>
      <c r="E372" s="110"/>
      <c r="F372" s="110"/>
      <c r="G372" s="110"/>
      <c r="H372" s="111"/>
      <c r="I372" s="111"/>
      <c r="J372" s="111"/>
      <c r="K372" s="111"/>
      <c r="L372" s="111"/>
      <c r="M372" s="111"/>
      <c r="N372" s="111"/>
      <c r="O372" s="111"/>
    </row>
    <row r="373" spans="2:15">
      <c r="B373" s="110"/>
      <c r="C373" s="110"/>
      <c r="D373" s="110"/>
      <c r="E373" s="110"/>
      <c r="F373" s="110"/>
      <c r="G373" s="110"/>
      <c r="H373" s="111"/>
      <c r="I373" s="111"/>
      <c r="J373" s="111"/>
      <c r="K373" s="111"/>
      <c r="L373" s="111"/>
      <c r="M373" s="111"/>
      <c r="N373" s="111"/>
      <c r="O373" s="111"/>
    </row>
    <row r="374" spans="2:15">
      <c r="B374" s="110"/>
      <c r="C374" s="110"/>
      <c r="D374" s="110"/>
      <c r="E374" s="110"/>
      <c r="F374" s="110"/>
      <c r="G374" s="110"/>
      <c r="H374" s="111"/>
      <c r="I374" s="111"/>
      <c r="J374" s="111"/>
      <c r="K374" s="111"/>
      <c r="L374" s="111"/>
      <c r="M374" s="111"/>
      <c r="N374" s="111"/>
      <c r="O374" s="111"/>
    </row>
    <row r="375" spans="2:15">
      <c r="B375" s="110"/>
      <c r="C375" s="110"/>
      <c r="D375" s="110"/>
      <c r="E375" s="110"/>
      <c r="F375" s="110"/>
      <c r="G375" s="110"/>
      <c r="H375" s="111"/>
      <c r="I375" s="111"/>
      <c r="J375" s="111"/>
      <c r="K375" s="111"/>
      <c r="L375" s="111"/>
      <c r="M375" s="111"/>
      <c r="N375" s="111"/>
      <c r="O375" s="111"/>
    </row>
    <row r="376" spans="2:15">
      <c r="B376" s="110"/>
      <c r="C376" s="110"/>
      <c r="D376" s="110"/>
      <c r="E376" s="110"/>
      <c r="F376" s="110"/>
      <c r="G376" s="110"/>
      <c r="H376" s="111"/>
      <c r="I376" s="111"/>
      <c r="J376" s="111"/>
      <c r="K376" s="111"/>
      <c r="L376" s="111"/>
      <c r="M376" s="111"/>
      <c r="N376" s="111"/>
      <c r="O376" s="111"/>
    </row>
    <row r="377" spans="2:15">
      <c r="B377" s="110"/>
      <c r="C377" s="110"/>
      <c r="D377" s="110"/>
      <c r="E377" s="110"/>
      <c r="F377" s="110"/>
      <c r="G377" s="110"/>
      <c r="H377" s="111"/>
      <c r="I377" s="111"/>
      <c r="J377" s="111"/>
      <c r="K377" s="111"/>
      <c r="L377" s="111"/>
      <c r="M377" s="111"/>
      <c r="N377" s="111"/>
      <c r="O377" s="111"/>
    </row>
    <row r="378" spans="2:15">
      <c r="B378" s="110"/>
      <c r="C378" s="110"/>
      <c r="D378" s="110"/>
      <c r="E378" s="110"/>
      <c r="F378" s="110"/>
      <c r="G378" s="110"/>
      <c r="H378" s="111"/>
      <c r="I378" s="111"/>
      <c r="J378" s="111"/>
      <c r="K378" s="111"/>
      <c r="L378" s="111"/>
      <c r="M378" s="111"/>
      <c r="N378" s="111"/>
      <c r="O378" s="111"/>
    </row>
    <row r="379" spans="2:15">
      <c r="B379" s="110"/>
      <c r="C379" s="110"/>
      <c r="D379" s="110"/>
      <c r="E379" s="110"/>
      <c r="F379" s="110"/>
      <c r="G379" s="110"/>
      <c r="H379" s="111"/>
      <c r="I379" s="111"/>
      <c r="J379" s="111"/>
      <c r="K379" s="111"/>
      <c r="L379" s="111"/>
      <c r="M379" s="111"/>
      <c r="N379" s="111"/>
      <c r="O379" s="111"/>
    </row>
    <row r="380" spans="2:15">
      <c r="B380" s="110"/>
      <c r="C380" s="110"/>
      <c r="D380" s="110"/>
      <c r="E380" s="110"/>
      <c r="F380" s="110"/>
      <c r="G380" s="110"/>
      <c r="H380" s="111"/>
      <c r="I380" s="111"/>
      <c r="J380" s="111"/>
      <c r="K380" s="111"/>
      <c r="L380" s="111"/>
      <c r="M380" s="111"/>
      <c r="N380" s="111"/>
      <c r="O380" s="111"/>
    </row>
    <row r="381" spans="2:15">
      <c r="B381" s="110"/>
      <c r="C381" s="110"/>
      <c r="D381" s="110"/>
      <c r="E381" s="110"/>
      <c r="F381" s="110"/>
      <c r="G381" s="110"/>
      <c r="H381" s="111"/>
      <c r="I381" s="111"/>
      <c r="J381" s="111"/>
      <c r="K381" s="111"/>
      <c r="L381" s="111"/>
      <c r="M381" s="111"/>
      <c r="N381" s="111"/>
      <c r="O381" s="111"/>
    </row>
    <row r="382" spans="2:15">
      <c r="B382" s="110"/>
      <c r="C382" s="110"/>
      <c r="D382" s="110"/>
      <c r="E382" s="110"/>
      <c r="F382" s="110"/>
      <c r="G382" s="110"/>
      <c r="H382" s="111"/>
      <c r="I382" s="111"/>
      <c r="J382" s="111"/>
      <c r="K382" s="111"/>
      <c r="L382" s="111"/>
      <c r="M382" s="111"/>
      <c r="N382" s="111"/>
      <c r="O382" s="111"/>
    </row>
    <row r="383" spans="2:15">
      <c r="B383" s="110"/>
      <c r="C383" s="110"/>
      <c r="D383" s="110"/>
      <c r="E383" s="110"/>
      <c r="F383" s="110"/>
      <c r="G383" s="110"/>
      <c r="H383" s="111"/>
      <c r="I383" s="111"/>
      <c r="J383" s="111"/>
      <c r="K383" s="111"/>
      <c r="L383" s="111"/>
      <c r="M383" s="111"/>
      <c r="N383" s="111"/>
      <c r="O383" s="111"/>
    </row>
    <row r="384" spans="2:15">
      <c r="B384" s="110"/>
      <c r="C384" s="110"/>
      <c r="D384" s="110"/>
      <c r="E384" s="110"/>
      <c r="F384" s="110"/>
      <c r="G384" s="110"/>
      <c r="H384" s="111"/>
      <c r="I384" s="111"/>
      <c r="J384" s="111"/>
      <c r="K384" s="111"/>
      <c r="L384" s="111"/>
      <c r="M384" s="111"/>
      <c r="N384" s="111"/>
      <c r="O384" s="111"/>
    </row>
    <row r="385" spans="2:15">
      <c r="B385" s="110"/>
      <c r="C385" s="110"/>
      <c r="D385" s="110"/>
      <c r="E385" s="110"/>
      <c r="F385" s="110"/>
      <c r="G385" s="110"/>
      <c r="H385" s="111"/>
      <c r="I385" s="111"/>
      <c r="J385" s="111"/>
      <c r="K385" s="111"/>
      <c r="L385" s="111"/>
      <c r="M385" s="111"/>
      <c r="N385" s="111"/>
      <c r="O385" s="111"/>
    </row>
    <row r="386" spans="2:15">
      <c r="B386" s="110"/>
      <c r="C386" s="110"/>
      <c r="D386" s="110"/>
      <c r="E386" s="110"/>
      <c r="F386" s="110"/>
      <c r="G386" s="110"/>
      <c r="H386" s="111"/>
      <c r="I386" s="111"/>
      <c r="J386" s="111"/>
      <c r="K386" s="111"/>
      <c r="L386" s="111"/>
      <c r="M386" s="111"/>
      <c r="N386" s="111"/>
      <c r="O386" s="111"/>
    </row>
    <row r="387" spans="2:15">
      <c r="B387" s="110"/>
      <c r="C387" s="110"/>
      <c r="D387" s="110"/>
      <c r="E387" s="110"/>
      <c r="F387" s="110"/>
      <c r="G387" s="110"/>
      <c r="H387" s="111"/>
      <c r="I387" s="111"/>
      <c r="J387" s="111"/>
      <c r="K387" s="111"/>
      <c r="L387" s="111"/>
      <c r="M387" s="111"/>
      <c r="N387" s="111"/>
      <c r="O387" s="111"/>
    </row>
    <row r="388" spans="2:15">
      <c r="B388" s="110"/>
      <c r="C388" s="110"/>
      <c r="D388" s="110"/>
      <c r="E388" s="110"/>
      <c r="F388" s="110"/>
      <c r="G388" s="110"/>
      <c r="H388" s="111"/>
      <c r="I388" s="111"/>
      <c r="J388" s="111"/>
      <c r="K388" s="111"/>
      <c r="L388" s="111"/>
      <c r="M388" s="111"/>
      <c r="N388" s="111"/>
      <c r="O388" s="111"/>
    </row>
    <row r="389" spans="2:15">
      <c r="B389" s="110"/>
      <c r="C389" s="110"/>
      <c r="D389" s="110"/>
      <c r="E389" s="110"/>
      <c r="F389" s="110"/>
      <c r="G389" s="110"/>
      <c r="H389" s="111"/>
      <c r="I389" s="111"/>
      <c r="J389" s="111"/>
      <c r="K389" s="111"/>
      <c r="L389" s="111"/>
      <c r="M389" s="111"/>
      <c r="N389" s="111"/>
      <c r="O389" s="111"/>
    </row>
    <row r="390" spans="2:15">
      <c r="B390" s="110"/>
      <c r="C390" s="110"/>
      <c r="D390" s="110"/>
      <c r="E390" s="110"/>
      <c r="F390" s="110"/>
      <c r="G390" s="110"/>
      <c r="H390" s="111"/>
      <c r="I390" s="111"/>
      <c r="J390" s="111"/>
      <c r="K390" s="111"/>
      <c r="L390" s="111"/>
      <c r="M390" s="111"/>
      <c r="N390" s="111"/>
      <c r="O390" s="111"/>
    </row>
    <row r="391" spans="2:15">
      <c r="B391" s="110"/>
      <c r="C391" s="110"/>
      <c r="D391" s="110"/>
      <c r="E391" s="110"/>
      <c r="F391" s="110"/>
      <c r="G391" s="110"/>
      <c r="H391" s="111"/>
      <c r="I391" s="111"/>
      <c r="J391" s="111"/>
      <c r="K391" s="111"/>
      <c r="L391" s="111"/>
      <c r="M391" s="111"/>
      <c r="N391" s="111"/>
      <c r="O391" s="111"/>
    </row>
    <row r="392" spans="2:15">
      <c r="B392" s="110"/>
      <c r="C392" s="110"/>
      <c r="D392" s="110"/>
      <c r="E392" s="110"/>
      <c r="F392" s="110"/>
      <c r="G392" s="110"/>
      <c r="H392" s="111"/>
      <c r="I392" s="111"/>
      <c r="J392" s="111"/>
      <c r="K392" s="111"/>
      <c r="L392" s="111"/>
      <c r="M392" s="111"/>
      <c r="N392" s="111"/>
      <c r="O392" s="111"/>
    </row>
    <row r="393" spans="2:15">
      <c r="B393" s="110"/>
      <c r="C393" s="110"/>
      <c r="D393" s="110"/>
      <c r="E393" s="110"/>
      <c r="F393" s="110"/>
      <c r="G393" s="110"/>
      <c r="H393" s="111"/>
      <c r="I393" s="111"/>
      <c r="J393" s="111"/>
      <c r="K393" s="111"/>
      <c r="L393" s="111"/>
      <c r="M393" s="111"/>
      <c r="N393" s="111"/>
      <c r="O393" s="111"/>
    </row>
    <row r="394" spans="2:15">
      <c r="B394" s="110"/>
      <c r="C394" s="110"/>
      <c r="D394" s="110"/>
      <c r="E394" s="110"/>
      <c r="F394" s="110"/>
      <c r="G394" s="110"/>
      <c r="H394" s="111"/>
      <c r="I394" s="111"/>
      <c r="J394" s="111"/>
      <c r="K394" s="111"/>
      <c r="L394" s="111"/>
      <c r="M394" s="111"/>
      <c r="N394" s="111"/>
      <c r="O394" s="111"/>
    </row>
    <row r="395" spans="2:15">
      <c r="B395" s="110"/>
      <c r="C395" s="110"/>
      <c r="D395" s="110"/>
      <c r="E395" s="110"/>
      <c r="F395" s="110"/>
      <c r="G395" s="110"/>
      <c r="H395" s="111"/>
      <c r="I395" s="111"/>
      <c r="J395" s="111"/>
      <c r="K395" s="111"/>
      <c r="L395" s="111"/>
      <c r="M395" s="111"/>
      <c r="N395" s="111"/>
      <c r="O395" s="111"/>
    </row>
    <row r="396" spans="2:15">
      <c r="B396" s="110"/>
      <c r="C396" s="110"/>
      <c r="D396" s="110"/>
      <c r="E396" s="110"/>
      <c r="F396" s="110"/>
      <c r="G396" s="110"/>
      <c r="H396" s="111"/>
      <c r="I396" s="111"/>
      <c r="J396" s="111"/>
      <c r="K396" s="111"/>
      <c r="L396" s="111"/>
      <c r="M396" s="111"/>
      <c r="N396" s="111"/>
      <c r="O396" s="111"/>
    </row>
    <row r="397" spans="2:15">
      <c r="B397" s="110"/>
      <c r="C397" s="110"/>
      <c r="D397" s="110"/>
      <c r="E397" s="110"/>
      <c r="F397" s="110"/>
      <c r="G397" s="110"/>
      <c r="H397" s="111"/>
      <c r="I397" s="111"/>
      <c r="J397" s="111"/>
      <c r="K397" s="111"/>
      <c r="L397" s="111"/>
      <c r="M397" s="111"/>
      <c r="N397" s="111"/>
      <c r="O397" s="111"/>
    </row>
    <row r="398" spans="2:15">
      <c r="B398" s="110"/>
      <c r="C398" s="110"/>
      <c r="D398" s="110"/>
      <c r="E398" s="110"/>
      <c r="F398" s="110"/>
      <c r="G398" s="110"/>
      <c r="H398" s="111"/>
      <c r="I398" s="111"/>
      <c r="J398" s="111"/>
      <c r="K398" s="111"/>
      <c r="L398" s="111"/>
      <c r="M398" s="111"/>
      <c r="N398" s="111"/>
      <c r="O398" s="111"/>
    </row>
    <row r="399" spans="2:15">
      <c r="B399" s="110"/>
      <c r="C399" s="110"/>
      <c r="D399" s="110"/>
      <c r="E399" s="110"/>
      <c r="F399" s="110"/>
      <c r="G399" s="110"/>
      <c r="H399" s="111"/>
      <c r="I399" s="111"/>
      <c r="J399" s="111"/>
      <c r="K399" s="111"/>
      <c r="L399" s="111"/>
      <c r="M399" s="111"/>
      <c r="N399" s="111"/>
      <c r="O399" s="111"/>
    </row>
    <row r="400" spans="2:15">
      <c r="B400" s="110"/>
      <c r="C400" s="110"/>
      <c r="D400" s="110"/>
      <c r="E400" s="110"/>
      <c r="F400" s="110"/>
      <c r="G400" s="110"/>
      <c r="H400" s="111"/>
      <c r="I400" s="111"/>
      <c r="J400" s="111"/>
      <c r="K400" s="111"/>
      <c r="L400" s="111"/>
      <c r="M400" s="111"/>
      <c r="N400" s="111"/>
      <c r="O400" s="111"/>
    </row>
    <row r="401" spans="2:15">
      <c r="B401" s="110"/>
      <c r="C401" s="110"/>
      <c r="D401" s="110"/>
      <c r="E401" s="110"/>
      <c r="F401" s="110"/>
      <c r="G401" s="110"/>
      <c r="H401" s="111"/>
      <c r="I401" s="111"/>
      <c r="J401" s="111"/>
      <c r="K401" s="111"/>
      <c r="L401" s="111"/>
      <c r="M401" s="111"/>
      <c r="N401" s="111"/>
      <c r="O401" s="111"/>
    </row>
    <row r="402" spans="2:15">
      <c r="B402" s="110"/>
      <c r="C402" s="110"/>
      <c r="D402" s="110"/>
      <c r="E402" s="110"/>
      <c r="F402" s="110"/>
      <c r="G402" s="110"/>
      <c r="H402" s="111"/>
      <c r="I402" s="111"/>
      <c r="J402" s="111"/>
      <c r="K402" s="111"/>
      <c r="L402" s="111"/>
      <c r="M402" s="111"/>
      <c r="N402" s="111"/>
      <c r="O402" s="111"/>
    </row>
    <row r="403" spans="2:15">
      <c r="B403" s="110"/>
      <c r="C403" s="110"/>
      <c r="D403" s="110"/>
      <c r="E403" s="110"/>
      <c r="F403" s="110"/>
      <c r="G403" s="110"/>
      <c r="H403" s="111"/>
      <c r="I403" s="111"/>
      <c r="J403" s="111"/>
      <c r="K403" s="111"/>
      <c r="L403" s="111"/>
      <c r="M403" s="111"/>
      <c r="N403" s="111"/>
      <c r="O403" s="111"/>
    </row>
    <row r="404" spans="2:15">
      <c r="B404" s="110"/>
      <c r="C404" s="110"/>
      <c r="D404" s="110"/>
      <c r="E404" s="110"/>
      <c r="F404" s="110"/>
      <c r="G404" s="110"/>
      <c r="H404" s="111"/>
      <c r="I404" s="111"/>
      <c r="J404" s="111"/>
      <c r="K404" s="111"/>
      <c r="L404" s="111"/>
      <c r="M404" s="111"/>
      <c r="N404" s="111"/>
      <c r="O404" s="111"/>
    </row>
    <row r="405" spans="2:15">
      <c r="B405" s="110"/>
      <c r="C405" s="110"/>
      <c r="D405" s="110"/>
      <c r="E405" s="110"/>
      <c r="F405" s="110"/>
      <c r="G405" s="110"/>
      <c r="H405" s="111"/>
      <c r="I405" s="111"/>
      <c r="J405" s="111"/>
      <c r="K405" s="111"/>
      <c r="L405" s="111"/>
      <c r="M405" s="111"/>
      <c r="N405" s="111"/>
      <c r="O405" s="111"/>
    </row>
    <row r="406" spans="2:15">
      <c r="B406" s="110"/>
      <c r="C406" s="110"/>
      <c r="D406" s="110"/>
      <c r="E406" s="110"/>
      <c r="F406" s="110"/>
      <c r="G406" s="110"/>
      <c r="H406" s="111"/>
      <c r="I406" s="111"/>
      <c r="J406" s="111"/>
      <c r="K406" s="111"/>
      <c r="L406" s="111"/>
      <c r="M406" s="111"/>
      <c r="N406" s="111"/>
      <c r="O406" s="111"/>
    </row>
    <row r="407" spans="2:15">
      <c r="B407" s="110"/>
      <c r="C407" s="110"/>
      <c r="D407" s="110"/>
      <c r="E407" s="110"/>
      <c r="F407" s="110"/>
      <c r="G407" s="110"/>
      <c r="H407" s="111"/>
      <c r="I407" s="111"/>
      <c r="J407" s="111"/>
      <c r="K407" s="111"/>
      <c r="L407" s="111"/>
      <c r="M407" s="111"/>
      <c r="N407" s="111"/>
      <c r="O407" s="111"/>
    </row>
    <row r="408" spans="2:15">
      <c r="B408" s="110"/>
      <c r="C408" s="110"/>
      <c r="D408" s="110"/>
      <c r="E408" s="110"/>
      <c r="F408" s="110"/>
      <c r="G408" s="110"/>
      <c r="H408" s="111"/>
      <c r="I408" s="111"/>
      <c r="J408" s="111"/>
      <c r="K408" s="111"/>
      <c r="L408" s="111"/>
      <c r="M408" s="111"/>
      <c r="N408" s="111"/>
      <c r="O408" s="111"/>
    </row>
    <row r="409" spans="2:15">
      <c r="B409" s="110"/>
      <c r="C409" s="110"/>
      <c r="D409" s="110"/>
      <c r="E409" s="110"/>
      <c r="F409" s="110"/>
      <c r="G409" s="110"/>
      <c r="H409" s="111"/>
      <c r="I409" s="111"/>
      <c r="J409" s="111"/>
      <c r="K409" s="111"/>
      <c r="L409" s="111"/>
      <c r="M409" s="111"/>
      <c r="N409" s="111"/>
      <c r="O409" s="111"/>
    </row>
    <row r="410" spans="2:15">
      <c r="B410" s="110"/>
      <c r="C410" s="110"/>
      <c r="D410" s="110"/>
      <c r="E410" s="110"/>
      <c r="F410" s="110"/>
      <c r="G410" s="110"/>
      <c r="H410" s="111"/>
      <c r="I410" s="111"/>
      <c r="J410" s="111"/>
      <c r="K410" s="111"/>
      <c r="L410" s="111"/>
      <c r="M410" s="111"/>
      <c r="N410" s="111"/>
      <c r="O410" s="111"/>
    </row>
    <row r="411" spans="2:15">
      <c r="B411" s="110"/>
      <c r="C411" s="110"/>
      <c r="D411" s="110"/>
      <c r="E411" s="110"/>
      <c r="F411" s="110"/>
      <c r="G411" s="110"/>
      <c r="H411" s="111"/>
      <c r="I411" s="111"/>
      <c r="J411" s="111"/>
      <c r="K411" s="111"/>
      <c r="L411" s="111"/>
      <c r="M411" s="111"/>
      <c r="N411" s="111"/>
      <c r="O411" s="111"/>
    </row>
    <row r="412" spans="2:15">
      <c r="B412" s="110"/>
      <c r="C412" s="110"/>
      <c r="D412" s="110"/>
      <c r="E412" s="110"/>
      <c r="F412" s="110"/>
      <c r="G412" s="110"/>
      <c r="H412" s="111"/>
      <c r="I412" s="111"/>
      <c r="J412" s="111"/>
      <c r="K412" s="111"/>
      <c r="L412" s="111"/>
      <c r="M412" s="111"/>
      <c r="N412" s="111"/>
      <c r="O412" s="111"/>
    </row>
    <row r="413" spans="2:15">
      <c r="B413" s="110"/>
      <c r="C413" s="110"/>
      <c r="D413" s="110"/>
      <c r="E413" s="110"/>
      <c r="F413" s="110"/>
      <c r="G413" s="110"/>
      <c r="H413" s="111"/>
      <c r="I413" s="111"/>
      <c r="J413" s="111"/>
      <c r="K413" s="111"/>
      <c r="L413" s="111"/>
      <c r="M413" s="111"/>
      <c r="N413" s="111"/>
      <c r="O413" s="111"/>
    </row>
    <row r="414" spans="2:15">
      <c r="B414" s="110"/>
      <c r="C414" s="110"/>
      <c r="D414" s="110"/>
      <c r="E414" s="110"/>
      <c r="F414" s="110"/>
      <c r="G414" s="110"/>
      <c r="H414" s="111"/>
      <c r="I414" s="111"/>
      <c r="J414" s="111"/>
      <c r="K414" s="111"/>
      <c r="L414" s="111"/>
      <c r="M414" s="111"/>
      <c r="N414" s="111"/>
      <c r="O414" s="111"/>
    </row>
    <row r="415" spans="2:15">
      <c r="B415" s="110"/>
      <c r="C415" s="110"/>
      <c r="D415" s="110"/>
      <c r="E415" s="110"/>
      <c r="F415" s="110"/>
      <c r="G415" s="110"/>
      <c r="H415" s="111"/>
      <c r="I415" s="111"/>
      <c r="J415" s="111"/>
      <c r="K415" s="111"/>
      <c r="L415" s="111"/>
      <c r="M415" s="111"/>
      <c r="N415" s="111"/>
      <c r="O415" s="111"/>
    </row>
    <row r="416" spans="2:15">
      <c r="B416" s="110"/>
      <c r="C416" s="110"/>
      <c r="D416" s="110"/>
      <c r="E416" s="110"/>
      <c r="F416" s="110"/>
      <c r="G416" s="110"/>
      <c r="H416" s="111"/>
      <c r="I416" s="111"/>
      <c r="J416" s="111"/>
      <c r="K416" s="111"/>
      <c r="L416" s="111"/>
      <c r="M416" s="111"/>
      <c r="N416" s="111"/>
      <c r="O416" s="111"/>
    </row>
    <row r="417" spans="2:15">
      <c r="B417" s="110"/>
      <c r="C417" s="110"/>
      <c r="D417" s="110"/>
      <c r="E417" s="110"/>
      <c r="F417" s="110"/>
      <c r="G417" s="110"/>
      <c r="H417" s="111"/>
      <c r="I417" s="111"/>
      <c r="J417" s="111"/>
      <c r="K417" s="111"/>
      <c r="L417" s="111"/>
      <c r="M417" s="111"/>
      <c r="N417" s="111"/>
      <c r="O417" s="111"/>
    </row>
    <row r="418" spans="2:15">
      <c r="B418" s="110"/>
      <c r="C418" s="110"/>
      <c r="D418" s="110"/>
      <c r="E418" s="110"/>
      <c r="F418" s="110"/>
      <c r="G418" s="110"/>
      <c r="H418" s="111"/>
      <c r="I418" s="111"/>
      <c r="J418" s="111"/>
      <c r="K418" s="111"/>
      <c r="L418" s="111"/>
      <c r="M418" s="111"/>
      <c r="N418" s="111"/>
      <c r="O418" s="111"/>
    </row>
    <row r="419" spans="2:15">
      <c r="B419" s="110"/>
      <c r="C419" s="110"/>
      <c r="D419" s="110"/>
      <c r="E419" s="110"/>
      <c r="F419" s="110"/>
      <c r="G419" s="110"/>
      <c r="H419" s="111"/>
      <c r="I419" s="111"/>
      <c r="J419" s="111"/>
      <c r="K419" s="111"/>
      <c r="L419" s="111"/>
      <c r="M419" s="111"/>
      <c r="N419" s="111"/>
      <c r="O419" s="111"/>
    </row>
    <row r="420" spans="2:15">
      <c r="B420" s="110"/>
      <c r="C420" s="110"/>
      <c r="D420" s="110"/>
      <c r="E420" s="110"/>
      <c r="F420" s="110"/>
      <c r="G420" s="110"/>
      <c r="H420" s="111"/>
      <c r="I420" s="111"/>
      <c r="J420" s="111"/>
      <c r="K420" s="111"/>
      <c r="L420" s="111"/>
      <c r="M420" s="111"/>
      <c r="N420" s="111"/>
      <c r="O420" s="111"/>
    </row>
    <row r="421" spans="2:15">
      <c r="B421" s="110"/>
      <c r="C421" s="110"/>
      <c r="D421" s="110"/>
      <c r="E421" s="110"/>
      <c r="F421" s="110"/>
      <c r="G421" s="110"/>
      <c r="H421" s="111"/>
      <c r="I421" s="111"/>
      <c r="J421" s="111"/>
      <c r="K421" s="111"/>
      <c r="L421" s="111"/>
      <c r="M421" s="111"/>
      <c r="N421" s="111"/>
      <c r="O421" s="111"/>
    </row>
    <row r="422" spans="2:15">
      <c r="B422" s="110"/>
      <c r="C422" s="110"/>
      <c r="D422" s="110"/>
      <c r="E422" s="110"/>
      <c r="F422" s="110"/>
      <c r="G422" s="110"/>
      <c r="H422" s="111"/>
      <c r="I422" s="111"/>
      <c r="J422" s="111"/>
      <c r="K422" s="111"/>
      <c r="L422" s="111"/>
      <c r="M422" s="111"/>
      <c r="N422" s="111"/>
      <c r="O422" s="111"/>
    </row>
    <row r="423" spans="2:15">
      <c r="B423" s="110"/>
      <c r="C423" s="110"/>
      <c r="D423" s="110"/>
      <c r="E423" s="110"/>
      <c r="F423" s="110"/>
      <c r="G423" s="110"/>
      <c r="H423" s="111"/>
      <c r="I423" s="111"/>
      <c r="J423" s="111"/>
      <c r="K423" s="111"/>
      <c r="L423" s="111"/>
      <c r="M423" s="111"/>
      <c r="N423" s="111"/>
      <c r="O423" s="111"/>
    </row>
    <row r="424" spans="2:15">
      <c r="B424" s="110"/>
      <c r="C424" s="110"/>
      <c r="D424" s="110"/>
      <c r="E424" s="110"/>
      <c r="F424" s="110"/>
      <c r="G424" s="110"/>
      <c r="H424" s="111"/>
      <c r="I424" s="111"/>
      <c r="J424" s="111"/>
      <c r="K424" s="111"/>
      <c r="L424" s="111"/>
      <c r="M424" s="111"/>
      <c r="N424" s="111"/>
      <c r="O424" s="111"/>
    </row>
    <row r="425" spans="2:15">
      <c r="B425" s="110"/>
      <c r="C425" s="110"/>
      <c r="D425" s="110"/>
      <c r="E425" s="110"/>
      <c r="F425" s="110"/>
      <c r="G425" s="110"/>
      <c r="H425" s="111"/>
      <c r="I425" s="111"/>
      <c r="J425" s="111"/>
      <c r="K425" s="111"/>
      <c r="L425" s="111"/>
      <c r="M425" s="111"/>
      <c r="N425" s="111"/>
      <c r="O425" s="111"/>
    </row>
    <row r="426" spans="2:15">
      <c r="B426" s="110"/>
      <c r="C426" s="110"/>
      <c r="D426" s="110"/>
      <c r="E426" s="110"/>
      <c r="F426" s="110"/>
      <c r="G426" s="110"/>
      <c r="H426" s="111"/>
      <c r="I426" s="111"/>
      <c r="J426" s="111"/>
      <c r="K426" s="111"/>
      <c r="L426" s="111"/>
      <c r="M426" s="111"/>
      <c r="N426" s="111"/>
      <c r="O426" s="111"/>
    </row>
    <row r="427" spans="2:15">
      <c r="B427" s="110"/>
      <c r="C427" s="110"/>
      <c r="D427" s="110"/>
      <c r="E427" s="110"/>
      <c r="F427" s="110"/>
      <c r="G427" s="110"/>
      <c r="H427" s="111"/>
      <c r="I427" s="111"/>
      <c r="J427" s="111"/>
      <c r="K427" s="111"/>
      <c r="L427" s="111"/>
      <c r="M427" s="111"/>
      <c r="N427" s="111"/>
      <c r="O427" s="111"/>
    </row>
    <row r="428" spans="2:15">
      <c r="B428" s="110"/>
      <c r="C428" s="110"/>
      <c r="D428" s="110"/>
      <c r="E428" s="110"/>
      <c r="F428" s="110"/>
      <c r="G428" s="110"/>
      <c r="H428" s="111"/>
      <c r="I428" s="111"/>
      <c r="J428" s="111"/>
      <c r="K428" s="111"/>
      <c r="L428" s="111"/>
      <c r="M428" s="111"/>
      <c r="N428" s="111"/>
      <c r="O428" s="111"/>
    </row>
    <row r="429" spans="2:15">
      <c r="B429" s="110"/>
      <c r="C429" s="110"/>
      <c r="D429" s="110"/>
      <c r="E429" s="110"/>
      <c r="F429" s="110"/>
      <c r="G429" s="110"/>
      <c r="H429" s="111"/>
      <c r="I429" s="111"/>
      <c r="J429" s="111"/>
      <c r="K429" s="111"/>
      <c r="L429" s="111"/>
      <c r="M429" s="111"/>
      <c r="N429" s="111"/>
      <c r="O429" s="111"/>
    </row>
    <row r="430" spans="2:15">
      <c r="B430" s="110"/>
      <c r="C430" s="110"/>
      <c r="D430" s="110"/>
      <c r="E430" s="110"/>
      <c r="F430" s="110"/>
      <c r="G430" s="110"/>
      <c r="H430" s="111"/>
      <c r="I430" s="111"/>
      <c r="J430" s="111"/>
      <c r="K430" s="111"/>
      <c r="L430" s="111"/>
      <c r="M430" s="111"/>
      <c r="N430" s="111"/>
      <c r="O430" s="111"/>
    </row>
    <row r="431" spans="2:15">
      <c r="B431" s="110"/>
      <c r="C431" s="110"/>
      <c r="D431" s="110"/>
      <c r="E431" s="110"/>
      <c r="F431" s="110"/>
      <c r="G431" s="110"/>
      <c r="H431" s="111"/>
      <c r="I431" s="111"/>
      <c r="J431" s="111"/>
      <c r="K431" s="111"/>
      <c r="L431" s="111"/>
      <c r="M431" s="111"/>
      <c r="N431" s="111"/>
      <c r="O431" s="111"/>
    </row>
    <row r="432" spans="2:15">
      <c r="B432" s="110"/>
      <c r="C432" s="110"/>
      <c r="D432" s="110"/>
      <c r="E432" s="110"/>
      <c r="F432" s="110"/>
      <c r="G432" s="110"/>
      <c r="H432" s="111"/>
      <c r="I432" s="111"/>
      <c r="J432" s="111"/>
      <c r="K432" s="111"/>
      <c r="L432" s="111"/>
      <c r="M432" s="111"/>
      <c r="N432" s="111"/>
      <c r="O432" s="111"/>
    </row>
    <row r="433" spans="2:15">
      <c r="B433" s="110"/>
      <c r="C433" s="110"/>
      <c r="D433" s="110"/>
      <c r="E433" s="110"/>
      <c r="F433" s="110"/>
      <c r="G433" s="110"/>
      <c r="H433" s="111"/>
      <c r="I433" s="111"/>
      <c r="J433" s="111"/>
      <c r="K433" s="111"/>
      <c r="L433" s="111"/>
      <c r="M433" s="111"/>
      <c r="N433" s="111"/>
      <c r="O433" s="111"/>
    </row>
    <row r="434" spans="2:15">
      <c r="B434" s="110"/>
      <c r="C434" s="110"/>
      <c r="D434" s="110"/>
      <c r="E434" s="110"/>
      <c r="F434" s="110"/>
      <c r="G434" s="110"/>
      <c r="H434" s="111"/>
      <c r="I434" s="111"/>
      <c r="J434" s="111"/>
      <c r="K434" s="111"/>
      <c r="L434" s="111"/>
      <c r="M434" s="111"/>
      <c r="N434" s="111"/>
      <c r="O434" s="111"/>
    </row>
    <row r="435" spans="2:15">
      <c r="B435" s="110"/>
      <c r="C435" s="110"/>
      <c r="D435" s="110"/>
      <c r="E435" s="110"/>
      <c r="F435" s="110"/>
      <c r="G435" s="110"/>
      <c r="H435" s="111"/>
      <c r="I435" s="111"/>
      <c r="J435" s="111"/>
      <c r="K435" s="111"/>
      <c r="L435" s="111"/>
      <c r="M435" s="111"/>
      <c r="N435" s="111"/>
      <c r="O435" s="111"/>
    </row>
    <row r="436" spans="2:15">
      <c r="B436" s="110"/>
      <c r="C436" s="110"/>
      <c r="D436" s="110"/>
      <c r="E436" s="110"/>
      <c r="F436" s="110"/>
      <c r="G436" s="110"/>
      <c r="H436" s="111"/>
      <c r="I436" s="111"/>
      <c r="J436" s="111"/>
      <c r="K436" s="111"/>
      <c r="L436" s="111"/>
      <c r="M436" s="111"/>
      <c r="N436" s="111"/>
      <c r="O436" s="111"/>
    </row>
    <row r="437" spans="2:15">
      <c r="B437" s="110"/>
      <c r="C437" s="110"/>
      <c r="D437" s="110"/>
      <c r="E437" s="110"/>
      <c r="F437" s="110"/>
      <c r="G437" s="110"/>
      <c r="H437" s="111"/>
      <c r="I437" s="111"/>
      <c r="J437" s="111"/>
      <c r="K437" s="111"/>
      <c r="L437" s="111"/>
      <c r="M437" s="111"/>
      <c r="N437" s="111"/>
      <c r="O437" s="111"/>
    </row>
    <row r="438" spans="2:15">
      <c r="B438" s="110"/>
      <c r="C438" s="110"/>
      <c r="D438" s="110"/>
      <c r="E438" s="110"/>
      <c r="F438" s="110"/>
      <c r="G438" s="110"/>
      <c r="H438" s="111"/>
      <c r="I438" s="111"/>
      <c r="J438" s="111"/>
      <c r="K438" s="111"/>
      <c r="L438" s="111"/>
      <c r="M438" s="111"/>
      <c r="N438" s="111"/>
      <c r="O438" s="111"/>
    </row>
    <row r="439" spans="2:15">
      <c r="B439" s="110"/>
      <c r="C439" s="110"/>
      <c r="D439" s="110"/>
      <c r="E439" s="110"/>
      <c r="F439" s="110"/>
      <c r="G439" s="110"/>
      <c r="H439" s="111"/>
      <c r="I439" s="111"/>
      <c r="J439" s="111"/>
      <c r="K439" s="111"/>
      <c r="L439" s="111"/>
      <c r="M439" s="111"/>
      <c r="N439" s="111"/>
      <c r="O439" s="111"/>
    </row>
    <row r="440" spans="2:15">
      <c r="B440" s="110"/>
      <c r="C440" s="110"/>
      <c r="D440" s="110"/>
      <c r="E440" s="110"/>
      <c r="F440" s="110"/>
      <c r="G440" s="110"/>
      <c r="H440" s="111"/>
      <c r="I440" s="111"/>
      <c r="J440" s="111"/>
      <c r="K440" s="111"/>
      <c r="L440" s="111"/>
      <c r="M440" s="111"/>
      <c r="N440" s="111"/>
      <c r="O440" s="111"/>
    </row>
    <row r="441" spans="2:15">
      <c r="B441" s="110"/>
      <c r="C441" s="110"/>
      <c r="D441" s="110"/>
      <c r="E441" s="110"/>
      <c r="F441" s="110"/>
      <c r="G441" s="110"/>
      <c r="H441" s="111"/>
      <c r="I441" s="111"/>
      <c r="J441" s="111"/>
      <c r="K441" s="111"/>
      <c r="L441" s="111"/>
      <c r="M441" s="111"/>
      <c r="N441" s="111"/>
      <c r="O441" s="111"/>
    </row>
    <row r="442" spans="2:15">
      <c r="B442" s="110"/>
      <c r="C442" s="110"/>
      <c r="D442" s="110"/>
      <c r="E442" s="110"/>
      <c r="F442" s="110"/>
      <c r="G442" s="110"/>
      <c r="H442" s="111"/>
      <c r="I442" s="111"/>
      <c r="J442" s="111"/>
      <c r="K442" s="111"/>
      <c r="L442" s="111"/>
      <c r="M442" s="111"/>
      <c r="N442" s="111"/>
      <c r="O442" s="111"/>
    </row>
    <row r="443" spans="2:15">
      <c r="B443" s="110"/>
      <c r="C443" s="110"/>
      <c r="D443" s="110"/>
      <c r="E443" s="110"/>
      <c r="F443" s="110"/>
      <c r="G443" s="110"/>
      <c r="H443" s="111"/>
      <c r="I443" s="111"/>
      <c r="J443" s="111"/>
      <c r="K443" s="111"/>
      <c r="L443" s="111"/>
      <c r="M443" s="111"/>
      <c r="N443" s="111"/>
      <c r="O443" s="111"/>
    </row>
    <row r="444" spans="2:15">
      <c r="B444" s="110"/>
      <c r="C444" s="110"/>
      <c r="D444" s="110"/>
      <c r="E444" s="110"/>
      <c r="F444" s="110"/>
      <c r="G444" s="110"/>
      <c r="H444" s="111"/>
      <c r="I444" s="111"/>
      <c r="J444" s="111"/>
      <c r="K444" s="111"/>
      <c r="L444" s="111"/>
      <c r="M444" s="111"/>
      <c r="N444" s="111"/>
      <c r="O444" s="111"/>
    </row>
    <row r="445" spans="2:15">
      <c r="B445" s="110"/>
      <c r="C445" s="110"/>
      <c r="D445" s="110"/>
      <c r="E445" s="110"/>
      <c r="F445" s="110"/>
      <c r="G445" s="110"/>
      <c r="H445" s="111"/>
      <c r="I445" s="111"/>
      <c r="J445" s="111"/>
      <c r="K445" s="111"/>
      <c r="L445" s="111"/>
      <c r="M445" s="111"/>
      <c r="N445" s="111"/>
      <c r="O445" s="111"/>
    </row>
    <row r="446" spans="2:15">
      <c r="B446" s="110"/>
      <c r="C446" s="110"/>
      <c r="D446" s="110"/>
      <c r="E446" s="110"/>
      <c r="F446" s="110"/>
      <c r="G446" s="110"/>
      <c r="H446" s="111"/>
      <c r="I446" s="111"/>
      <c r="J446" s="111"/>
      <c r="K446" s="111"/>
      <c r="L446" s="111"/>
      <c r="M446" s="111"/>
      <c r="N446" s="111"/>
      <c r="O446" s="111"/>
    </row>
    <row r="447" spans="2:15">
      <c r="B447" s="110"/>
      <c r="C447" s="110"/>
      <c r="D447" s="110"/>
      <c r="E447" s="110"/>
      <c r="F447" s="110"/>
      <c r="G447" s="110"/>
      <c r="H447" s="111"/>
      <c r="I447" s="111"/>
      <c r="J447" s="111"/>
      <c r="K447" s="111"/>
      <c r="L447" s="111"/>
      <c r="M447" s="111"/>
      <c r="N447" s="111"/>
      <c r="O447" s="111"/>
    </row>
    <row r="448" spans="2:15">
      <c r="B448" s="110"/>
      <c r="C448" s="110"/>
      <c r="D448" s="110"/>
      <c r="E448" s="110"/>
      <c r="F448" s="110"/>
      <c r="G448" s="110"/>
      <c r="H448" s="111"/>
      <c r="I448" s="111"/>
      <c r="J448" s="111"/>
      <c r="K448" s="111"/>
      <c r="L448" s="111"/>
      <c r="M448" s="111"/>
      <c r="N448" s="111"/>
      <c r="O448" s="111"/>
    </row>
    <row r="449" spans="2:15">
      <c r="B449" s="110"/>
      <c r="C449" s="110"/>
      <c r="D449" s="110"/>
      <c r="E449" s="110"/>
      <c r="F449" s="110"/>
      <c r="G449" s="110"/>
      <c r="H449" s="111"/>
      <c r="I449" s="111"/>
      <c r="J449" s="111"/>
      <c r="K449" s="111"/>
      <c r="L449" s="111"/>
      <c r="M449" s="111"/>
      <c r="N449" s="111"/>
      <c r="O449" s="111"/>
    </row>
    <row r="450" spans="2:15">
      <c r="B450" s="110"/>
      <c r="C450" s="110"/>
      <c r="D450" s="110"/>
      <c r="E450" s="110"/>
      <c r="F450" s="110"/>
      <c r="G450" s="110"/>
      <c r="H450" s="111"/>
      <c r="I450" s="111"/>
      <c r="J450" s="111"/>
      <c r="K450" s="111"/>
      <c r="L450" s="111"/>
      <c r="M450" s="111"/>
      <c r="N450" s="111"/>
      <c r="O450" s="111"/>
    </row>
    <row r="451" spans="2:15">
      <c r="B451" s="110"/>
      <c r="C451" s="110"/>
      <c r="D451" s="110"/>
      <c r="E451" s="110"/>
      <c r="F451" s="110"/>
      <c r="G451" s="110"/>
      <c r="H451" s="111"/>
      <c r="I451" s="111"/>
      <c r="J451" s="111"/>
      <c r="K451" s="111"/>
      <c r="L451" s="111"/>
      <c r="M451" s="111"/>
      <c r="N451" s="111"/>
      <c r="O451" s="111"/>
    </row>
    <row r="452" spans="2:15">
      <c r="B452" s="110"/>
      <c r="C452" s="110"/>
      <c r="D452" s="110"/>
      <c r="E452" s="110"/>
      <c r="F452" s="110"/>
      <c r="G452" s="110"/>
      <c r="H452" s="111"/>
      <c r="I452" s="111"/>
      <c r="J452" s="111"/>
      <c r="K452" s="111"/>
      <c r="L452" s="111"/>
      <c r="M452" s="111"/>
      <c r="N452" s="111"/>
      <c r="O452" s="111"/>
    </row>
    <row r="453" spans="2:15">
      <c r="B453" s="110"/>
      <c r="C453" s="110"/>
      <c r="D453" s="110"/>
      <c r="E453" s="110"/>
      <c r="F453" s="110"/>
      <c r="G453" s="110"/>
      <c r="H453" s="111"/>
      <c r="I453" s="111"/>
      <c r="J453" s="111"/>
      <c r="K453" s="111"/>
      <c r="L453" s="111"/>
      <c r="M453" s="111"/>
      <c r="N453" s="111"/>
      <c r="O453" s="111"/>
    </row>
    <row r="454" spans="2:15">
      <c r="B454" s="110"/>
      <c r="C454" s="110"/>
      <c r="D454" s="110"/>
      <c r="E454" s="110"/>
      <c r="F454" s="110"/>
      <c r="G454" s="110"/>
      <c r="H454" s="111"/>
      <c r="I454" s="111"/>
      <c r="J454" s="111"/>
      <c r="K454" s="111"/>
      <c r="L454" s="111"/>
      <c r="M454" s="111"/>
      <c r="N454" s="111"/>
      <c r="O454" s="111"/>
    </row>
    <row r="455" spans="2:15">
      <c r="B455" s="110"/>
      <c r="C455" s="110"/>
      <c r="D455" s="110"/>
      <c r="E455" s="110"/>
      <c r="F455" s="110"/>
      <c r="G455" s="110"/>
      <c r="H455" s="111"/>
      <c r="I455" s="111"/>
      <c r="J455" s="111"/>
      <c r="K455" s="111"/>
      <c r="L455" s="111"/>
      <c r="M455" s="111"/>
      <c r="N455" s="111"/>
      <c r="O455" s="111"/>
    </row>
    <row r="456" spans="2:15">
      <c r="B456" s="110"/>
      <c r="C456" s="110"/>
      <c r="D456" s="110"/>
      <c r="E456" s="110"/>
      <c r="F456" s="110"/>
      <c r="G456" s="110"/>
      <c r="H456" s="111"/>
      <c r="I456" s="111"/>
      <c r="J456" s="111"/>
      <c r="K456" s="111"/>
      <c r="L456" s="111"/>
      <c r="M456" s="111"/>
      <c r="N456" s="111"/>
      <c r="O456" s="111"/>
    </row>
    <row r="457" spans="2:15">
      <c r="B457" s="110"/>
      <c r="C457" s="110"/>
      <c r="D457" s="110"/>
      <c r="E457" s="110"/>
      <c r="F457" s="110"/>
      <c r="G457" s="110"/>
      <c r="H457" s="111"/>
      <c r="I457" s="111"/>
      <c r="J457" s="111"/>
      <c r="K457" s="111"/>
      <c r="L457" s="111"/>
      <c r="M457" s="111"/>
      <c r="N457" s="111"/>
      <c r="O457" s="111"/>
    </row>
    <row r="458" spans="2:15">
      <c r="B458" s="110"/>
      <c r="C458" s="110"/>
      <c r="D458" s="110"/>
      <c r="E458" s="110"/>
      <c r="F458" s="110"/>
      <c r="G458" s="110"/>
      <c r="H458" s="111"/>
      <c r="I458" s="111"/>
      <c r="J458" s="111"/>
      <c r="K458" s="111"/>
      <c r="L458" s="111"/>
      <c r="M458" s="111"/>
      <c r="N458" s="111"/>
      <c r="O458" s="111"/>
    </row>
    <row r="459" spans="2:15">
      <c r="B459" s="110"/>
      <c r="C459" s="110"/>
      <c r="D459" s="110"/>
      <c r="E459" s="110"/>
      <c r="F459" s="110"/>
      <c r="G459" s="110"/>
      <c r="H459" s="111"/>
      <c r="I459" s="111"/>
      <c r="J459" s="111"/>
      <c r="K459" s="111"/>
      <c r="L459" s="111"/>
      <c r="M459" s="111"/>
      <c r="N459" s="111"/>
      <c r="O459" s="111"/>
    </row>
    <row r="460" spans="2:15">
      <c r="B460" s="110"/>
      <c r="C460" s="110"/>
      <c r="D460" s="110"/>
      <c r="E460" s="110"/>
      <c r="F460" s="110"/>
      <c r="G460" s="110"/>
      <c r="H460" s="111"/>
      <c r="I460" s="111"/>
      <c r="J460" s="111"/>
      <c r="K460" s="111"/>
      <c r="L460" s="111"/>
      <c r="M460" s="111"/>
      <c r="N460" s="111"/>
      <c r="O460" s="111"/>
    </row>
    <row r="461" spans="2:15">
      <c r="B461" s="110"/>
      <c r="C461" s="110"/>
      <c r="D461" s="110"/>
      <c r="E461" s="110"/>
      <c r="F461" s="110"/>
      <c r="G461" s="110"/>
      <c r="H461" s="111"/>
      <c r="I461" s="111"/>
      <c r="J461" s="111"/>
      <c r="K461" s="111"/>
      <c r="L461" s="111"/>
      <c r="M461" s="111"/>
      <c r="N461" s="111"/>
      <c r="O461" s="111"/>
    </row>
    <row r="462" spans="2:15">
      <c r="B462" s="110"/>
      <c r="C462" s="110"/>
      <c r="D462" s="110"/>
      <c r="E462" s="110"/>
      <c r="F462" s="110"/>
      <c r="G462" s="110"/>
      <c r="H462" s="111"/>
      <c r="I462" s="111"/>
      <c r="J462" s="111"/>
      <c r="K462" s="111"/>
      <c r="L462" s="111"/>
      <c r="M462" s="111"/>
      <c r="N462" s="111"/>
      <c r="O462" s="111"/>
    </row>
    <row r="463" spans="2:15">
      <c r="B463" s="110"/>
      <c r="C463" s="110"/>
      <c r="D463" s="110"/>
      <c r="E463" s="110"/>
      <c r="F463" s="110"/>
      <c r="G463" s="110"/>
      <c r="H463" s="111"/>
      <c r="I463" s="111"/>
      <c r="J463" s="111"/>
      <c r="K463" s="111"/>
      <c r="L463" s="111"/>
      <c r="M463" s="111"/>
      <c r="N463" s="111"/>
      <c r="O463" s="111"/>
    </row>
    <row r="464" spans="2:15">
      <c r="B464" s="110"/>
      <c r="C464" s="110"/>
      <c r="D464" s="110"/>
      <c r="E464" s="110"/>
      <c r="F464" s="110"/>
      <c r="G464" s="110"/>
      <c r="H464" s="111"/>
      <c r="I464" s="111"/>
      <c r="J464" s="111"/>
      <c r="K464" s="111"/>
      <c r="L464" s="111"/>
      <c r="M464" s="111"/>
      <c r="N464" s="111"/>
      <c r="O464" s="111"/>
    </row>
    <row r="465" spans="2:15">
      <c r="B465" s="110"/>
      <c r="C465" s="110"/>
      <c r="D465" s="110"/>
      <c r="E465" s="110"/>
      <c r="F465" s="110"/>
      <c r="G465" s="110"/>
      <c r="H465" s="111"/>
      <c r="I465" s="111"/>
      <c r="J465" s="111"/>
      <c r="K465" s="111"/>
      <c r="L465" s="111"/>
      <c r="M465" s="111"/>
      <c r="N465" s="111"/>
      <c r="O465" s="111"/>
    </row>
    <row r="466" spans="2:15">
      <c r="B466" s="110"/>
      <c r="C466" s="110"/>
      <c r="D466" s="110"/>
      <c r="E466" s="110"/>
      <c r="F466" s="110"/>
      <c r="G466" s="110"/>
      <c r="H466" s="111"/>
      <c r="I466" s="111"/>
      <c r="J466" s="111"/>
      <c r="K466" s="111"/>
      <c r="L466" s="111"/>
      <c r="M466" s="111"/>
      <c r="N466" s="111"/>
      <c r="O466" s="111"/>
    </row>
    <row r="467" spans="2:15">
      <c r="B467" s="110"/>
      <c r="C467" s="110"/>
      <c r="D467" s="110"/>
      <c r="E467" s="110"/>
      <c r="F467" s="110"/>
      <c r="G467" s="110"/>
      <c r="H467" s="111"/>
      <c r="I467" s="111"/>
      <c r="J467" s="111"/>
      <c r="K467" s="111"/>
      <c r="L467" s="111"/>
      <c r="M467" s="111"/>
      <c r="N467" s="111"/>
      <c r="O467" s="111"/>
    </row>
    <row r="468" spans="2:15">
      <c r="B468" s="110"/>
      <c r="C468" s="110"/>
      <c r="D468" s="110"/>
      <c r="E468" s="110"/>
      <c r="F468" s="110"/>
      <c r="G468" s="110"/>
      <c r="H468" s="111"/>
      <c r="I468" s="111"/>
      <c r="J468" s="111"/>
      <c r="K468" s="111"/>
      <c r="L468" s="111"/>
      <c r="M468" s="111"/>
      <c r="N468" s="111"/>
      <c r="O468" s="111"/>
    </row>
    <row r="469" spans="2:15">
      <c r="B469" s="110"/>
      <c r="C469" s="110"/>
      <c r="D469" s="110"/>
      <c r="E469" s="110"/>
      <c r="F469" s="110"/>
      <c r="G469" s="110"/>
      <c r="H469" s="111"/>
      <c r="I469" s="111"/>
      <c r="J469" s="111"/>
      <c r="K469" s="111"/>
      <c r="L469" s="111"/>
      <c r="M469" s="111"/>
      <c r="N469" s="111"/>
      <c r="O469" s="111"/>
    </row>
    <row r="470" spans="2:15">
      <c r="B470" s="110"/>
      <c r="C470" s="110"/>
      <c r="D470" s="110"/>
      <c r="E470" s="110"/>
      <c r="F470" s="110"/>
      <c r="G470" s="110"/>
      <c r="H470" s="111"/>
      <c r="I470" s="111"/>
      <c r="J470" s="111"/>
      <c r="K470" s="111"/>
      <c r="L470" s="111"/>
      <c r="M470" s="111"/>
      <c r="N470" s="111"/>
      <c r="O470" s="111"/>
    </row>
    <row r="471" spans="2:15">
      <c r="B471" s="110"/>
      <c r="C471" s="110"/>
      <c r="D471" s="110"/>
      <c r="E471" s="110"/>
      <c r="F471" s="110"/>
      <c r="G471" s="110"/>
      <c r="H471" s="111"/>
      <c r="I471" s="111"/>
      <c r="J471" s="111"/>
      <c r="K471" s="111"/>
      <c r="L471" s="111"/>
      <c r="M471" s="111"/>
      <c r="N471" s="111"/>
      <c r="O471" s="111"/>
    </row>
    <row r="472" spans="2:15">
      <c r="B472" s="110"/>
      <c r="C472" s="110"/>
      <c r="D472" s="110"/>
      <c r="E472" s="110"/>
      <c r="F472" s="110"/>
      <c r="G472" s="110"/>
      <c r="H472" s="111"/>
      <c r="I472" s="111"/>
      <c r="J472" s="111"/>
      <c r="K472" s="111"/>
      <c r="L472" s="111"/>
      <c r="M472" s="111"/>
      <c r="N472" s="111"/>
      <c r="O472" s="111"/>
    </row>
    <row r="473" spans="2:15">
      <c r="B473" s="110"/>
      <c r="C473" s="110"/>
      <c r="D473" s="110"/>
      <c r="E473" s="110"/>
      <c r="F473" s="110"/>
      <c r="G473" s="110"/>
      <c r="H473" s="111"/>
      <c r="I473" s="111"/>
      <c r="J473" s="111"/>
      <c r="K473" s="111"/>
      <c r="L473" s="111"/>
      <c r="M473" s="111"/>
      <c r="N473" s="111"/>
      <c r="O473" s="111"/>
    </row>
    <row r="474" spans="2:15">
      <c r="B474" s="110"/>
      <c r="C474" s="110"/>
      <c r="D474" s="110"/>
      <c r="E474" s="110"/>
      <c r="F474" s="110"/>
      <c r="G474" s="110"/>
      <c r="H474" s="111"/>
      <c r="I474" s="111"/>
      <c r="J474" s="111"/>
      <c r="K474" s="111"/>
      <c r="L474" s="111"/>
      <c r="M474" s="111"/>
      <c r="N474" s="111"/>
      <c r="O474" s="111"/>
    </row>
    <row r="475" spans="2:15">
      <c r="B475" s="110"/>
      <c r="C475" s="110"/>
      <c r="D475" s="110"/>
      <c r="E475" s="110"/>
      <c r="F475" s="110"/>
      <c r="G475" s="110"/>
      <c r="H475" s="111"/>
      <c r="I475" s="111"/>
      <c r="J475" s="111"/>
      <c r="K475" s="111"/>
      <c r="L475" s="111"/>
      <c r="M475" s="111"/>
      <c r="N475" s="111"/>
      <c r="O475" s="111"/>
    </row>
    <row r="476" spans="2:15">
      <c r="B476" s="110"/>
      <c r="C476" s="110"/>
      <c r="D476" s="110"/>
      <c r="E476" s="110"/>
      <c r="F476" s="110"/>
      <c r="G476" s="110"/>
      <c r="H476" s="111"/>
      <c r="I476" s="111"/>
      <c r="J476" s="111"/>
      <c r="K476" s="111"/>
      <c r="L476" s="111"/>
      <c r="M476" s="111"/>
      <c r="N476" s="111"/>
      <c r="O476" s="111"/>
    </row>
    <row r="477" spans="2:15">
      <c r="B477" s="110"/>
      <c r="C477" s="110"/>
      <c r="D477" s="110"/>
      <c r="E477" s="110"/>
      <c r="F477" s="110"/>
      <c r="G477" s="110"/>
      <c r="H477" s="111"/>
      <c r="I477" s="111"/>
      <c r="J477" s="111"/>
      <c r="K477" s="111"/>
      <c r="L477" s="111"/>
      <c r="M477" s="111"/>
      <c r="N477" s="111"/>
      <c r="O477" s="111"/>
    </row>
    <row r="478" spans="2:15">
      <c r="B478" s="110"/>
      <c r="C478" s="110"/>
      <c r="D478" s="110"/>
      <c r="E478" s="110"/>
      <c r="F478" s="110"/>
      <c r="G478" s="110"/>
      <c r="H478" s="111"/>
      <c r="I478" s="111"/>
      <c r="J478" s="111"/>
      <c r="K478" s="111"/>
      <c r="L478" s="111"/>
      <c r="M478" s="111"/>
      <c r="N478" s="111"/>
      <c r="O478" s="111"/>
    </row>
    <row r="479" spans="2:15">
      <c r="B479" s="110"/>
      <c r="C479" s="110"/>
      <c r="D479" s="110"/>
      <c r="E479" s="110"/>
      <c r="F479" s="110"/>
      <c r="G479" s="110"/>
      <c r="H479" s="111"/>
      <c r="I479" s="111"/>
      <c r="J479" s="111"/>
      <c r="K479" s="111"/>
      <c r="L479" s="111"/>
      <c r="M479" s="111"/>
      <c r="N479" s="111"/>
      <c r="O479" s="111"/>
    </row>
    <row r="480" spans="2:15">
      <c r="B480" s="110"/>
      <c r="C480" s="110"/>
      <c r="D480" s="110"/>
      <c r="E480" s="110"/>
      <c r="F480" s="110"/>
      <c r="G480" s="110"/>
      <c r="H480" s="111"/>
      <c r="I480" s="111"/>
      <c r="J480" s="111"/>
      <c r="K480" s="111"/>
      <c r="L480" s="111"/>
      <c r="M480" s="111"/>
      <c r="N480" s="111"/>
      <c r="O480" s="111"/>
    </row>
    <row r="481" spans="2:15">
      <c r="B481" s="110"/>
      <c r="C481" s="110"/>
      <c r="D481" s="110"/>
      <c r="E481" s="110"/>
      <c r="F481" s="110"/>
      <c r="G481" s="110"/>
      <c r="H481" s="111"/>
      <c r="I481" s="111"/>
      <c r="J481" s="111"/>
      <c r="K481" s="111"/>
      <c r="L481" s="111"/>
      <c r="M481" s="111"/>
      <c r="N481" s="111"/>
      <c r="O481" s="111"/>
    </row>
    <row r="482" spans="2:15">
      <c r="B482" s="110"/>
      <c r="C482" s="110"/>
      <c r="D482" s="110"/>
      <c r="E482" s="110"/>
      <c r="F482" s="110"/>
      <c r="G482" s="110"/>
      <c r="H482" s="111"/>
      <c r="I482" s="111"/>
      <c r="J482" s="111"/>
      <c r="K482" s="111"/>
      <c r="L482" s="111"/>
      <c r="M482" s="111"/>
      <c r="N482" s="111"/>
      <c r="O482" s="111"/>
    </row>
    <row r="483" spans="2:15">
      <c r="B483" s="110"/>
      <c r="C483" s="110"/>
      <c r="D483" s="110"/>
      <c r="E483" s="110"/>
      <c r="F483" s="110"/>
      <c r="G483" s="110"/>
      <c r="H483" s="111"/>
      <c r="I483" s="111"/>
      <c r="J483" s="111"/>
      <c r="K483" s="111"/>
      <c r="L483" s="111"/>
      <c r="M483" s="111"/>
      <c r="N483" s="111"/>
      <c r="O483" s="111"/>
    </row>
    <row r="484" spans="2:15">
      <c r="B484" s="110"/>
      <c r="C484" s="110"/>
      <c r="D484" s="110"/>
      <c r="E484" s="110"/>
      <c r="F484" s="110"/>
      <c r="G484" s="110"/>
      <c r="H484" s="111"/>
      <c r="I484" s="111"/>
      <c r="J484" s="111"/>
      <c r="K484" s="111"/>
      <c r="L484" s="111"/>
      <c r="M484" s="111"/>
      <c r="N484" s="111"/>
      <c r="O484" s="111"/>
    </row>
    <row r="485" spans="2:15">
      <c r="B485" s="110"/>
      <c r="C485" s="110"/>
      <c r="D485" s="110"/>
      <c r="E485" s="110"/>
      <c r="F485" s="110"/>
      <c r="G485" s="110"/>
      <c r="H485" s="111"/>
      <c r="I485" s="111"/>
      <c r="J485" s="111"/>
      <c r="K485" s="111"/>
      <c r="L485" s="111"/>
      <c r="M485" s="111"/>
      <c r="N485" s="111"/>
      <c r="O485" s="111"/>
    </row>
    <row r="486" spans="2:15">
      <c r="B486" s="110"/>
      <c r="C486" s="110"/>
      <c r="D486" s="110"/>
      <c r="E486" s="110"/>
      <c r="F486" s="110"/>
      <c r="G486" s="110"/>
      <c r="H486" s="111"/>
      <c r="I486" s="111"/>
      <c r="J486" s="111"/>
      <c r="K486" s="111"/>
      <c r="L486" s="111"/>
      <c r="M486" s="111"/>
      <c r="N486" s="111"/>
      <c r="O486" s="111"/>
    </row>
    <row r="487" spans="2:15">
      <c r="B487" s="110"/>
      <c r="C487" s="110"/>
      <c r="D487" s="110"/>
      <c r="E487" s="110"/>
      <c r="F487" s="110"/>
      <c r="G487" s="110"/>
      <c r="H487" s="111"/>
      <c r="I487" s="111"/>
      <c r="J487" s="111"/>
      <c r="K487" s="111"/>
      <c r="L487" s="111"/>
      <c r="M487" s="111"/>
      <c r="N487" s="111"/>
      <c r="O487" s="111"/>
    </row>
    <row r="488" spans="2:15">
      <c r="B488" s="110"/>
      <c r="C488" s="110"/>
      <c r="D488" s="110"/>
      <c r="E488" s="110"/>
      <c r="F488" s="110"/>
      <c r="G488" s="110"/>
      <c r="H488" s="111"/>
      <c r="I488" s="111"/>
      <c r="J488" s="111"/>
      <c r="K488" s="111"/>
      <c r="L488" s="111"/>
      <c r="M488" s="111"/>
      <c r="N488" s="111"/>
      <c r="O488" s="111"/>
    </row>
    <row r="489" spans="2:15">
      <c r="B489" s="110"/>
      <c r="C489" s="110"/>
      <c r="D489" s="110"/>
      <c r="E489" s="110"/>
      <c r="F489" s="110"/>
      <c r="G489" s="110"/>
      <c r="H489" s="111"/>
      <c r="I489" s="111"/>
      <c r="J489" s="111"/>
      <c r="K489" s="111"/>
      <c r="L489" s="111"/>
      <c r="M489" s="111"/>
      <c r="N489" s="111"/>
      <c r="O489" s="111"/>
    </row>
    <row r="490" spans="2:15">
      <c r="B490" s="110"/>
      <c r="C490" s="110"/>
      <c r="D490" s="110"/>
      <c r="E490" s="110"/>
      <c r="F490" s="110"/>
      <c r="G490" s="110"/>
      <c r="H490" s="111"/>
      <c r="I490" s="111"/>
      <c r="J490" s="111"/>
      <c r="K490" s="111"/>
      <c r="L490" s="111"/>
      <c r="M490" s="111"/>
      <c r="N490" s="111"/>
      <c r="O490" s="111"/>
    </row>
    <row r="491" spans="2:15">
      <c r="B491" s="110"/>
      <c r="C491" s="110"/>
      <c r="D491" s="110"/>
      <c r="E491" s="110"/>
      <c r="F491" s="110"/>
      <c r="G491" s="110"/>
      <c r="H491" s="111"/>
      <c r="I491" s="111"/>
      <c r="J491" s="111"/>
      <c r="K491" s="111"/>
      <c r="L491" s="111"/>
      <c r="M491" s="111"/>
      <c r="N491" s="111"/>
      <c r="O491" s="111"/>
    </row>
    <row r="492" spans="2:15">
      <c r="B492" s="110"/>
      <c r="C492" s="110"/>
      <c r="D492" s="110"/>
      <c r="E492" s="110"/>
      <c r="F492" s="110"/>
      <c r="G492" s="110"/>
      <c r="H492" s="111"/>
      <c r="I492" s="111"/>
      <c r="J492" s="111"/>
      <c r="K492" s="111"/>
      <c r="L492" s="111"/>
      <c r="M492" s="111"/>
      <c r="N492" s="111"/>
      <c r="O492" s="111"/>
    </row>
    <row r="493" spans="2:15">
      <c r="B493" s="110"/>
      <c r="C493" s="110"/>
      <c r="D493" s="110"/>
      <c r="E493" s="110"/>
      <c r="F493" s="110"/>
      <c r="G493" s="110"/>
      <c r="H493" s="111"/>
      <c r="I493" s="111"/>
      <c r="J493" s="111"/>
      <c r="K493" s="111"/>
      <c r="L493" s="111"/>
      <c r="M493" s="111"/>
      <c r="N493" s="111"/>
      <c r="O493" s="111"/>
    </row>
    <row r="494" spans="2:15">
      <c r="B494" s="110"/>
      <c r="C494" s="110"/>
      <c r="D494" s="110"/>
      <c r="E494" s="110"/>
      <c r="F494" s="110"/>
      <c r="G494" s="110"/>
      <c r="H494" s="111"/>
      <c r="I494" s="111"/>
      <c r="J494" s="111"/>
      <c r="K494" s="111"/>
      <c r="L494" s="111"/>
      <c r="M494" s="111"/>
      <c r="N494" s="111"/>
      <c r="O494" s="111"/>
    </row>
    <row r="495" spans="2:15">
      <c r="B495" s="110"/>
      <c r="C495" s="110"/>
      <c r="D495" s="110"/>
      <c r="E495" s="110"/>
      <c r="F495" s="110"/>
      <c r="G495" s="110"/>
      <c r="H495" s="111"/>
      <c r="I495" s="111"/>
      <c r="J495" s="111"/>
      <c r="K495" s="111"/>
      <c r="L495" s="111"/>
      <c r="M495" s="111"/>
      <c r="N495" s="111"/>
      <c r="O495" s="111"/>
    </row>
    <row r="496" spans="2:15">
      <c r="B496" s="110"/>
      <c r="C496" s="110"/>
      <c r="D496" s="110"/>
      <c r="E496" s="110"/>
      <c r="F496" s="110"/>
      <c r="G496" s="110"/>
      <c r="H496" s="111"/>
      <c r="I496" s="111"/>
      <c r="J496" s="111"/>
      <c r="K496" s="111"/>
      <c r="L496" s="111"/>
      <c r="M496" s="111"/>
      <c r="N496" s="111"/>
      <c r="O496" s="111"/>
    </row>
    <row r="497" spans="2:15">
      <c r="B497" s="110"/>
      <c r="C497" s="110"/>
      <c r="D497" s="110"/>
      <c r="E497" s="110"/>
      <c r="F497" s="110"/>
      <c r="G497" s="110"/>
      <c r="H497" s="111"/>
      <c r="I497" s="111"/>
      <c r="J497" s="111"/>
      <c r="K497" s="111"/>
      <c r="L497" s="111"/>
      <c r="M497" s="111"/>
      <c r="N497" s="111"/>
      <c r="O497" s="111"/>
    </row>
    <row r="498" spans="2:15">
      <c r="B498" s="110"/>
      <c r="C498" s="110"/>
      <c r="D498" s="110"/>
      <c r="E498" s="110"/>
      <c r="F498" s="110"/>
      <c r="G498" s="110"/>
      <c r="H498" s="111"/>
      <c r="I498" s="111"/>
      <c r="J498" s="111"/>
      <c r="K498" s="111"/>
      <c r="L498" s="111"/>
      <c r="M498" s="111"/>
      <c r="N498" s="111"/>
      <c r="O498" s="111"/>
    </row>
    <row r="499" spans="2:15">
      <c r="B499" s="110"/>
      <c r="C499" s="110"/>
      <c r="D499" s="110"/>
      <c r="E499" s="110"/>
      <c r="F499" s="110"/>
      <c r="G499" s="110"/>
      <c r="H499" s="111"/>
      <c r="I499" s="111"/>
      <c r="J499" s="111"/>
      <c r="K499" s="111"/>
      <c r="L499" s="111"/>
      <c r="M499" s="111"/>
      <c r="N499" s="111"/>
      <c r="O499" s="111"/>
    </row>
    <row r="500" spans="2:15">
      <c r="B500" s="110"/>
      <c r="C500" s="110"/>
      <c r="D500" s="110"/>
      <c r="E500" s="110"/>
      <c r="F500" s="110"/>
      <c r="G500" s="110"/>
      <c r="H500" s="111"/>
      <c r="I500" s="111"/>
      <c r="J500" s="111"/>
      <c r="K500" s="111"/>
      <c r="L500" s="111"/>
      <c r="M500" s="111"/>
      <c r="N500" s="111"/>
      <c r="O500" s="111"/>
    </row>
  </sheetData>
  <sheetProtection sheet="1" objects="1" scenarios="1"/>
  <sortState xmlns:xlrd2="http://schemas.microsoft.com/office/spreadsheetml/2017/richdata2" ref="B222:O269">
    <sortCondition ref="B222:B269"/>
  </sortState>
  <mergeCells count="2">
    <mergeCell ref="B6:O6"/>
    <mergeCell ref="B7:O7"/>
  </mergeCells>
  <phoneticPr fontId="4" type="noConversion"/>
  <dataValidations count="3">
    <dataValidation allowBlank="1" showInputMessage="1" showErrorMessage="1" sqref="A1 B34 K9 B36:I36 B274 B276" xr:uid="{00000000-0002-0000-0500-000000000000}"/>
    <dataValidation type="list" allowBlank="1" showInputMessage="1" showErrorMessage="1" sqref="E12:E35 E272:E353 E37:E269" xr:uid="{00000000-0002-0000-0500-000001000000}">
      <formula1>#REF!</formula1>
    </dataValidation>
    <dataValidation type="list" allowBlank="1" showInputMessage="1" showErrorMessage="1" sqref="H37:H353 G12:H35 G37:G359" xr:uid="{00000000-0002-0000-0500-000002000000}">
      <formula1>#REF!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>
    <tabColor indexed="44"/>
    <pageSetUpPr fitToPage="1"/>
  </sheetPr>
  <dimension ref="B1:N573"/>
  <sheetViews>
    <sheetView rightToLeft="1" workbookViewId="0"/>
  </sheetViews>
  <sheetFormatPr defaultColWidth="9.140625" defaultRowHeight="18"/>
  <cols>
    <col min="1" max="1" width="6.28515625" style="1" customWidth="1"/>
    <col min="2" max="2" width="54.140625" style="2" bestFit="1" customWidth="1"/>
    <col min="3" max="3" width="31" style="2" customWidth="1"/>
    <col min="4" max="4" width="9.7109375" style="2" bestFit="1" customWidth="1"/>
    <col min="5" max="5" width="11.28515625" style="2" bestFit="1" customWidth="1"/>
    <col min="6" max="6" width="6.140625" style="2" bestFit="1" customWidth="1"/>
    <col min="7" max="7" width="12.28515625" style="2" bestFit="1" customWidth="1"/>
    <col min="8" max="8" width="14.28515625" style="1" bestFit="1" customWidth="1"/>
    <col min="9" max="9" width="11.85546875" style="1" bestFit="1" customWidth="1"/>
    <col min="10" max="10" width="9.7109375" style="1" bestFit="1" customWidth="1"/>
    <col min="11" max="11" width="14.28515625" style="1" bestFit="1" customWidth="1"/>
    <col min="12" max="12" width="11.28515625" style="1" bestFit="1" customWidth="1"/>
    <col min="13" max="13" width="11.85546875" style="1" bestFit="1" customWidth="1"/>
    <col min="14" max="14" width="10.42578125" style="1" bestFit="1" customWidth="1"/>
    <col min="15" max="16384" width="9.140625" style="1"/>
  </cols>
  <sheetData>
    <row r="1" spans="2:14">
      <c r="B1" s="46" t="s">
        <v>152</v>
      </c>
      <c r="C1" s="46" t="s" vm="1">
        <v>241</v>
      </c>
    </row>
    <row r="2" spans="2:14">
      <c r="B2" s="46" t="s">
        <v>151</v>
      </c>
      <c r="C2" s="46" t="s">
        <v>242</v>
      </c>
    </row>
    <row r="3" spans="2:14">
      <c r="B3" s="46" t="s">
        <v>153</v>
      </c>
      <c r="C3" s="46" t="s">
        <v>243</v>
      </c>
    </row>
    <row r="4" spans="2:14">
      <c r="B4" s="46" t="s">
        <v>154</v>
      </c>
      <c r="C4" s="46" t="s">
        <v>244</v>
      </c>
    </row>
    <row r="6" spans="2:14" ht="26.25" customHeight="1">
      <c r="B6" s="168" t="s">
        <v>180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70"/>
    </row>
    <row r="7" spans="2:14" ht="26.25" customHeight="1">
      <c r="B7" s="168" t="s">
        <v>239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70"/>
    </row>
    <row r="8" spans="2:14" s="3" customFormat="1" ht="74.25" customHeight="1">
      <c r="B8" s="21" t="s">
        <v>121</v>
      </c>
      <c r="C8" s="29" t="s">
        <v>49</v>
      </c>
      <c r="D8" s="29" t="s">
        <v>125</v>
      </c>
      <c r="E8" s="29" t="s">
        <v>123</v>
      </c>
      <c r="F8" s="29" t="s">
        <v>71</v>
      </c>
      <c r="G8" s="29" t="s">
        <v>109</v>
      </c>
      <c r="H8" s="29" t="s">
        <v>216</v>
      </c>
      <c r="I8" s="29" t="s">
        <v>215</v>
      </c>
      <c r="J8" s="29" t="s">
        <v>230</v>
      </c>
      <c r="K8" s="29" t="s">
        <v>66</v>
      </c>
      <c r="L8" s="29" t="s">
        <v>63</v>
      </c>
      <c r="M8" s="29" t="s">
        <v>155</v>
      </c>
      <c r="N8" s="13" t="s">
        <v>157</v>
      </c>
    </row>
    <row r="9" spans="2:14" s="3" customFormat="1" ht="26.25" customHeight="1">
      <c r="B9" s="14"/>
      <c r="C9" s="15"/>
      <c r="D9" s="15"/>
      <c r="E9" s="15"/>
      <c r="F9" s="15"/>
      <c r="G9" s="15"/>
      <c r="H9" s="31" t="s">
        <v>223</v>
      </c>
      <c r="I9" s="31"/>
      <c r="J9" s="15" t="s">
        <v>219</v>
      </c>
      <c r="K9" s="15" t="s">
        <v>219</v>
      </c>
      <c r="L9" s="15" t="s">
        <v>19</v>
      </c>
      <c r="M9" s="15" t="s">
        <v>19</v>
      </c>
      <c r="N9" s="16" t="s">
        <v>19</v>
      </c>
    </row>
    <row r="10" spans="2:14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9" t="s">
        <v>11</v>
      </c>
    </row>
    <row r="11" spans="2:14" s="4" customFormat="1" ht="18" customHeight="1">
      <c r="B11" s="90" t="s">
        <v>233</v>
      </c>
      <c r="C11" s="90"/>
      <c r="D11" s="91"/>
      <c r="E11" s="90"/>
      <c r="F11" s="91"/>
      <c r="G11" s="91"/>
      <c r="H11" s="93"/>
      <c r="I11" s="114"/>
      <c r="J11" s="93">
        <v>2.4210000000000006E-2</v>
      </c>
      <c r="K11" s="93">
        <v>15621159.182067299</v>
      </c>
      <c r="L11" s="94"/>
      <c r="M11" s="94">
        <f>IFERROR(K11/$K$11,0)</f>
        <v>1</v>
      </c>
      <c r="N11" s="94">
        <f>K11/'סכום נכסי הקרן'!$C$42</f>
        <v>0.13553717467193049</v>
      </c>
    </row>
    <row r="12" spans="2:14">
      <c r="B12" s="95" t="s">
        <v>208</v>
      </c>
      <c r="C12" s="96"/>
      <c r="D12" s="97"/>
      <c r="E12" s="96"/>
      <c r="F12" s="97"/>
      <c r="G12" s="97"/>
      <c r="H12" s="99"/>
      <c r="I12" s="116"/>
      <c r="J12" s="99"/>
      <c r="K12" s="99">
        <v>3232300.6512336964</v>
      </c>
      <c r="L12" s="100"/>
      <c r="M12" s="100">
        <f t="shared" ref="M12:M75" si="0">IFERROR(K12/$K$11,0)</f>
        <v>0.20691810470405403</v>
      </c>
      <c r="N12" s="100">
        <f>K12/'סכום נכסי הקרן'!$C$42</f>
        <v>2.8045095300058175E-2</v>
      </c>
    </row>
    <row r="13" spans="2:14">
      <c r="B13" s="101" t="s">
        <v>234</v>
      </c>
      <c r="C13" s="96"/>
      <c r="D13" s="97"/>
      <c r="E13" s="96"/>
      <c r="F13" s="97"/>
      <c r="G13" s="97"/>
      <c r="H13" s="99"/>
      <c r="I13" s="116"/>
      <c r="J13" s="99"/>
      <c r="K13" s="99">
        <v>2609844.3798486535</v>
      </c>
      <c r="L13" s="100"/>
      <c r="M13" s="100">
        <f t="shared" si="0"/>
        <v>0.167071108451714</v>
      </c>
      <c r="N13" s="100">
        <f>K13/'סכום נכסי הקרן'!$C$42</f>
        <v>2.2644346008853001E-2</v>
      </c>
    </row>
    <row r="14" spans="2:14">
      <c r="B14" s="102" t="s">
        <v>1661</v>
      </c>
      <c r="C14" s="103" t="s">
        <v>1662</v>
      </c>
      <c r="D14" s="104" t="s">
        <v>126</v>
      </c>
      <c r="E14" s="103" t="s">
        <v>1663</v>
      </c>
      <c r="F14" s="104" t="s">
        <v>1664</v>
      </c>
      <c r="G14" s="104" t="s">
        <v>139</v>
      </c>
      <c r="H14" s="106">
        <v>962084.00000000012</v>
      </c>
      <c r="I14" s="118">
        <v>1871</v>
      </c>
      <c r="J14" s="106"/>
      <c r="K14" s="106">
        <v>18000.591640000002</v>
      </c>
      <c r="L14" s="107">
        <v>0.21048564556349442</v>
      </c>
      <c r="M14" s="107">
        <f t="shared" si="0"/>
        <v>1.1523211197197345E-3</v>
      </c>
      <c r="N14" s="107">
        <f>K14/'סכום נכסי הקרן'!$C$42</f>
        <v>1.5618234888160819E-4</v>
      </c>
    </row>
    <row r="15" spans="2:14">
      <c r="B15" s="102" t="s">
        <v>1665</v>
      </c>
      <c r="C15" s="103" t="s">
        <v>1666</v>
      </c>
      <c r="D15" s="104" t="s">
        <v>126</v>
      </c>
      <c r="E15" s="103" t="s">
        <v>1663</v>
      </c>
      <c r="F15" s="104" t="s">
        <v>1664</v>
      </c>
      <c r="G15" s="104" t="s">
        <v>139</v>
      </c>
      <c r="H15" s="106">
        <v>3937611.0000000005</v>
      </c>
      <c r="I15" s="118">
        <v>1850</v>
      </c>
      <c r="J15" s="106"/>
      <c r="K15" s="106">
        <v>72845.803500000009</v>
      </c>
      <c r="L15" s="107">
        <v>0.28671647783596654</v>
      </c>
      <c r="M15" s="107">
        <f t="shared" si="0"/>
        <v>4.6632777152431281E-3</v>
      </c>
      <c r="N15" s="107">
        <f>K15/'סכום נכסי הקרן'!$C$42</f>
        <v>6.3204748623462879E-4</v>
      </c>
    </row>
    <row r="16" spans="2:14">
      <c r="B16" s="102" t="s">
        <v>1667</v>
      </c>
      <c r="C16" s="103" t="s">
        <v>1668</v>
      </c>
      <c r="D16" s="104" t="s">
        <v>126</v>
      </c>
      <c r="E16" s="103" t="s">
        <v>1663</v>
      </c>
      <c r="F16" s="104" t="s">
        <v>1664</v>
      </c>
      <c r="G16" s="104" t="s">
        <v>139</v>
      </c>
      <c r="H16" s="106">
        <v>11456848.599988</v>
      </c>
      <c r="I16" s="118">
        <v>1854</v>
      </c>
      <c r="J16" s="106"/>
      <c r="K16" s="106">
        <v>212409.97304377903</v>
      </c>
      <c r="L16" s="107">
        <v>0.12297918231285884</v>
      </c>
      <c r="M16" s="107">
        <f t="shared" si="0"/>
        <v>1.3597580728043561E-2</v>
      </c>
      <c r="N16" s="107">
        <f>K16/'סכום נכסי הקרן'!$C$42</f>
        <v>1.842977674252516E-3</v>
      </c>
    </row>
    <row r="17" spans="2:14">
      <c r="B17" s="102" t="s">
        <v>1669</v>
      </c>
      <c r="C17" s="103" t="s">
        <v>1670</v>
      </c>
      <c r="D17" s="104" t="s">
        <v>126</v>
      </c>
      <c r="E17" s="103" t="s">
        <v>1663</v>
      </c>
      <c r="F17" s="104" t="s">
        <v>1664</v>
      </c>
      <c r="G17" s="104" t="s">
        <v>139</v>
      </c>
      <c r="H17" s="106">
        <v>7809433.0000000009</v>
      </c>
      <c r="I17" s="118">
        <v>1874</v>
      </c>
      <c r="J17" s="106"/>
      <c r="K17" s="106">
        <v>146348.77442000006</v>
      </c>
      <c r="L17" s="107">
        <v>0.1968953029144058</v>
      </c>
      <c r="M17" s="107">
        <f t="shared" si="0"/>
        <v>9.3686244864596736E-3</v>
      </c>
      <c r="N17" s="107">
        <f>K17/'סכום נכסי הקרן'!$C$42</f>
        <v>1.2697968934570099E-3</v>
      </c>
    </row>
    <row r="18" spans="2:14">
      <c r="B18" s="102" t="s">
        <v>1671</v>
      </c>
      <c r="C18" s="103" t="s">
        <v>1672</v>
      </c>
      <c r="D18" s="104" t="s">
        <v>126</v>
      </c>
      <c r="E18" s="103" t="s">
        <v>1663</v>
      </c>
      <c r="F18" s="104" t="s">
        <v>1664</v>
      </c>
      <c r="G18" s="104" t="s">
        <v>139</v>
      </c>
      <c r="H18" s="106">
        <v>7069258.3198110005</v>
      </c>
      <c r="I18" s="118">
        <v>3597</v>
      </c>
      <c r="J18" s="106"/>
      <c r="K18" s="106">
        <v>254281.22176362501</v>
      </c>
      <c r="L18" s="107">
        <v>0.10716603699348901</v>
      </c>
      <c r="M18" s="107">
        <f t="shared" si="0"/>
        <v>1.6277999526151266E-2</v>
      </c>
      <c r="N18" s="107">
        <f>K18/'סכום נכסי הקרן'!$C$42</f>
        <v>2.2062740650855661E-3</v>
      </c>
    </row>
    <row r="19" spans="2:14">
      <c r="B19" s="102" t="s">
        <v>1673</v>
      </c>
      <c r="C19" s="103" t="s">
        <v>1674</v>
      </c>
      <c r="D19" s="104" t="s">
        <v>126</v>
      </c>
      <c r="E19" s="103" t="s">
        <v>1675</v>
      </c>
      <c r="F19" s="104" t="s">
        <v>1664</v>
      </c>
      <c r="G19" s="104" t="s">
        <v>139</v>
      </c>
      <c r="H19" s="106">
        <v>3658784.0000000005</v>
      </c>
      <c r="I19" s="118">
        <v>1845</v>
      </c>
      <c r="J19" s="106"/>
      <c r="K19" s="106">
        <v>67504.564800000007</v>
      </c>
      <c r="L19" s="107">
        <v>0.28581240038158484</v>
      </c>
      <c r="M19" s="107">
        <f t="shared" si="0"/>
        <v>4.3213543894676885E-3</v>
      </c>
      <c r="N19" s="107">
        <f>K19/'סכום נכסי הקרן'!$C$42</f>
        <v>5.857041647045956E-4</v>
      </c>
    </row>
    <row r="20" spans="2:14">
      <c r="B20" s="102" t="s">
        <v>1676</v>
      </c>
      <c r="C20" s="103" t="s">
        <v>1677</v>
      </c>
      <c r="D20" s="104" t="s">
        <v>126</v>
      </c>
      <c r="E20" s="103" t="s">
        <v>1675</v>
      </c>
      <c r="F20" s="104" t="s">
        <v>1664</v>
      </c>
      <c r="G20" s="104" t="s">
        <v>139</v>
      </c>
      <c r="H20" s="106">
        <v>59285.000000000007</v>
      </c>
      <c r="I20" s="118">
        <v>1848</v>
      </c>
      <c r="J20" s="106"/>
      <c r="K20" s="106">
        <v>1095.5868</v>
      </c>
      <c r="L20" s="107">
        <v>1.1271862512671458E-3</v>
      </c>
      <c r="M20" s="107">
        <f t="shared" si="0"/>
        <v>7.0134795198662739E-5</v>
      </c>
      <c r="N20" s="107">
        <f>K20/'סכום נכסי הקרן'!$C$42</f>
        <v>9.5058719874212253E-6</v>
      </c>
    </row>
    <row r="21" spans="2:14">
      <c r="B21" s="102" t="s">
        <v>1678</v>
      </c>
      <c r="C21" s="103" t="s">
        <v>1679</v>
      </c>
      <c r="D21" s="104" t="s">
        <v>126</v>
      </c>
      <c r="E21" s="103" t="s">
        <v>1675</v>
      </c>
      <c r="F21" s="104" t="s">
        <v>1664</v>
      </c>
      <c r="G21" s="104" t="s">
        <v>139</v>
      </c>
      <c r="H21" s="106">
        <v>3594677.6527800011</v>
      </c>
      <c r="I21" s="118">
        <v>3560</v>
      </c>
      <c r="J21" s="106"/>
      <c r="K21" s="106">
        <v>127970.52443895802</v>
      </c>
      <c r="L21" s="107">
        <v>3.5677703493920666E-2</v>
      </c>
      <c r="M21" s="107">
        <f t="shared" si="0"/>
        <v>8.1921272901351004E-3</v>
      </c>
      <c r="N21" s="107">
        <f>K21/'סכום נכסי הקרן'!$C$42</f>
        <v>1.1103377874577298E-3</v>
      </c>
    </row>
    <row r="22" spans="2:14">
      <c r="B22" s="102" t="s">
        <v>1680</v>
      </c>
      <c r="C22" s="103" t="s">
        <v>1681</v>
      </c>
      <c r="D22" s="104" t="s">
        <v>126</v>
      </c>
      <c r="E22" s="103" t="s">
        <v>1682</v>
      </c>
      <c r="F22" s="104" t="s">
        <v>1664</v>
      </c>
      <c r="G22" s="104" t="s">
        <v>139</v>
      </c>
      <c r="H22" s="106">
        <v>390717.00000000006</v>
      </c>
      <c r="I22" s="118">
        <v>18430</v>
      </c>
      <c r="J22" s="106"/>
      <c r="K22" s="106">
        <v>72009.14310000003</v>
      </c>
      <c r="L22" s="107">
        <v>0.22561662203035734</v>
      </c>
      <c r="M22" s="107">
        <f t="shared" si="0"/>
        <v>4.6097182840736124E-3</v>
      </c>
      <c r="N22" s="107">
        <f>K22/'סכום נכסי הקרן'!$C$42</f>
        <v>6.2478819225687701E-4</v>
      </c>
    </row>
    <row r="23" spans="2:14">
      <c r="B23" s="102" t="s">
        <v>1683</v>
      </c>
      <c r="C23" s="103" t="s">
        <v>1684</v>
      </c>
      <c r="D23" s="104" t="s">
        <v>126</v>
      </c>
      <c r="E23" s="103" t="s">
        <v>1682</v>
      </c>
      <c r="F23" s="104" t="s">
        <v>1664</v>
      </c>
      <c r="G23" s="104" t="s">
        <v>139</v>
      </c>
      <c r="H23" s="106">
        <v>1323854.0000000002</v>
      </c>
      <c r="I23" s="118">
        <v>17920</v>
      </c>
      <c r="J23" s="106"/>
      <c r="K23" s="106">
        <v>237234.63454000009</v>
      </c>
      <c r="L23" s="107">
        <v>0.11862029738270037</v>
      </c>
      <c r="M23" s="107">
        <f t="shared" si="0"/>
        <v>1.5186749701157871E-2</v>
      </c>
      <c r="N23" s="107">
        <f>K23/'סכום נכסי הקרן'!$C$42</f>
        <v>2.0583691469447224E-3</v>
      </c>
    </row>
    <row r="24" spans="2:14">
      <c r="B24" s="102" t="s">
        <v>1685</v>
      </c>
      <c r="C24" s="103" t="s">
        <v>1686</v>
      </c>
      <c r="D24" s="104" t="s">
        <v>126</v>
      </c>
      <c r="E24" s="103" t="s">
        <v>1682</v>
      </c>
      <c r="F24" s="104" t="s">
        <v>1664</v>
      </c>
      <c r="G24" s="104" t="s">
        <v>139</v>
      </c>
      <c r="H24" s="106">
        <v>354606.38470300002</v>
      </c>
      <c r="I24" s="118">
        <v>18200</v>
      </c>
      <c r="J24" s="106"/>
      <c r="K24" s="106">
        <v>64538.362015818006</v>
      </c>
      <c r="L24" s="107">
        <v>3.1687222603556199E-2</v>
      </c>
      <c r="M24" s="107">
        <f t="shared" si="0"/>
        <v>4.1314707355332783E-3</v>
      </c>
      <c r="N24" s="107">
        <f>K24/'סכום נכסי הקרן'!$C$42</f>
        <v>5.5996787073394304E-4</v>
      </c>
    </row>
    <row r="25" spans="2:14">
      <c r="B25" s="102" t="s">
        <v>1687</v>
      </c>
      <c r="C25" s="103" t="s">
        <v>1688</v>
      </c>
      <c r="D25" s="104" t="s">
        <v>126</v>
      </c>
      <c r="E25" s="103" t="s">
        <v>1682</v>
      </c>
      <c r="F25" s="104" t="s">
        <v>1664</v>
      </c>
      <c r="G25" s="104" t="s">
        <v>139</v>
      </c>
      <c r="H25" s="106">
        <v>507882.82640700007</v>
      </c>
      <c r="I25" s="118">
        <v>34690</v>
      </c>
      <c r="J25" s="106"/>
      <c r="K25" s="106">
        <v>176184.55248070203</v>
      </c>
      <c r="L25" s="107">
        <v>6.263903726834244E-2</v>
      </c>
      <c r="M25" s="107">
        <f t="shared" si="0"/>
        <v>1.1278583773921047E-2</v>
      </c>
      <c r="N25" s="107">
        <f>K25/'סכום נכסי הקרן'!$C$42</f>
        <v>1.5286673790179382E-3</v>
      </c>
    </row>
    <row r="26" spans="2:14">
      <c r="B26" s="102" t="s">
        <v>1689</v>
      </c>
      <c r="C26" s="103" t="s">
        <v>1690</v>
      </c>
      <c r="D26" s="104" t="s">
        <v>126</v>
      </c>
      <c r="E26" s="103" t="s">
        <v>1682</v>
      </c>
      <c r="F26" s="104" t="s">
        <v>1664</v>
      </c>
      <c r="G26" s="104" t="s">
        <v>139</v>
      </c>
      <c r="H26" s="106">
        <v>637.00000000000011</v>
      </c>
      <c r="I26" s="118">
        <v>30480</v>
      </c>
      <c r="J26" s="106"/>
      <c r="K26" s="106">
        <v>194.1576</v>
      </c>
      <c r="L26" s="107">
        <v>9.7016402930291375E-4</v>
      </c>
      <c r="M26" s="107">
        <f t="shared" si="0"/>
        <v>1.2429141636485471E-5</v>
      </c>
      <c r="N26" s="107">
        <f>K26/'סכום נכסי הקרן'!$C$42</f>
        <v>1.6846107410064955E-6</v>
      </c>
    </row>
    <row r="27" spans="2:14">
      <c r="B27" s="102" t="s">
        <v>1691</v>
      </c>
      <c r="C27" s="103" t="s">
        <v>1692</v>
      </c>
      <c r="D27" s="104" t="s">
        <v>126</v>
      </c>
      <c r="E27" s="103" t="s">
        <v>1682</v>
      </c>
      <c r="F27" s="104" t="s">
        <v>1664</v>
      </c>
      <c r="G27" s="104" t="s">
        <v>139</v>
      </c>
      <c r="H27" s="106">
        <v>1232909.9245250004</v>
      </c>
      <c r="I27" s="118">
        <v>18410</v>
      </c>
      <c r="J27" s="106"/>
      <c r="K27" s="106">
        <v>226978.71710404003</v>
      </c>
      <c r="L27" s="107">
        <v>4.1190056806507731E-2</v>
      </c>
      <c r="M27" s="107">
        <f t="shared" si="0"/>
        <v>1.4530209599592708E-2</v>
      </c>
      <c r="N27" s="107">
        <f>K27/'סכום נכסי הקרן'!$C$42</f>
        <v>1.9693835565197581E-3</v>
      </c>
    </row>
    <row r="28" spans="2:14">
      <c r="B28" s="102" t="s">
        <v>1693</v>
      </c>
      <c r="C28" s="103" t="s">
        <v>1694</v>
      </c>
      <c r="D28" s="104" t="s">
        <v>126</v>
      </c>
      <c r="E28" s="103" t="s">
        <v>1695</v>
      </c>
      <c r="F28" s="104" t="s">
        <v>1664</v>
      </c>
      <c r="G28" s="104" t="s">
        <v>139</v>
      </c>
      <c r="H28" s="106">
        <v>4311139.0000000009</v>
      </c>
      <c r="I28" s="118">
        <v>1852</v>
      </c>
      <c r="J28" s="106"/>
      <c r="K28" s="106">
        <v>79842.294280000016</v>
      </c>
      <c r="L28" s="107">
        <v>0.2548281460936862</v>
      </c>
      <c r="M28" s="107">
        <f t="shared" si="0"/>
        <v>5.1111632209507839E-3</v>
      </c>
      <c r="N28" s="107">
        <f>K28/'סכום נכסי הקרן'!$C$42</f>
        <v>6.927526222547533E-4</v>
      </c>
    </row>
    <row r="29" spans="2:14">
      <c r="B29" s="102" t="s">
        <v>1696</v>
      </c>
      <c r="C29" s="103" t="s">
        <v>1697</v>
      </c>
      <c r="D29" s="104" t="s">
        <v>126</v>
      </c>
      <c r="E29" s="103" t="s">
        <v>1695</v>
      </c>
      <c r="F29" s="104" t="s">
        <v>1664</v>
      </c>
      <c r="G29" s="104" t="s">
        <v>139</v>
      </c>
      <c r="H29" s="106">
        <v>3912028.0000000005</v>
      </c>
      <c r="I29" s="118">
        <v>1849</v>
      </c>
      <c r="J29" s="106"/>
      <c r="K29" s="106">
        <v>72333.397720000023</v>
      </c>
      <c r="L29" s="107">
        <v>6.2754246520753509E-2</v>
      </c>
      <c r="M29" s="107">
        <f t="shared" si="0"/>
        <v>4.6304756821783722E-3</v>
      </c>
      <c r="N29" s="107">
        <f>K29/'סכום נכסי הקרן'!$C$42</f>
        <v>6.276015913495366E-4</v>
      </c>
    </row>
    <row r="30" spans="2:14">
      <c r="B30" s="102" t="s">
        <v>1698</v>
      </c>
      <c r="C30" s="103" t="s">
        <v>1699</v>
      </c>
      <c r="D30" s="104" t="s">
        <v>126</v>
      </c>
      <c r="E30" s="103" t="s">
        <v>1695</v>
      </c>
      <c r="F30" s="104" t="s">
        <v>1664</v>
      </c>
      <c r="G30" s="104" t="s">
        <v>139</v>
      </c>
      <c r="H30" s="106">
        <v>825270.12781500001</v>
      </c>
      <c r="I30" s="118">
        <v>2858</v>
      </c>
      <c r="J30" s="106"/>
      <c r="K30" s="106">
        <v>23586.220252955005</v>
      </c>
      <c r="L30" s="107">
        <v>0.24884787309686152</v>
      </c>
      <c r="M30" s="107">
        <f t="shared" si="0"/>
        <v>1.5098892456093397E-3</v>
      </c>
      <c r="N30" s="107">
        <f>K30/'סכום נכסי הקרן'!$C$42</f>
        <v>2.0464612241742245E-4</v>
      </c>
    </row>
    <row r="31" spans="2:14">
      <c r="B31" s="102" t="s">
        <v>1700</v>
      </c>
      <c r="C31" s="103" t="s">
        <v>1701</v>
      </c>
      <c r="D31" s="104" t="s">
        <v>126</v>
      </c>
      <c r="E31" s="103" t="s">
        <v>1695</v>
      </c>
      <c r="F31" s="104" t="s">
        <v>1664</v>
      </c>
      <c r="G31" s="104" t="s">
        <v>139</v>
      </c>
      <c r="H31" s="106">
        <v>123.00000000000001</v>
      </c>
      <c r="I31" s="118">
        <v>3134</v>
      </c>
      <c r="J31" s="106"/>
      <c r="K31" s="106">
        <v>3.8548200000000006</v>
      </c>
      <c r="L31" s="107">
        <v>4.0102937393446011E-5</v>
      </c>
      <c r="M31" s="107">
        <f t="shared" si="0"/>
        <v>2.4676913890137152E-7</v>
      </c>
      <c r="N31" s="107">
        <f>K31/'סכום נכסי הקרן'!$C$42</f>
        <v>3.3446391882917071E-8</v>
      </c>
    </row>
    <row r="32" spans="2:14">
      <c r="B32" s="102" t="s">
        <v>1702</v>
      </c>
      <c r="C32" s="103" t="s">
        <v>1703</v>
      </c>
      <c r="D32" s="104" t="s">
        <v>126</v>
      </c>
      <c r="E32" s="103" t="s">
        <v>1695</v>
      </c>
      <c r="F32" s="104" t="s">
        <v>1664</v>
      </c>
      <c r="G32" s="104" t="s">
        <v>139</v>
      </c>
      <c r="H32" s="106">
        <v>12378724.451799002</v>
      </c>
      <c r="I32" s="118">
        <v>1852</v>
      </c>
      <c r="J32" s="106"/>
      <c r="K32" s="106">
        <v>229253.97684731605</v>
      </c>
      <c r="L32" s="107">
        <v>6.7951641572319074E-2</v>
      </c>
      <c r="M32" s="107">
        <f t="shared" si="0"/>
        <v>1.4675862026327336E-2</v>
      </c>
      <c r="N32" s="107">
        <f>K32/'סכום נכסי הקרן'!$C$42</f>
        <v>1.9891248749234797E-3</v>
      </c>
    </row>
    <row r="33" spans="2:14">
      <c r="B33" s="102" t="s">
        <v>1704</v>
      </c>
      <c r="C33" s="103" t="s">
        <v>1705</v>
      </c>
      <c r="D33" s="104" t="s">
        <v>126</v>
      </c>
      <c r="E33" s="103" t="s">
        <v>1695</v>
      </c>
      <c r="F33" s="104" t="s">
        <v>1664</v>
      </c>
      <c r="G33" s="104" t="s">
        <v>139</v>
      </c>
      <c r="H33" s="106">
        <v>3304078.8035570006</v>
      </c>
      <c r="I33" s="118">
        <v>1827</v>
      </c>
      <c r="J33" s="106"/>
      <c r="K33" s="106">
        <v>60365.519742131015</v>
      </c>
      <c r="L33" s="107">
        <v>4.0245391194167632E-2</v>
      </c>
      <c r="M33" s="107">
        <f t="shared" si="0"/>
        <v>3.8643431667624976E-3</v>
      </c>
      <c r="N33" s="107">
        <f>K33/'סכום נכסי הקרן'!$C$42</f>
        <v>5.237621547857697E-4</v>
      </c>
    </row>
    <row r="34" spans="2:14">
      <c r="B34" s="102" t="s">
        <v>1706</v>
      </c>
      <c r="C34" s="103" t="s">
        <v>1707</v>
      </c>
      <c r="D34" s="104" t="s">
        <v>126</v>
      </c>
      <c r="E34" s="103" t="s">
        <v>1695</v>
      </c>
      <c r="F34" s="104" t="s">
        <v>1664</v>
      </c>
      <c r="G34" s="104" t="s">
        <v>139</v>
      </c>
      <c r="H34" s="106">
        <v>13191933.001959002</v>
      </c>
      <c r="I34" s="118">
        <v>3539</v>
      </c>
      <c r="J34" s="106"/>
      <c r="K34" s="106">
        <v>466862.50893932895</v>
      </c>
      <c r="L34" s="107">
        <v>8.9643916829260359E-2</v>
      </c>
      <c r="M34" s="107">
        <f t="shared" si="0"/>
        <v>2.9886547054412932E-2</v>
      </c>
      <c r="N34" s="107">
        <f>K34/'סכום נכסי הקרן'!$C$42</f>
        <v>4.0507381484548351E-3</v>
      </c>
    </row>
    <row r="35" spans="2:14">
      <c r="B35" s="108"/>
      <c r="C35" s="103"/>
      <c r="D35" s="103"/>
      <c r="E35" s="103"/>
      <c r="F35" s="103"/>
      <c r="G35" s="103"/>
      <c r="H35" s="106"/>
      <c r="I35" s="118"/>
      <c r="J35" s="103"/>
      <c r="K35" s="103"/>
      <c r="L35" s="103"/>
      <c r="M35" s="107"/>
      <c r="N35" s="103"/>
    </row>
    <row r="36" spans="2:14">
      <c r="B36" s="101" t="s">
        <v>235</v>
      </c>
      <c r="C36" s="96"/>
      <c r="D36" s="97"/>
      <c r="E36" s="96"/>
      <c r="F36" s="97"/>
      <c r="G36" s="97"/>
      <c r="H36" s="99"/>
      <c r="I36" s="116"/>
      <c r="J36" s="99"/>
      <c r="K36" s="99">
        <v>222263.93215087603</v>
      </c>
      <c r="L36" s="100"/>
      <c r="M36" s="100">
        <f t="shared" si="0"/>
        <v>1.4228389171402176E-2</v>
      </c>
      <c r="N36" s="100">
        <f>K36/'סכום נכסי הקרן'!$C$42</f>
        <v>1.9284756684245412E-3</v>
      </c>
    </row>
    <row r="37" spans="2:14">
      <c r="B37" s="102" t="s">
        <v>1708</v>
      </c>
      <c r="C37" s="103" t="s">
        <v>1709</v>
      </c>
      <c r="D37" s="104" t="s">
        <v>126</v>
      </c>
      <c r="E37" s="103" t="s">
        <v>1682</v>
      </c>
      <c r="F37" s="104" t="s">
        <v>1664</v>
      </c>
      <c r="G37" s="104" t="s">
        <v>139</v>
      </c>
      <c r="H37" s="106">
        <v>981005.35829400003</v>
      </c>
      <c r="I37" s="118">
        <v>17950</v>
      </c>
      <c r="J37" s="106"/>
      <c r="K37" s="106">
        <v>176090.46181369305</v>
      </c>
      <c r="L37" s="107">
        <v>5.6477694730918938E-2</v>
      </c>
      <c r="M37" s="107">
        <f t="shared" si="0"/>
        <v>1.1272560490635068E-2</v>
      </c>
      <c r="N37" s="107">
        <f>K37/'סכום נכסי הקרן'!$C$42</f>
        <v>1.5278510002191077E-3</v>
      </c>
    </row>
    <row r="38" spans="2:14">
      <c r="B38" s="102" t="s">
        <v>1710</v>
      </c>
      <c r="C38" s="103" t="s">
        <v>1711</v>
      </c>
      <c r="D38" s="104" t="s">
        <v>126</v>
      </c>
      <c r="E38" s="103" t="s">
        <v>1695</v>
      </c>
      <c r="F38" s="104" t="s">
        <v>1664</v>
      </c>
      <c r="G38" s="104" t="s">
        <v>139</v>
      </c>
      <c r="H38" s="106">
        <v>240737.59299900007</v>
      </c>
      <c r="I38" s="118">
        <v>19180</v>
      </c>
      <c r="J38" s="106"/>
      <c r="K38" s="106">
        <v>46173.470337183004</v>
      </c>
      <c r="L38" s="107">
        <v>1.112308177589072E-2</v>
      </c>
      <c r="M38" s="107">
        <f t="shared" si="0"/>
        <v>2.9558286807671095E-3</v>
      </c>
      <c r="N38" s="107">
        <f>K38/'סכום נכסי הקרן'!$C$42</f>
        <v>4.0062466820543362E-4</v>
      </c>
    </row>
    <row r="39" spans="2:14">
      <c r="B39" s="108"/>
      <c r="C39" s="103"/>
      <c r="D39" s="103"/>
      <c r="E39" s="103"/>
      <c r="F39" s="103"/>
      <c r="G39" s="103"/>
      <c r="H39" s="106"/>
      <c r="I39" s="118"/>
      <c r="J39" s="103"/>
      <c r="K39" s="103"/>
      <c r="L39" s="103"/>
      <c r="M39" s="107"/>
      <c r="N39" s="103"/>
    </row>
    <row r="40" spans="2:14">
      <c r="B40" s="101" t="s">
        <v>236</v>
      </c>
      <c r="C40" s="96"/>
      <c r="D40" s="97"/>
      <c r="E40" s="96"/>
      <c r="F40" s="97"/>
      <c r="G40" s="97"/>
      <c r="H40" s="99"/>
      <c r="I40" s="116"/>
      <c r="J40" s="99"/>
      <c r="K40" s="99">
        <v>400192.33923416713</v>
      </c>
      <c r="L40" s="100"/>
      <c r="M40" s="100">
        <f t="shared" si="0"/>
        <v>2.5618607080937883E-2</v>
      </c>
      <c r="N40" s="100">
        <f>K40/'סכום נכסי הקרן'!$C$42</f>
        <v>3.4722736227806332E-3</v>
      </c>
    </row>
    <row r="41" spans="2:14">
      <c r="B41" s="102" t="s">
        <v>1712</v>
      </c>
      <c r="C41" s="103" t="s">
        <v>1713</v>
      </c>
      <c r="D41" s="104" t="s">
        <v>126</v>
      </c>
      <c r="E41" s="103" t="s">
        <v>1714</v>
      </c>
      <c r="F41" s="104" t="s">
        <v>1715</v>
      </c>
      <c r="G41" s="104" t="s">
        <v>139</v>
      </c>
      <c r="H41" s="106">
        <v>92000.000000000015</v>
      </c>
      <c r="I41" s="118">
        <v>439.85</v>
      </c>
      <c r="J41" s="106"/>
      <c r="K41" s="106">
        <v>404.66200000000003</v>
      </c>
      <c r="L41" s="107">
        <v>3.0569731068439683E-3</v>
      </c>
      <c r="M41" s="107">
        <f t="shared" si="0"/>
        <v>2.590473570389974E-5</v>
      </c>
      <c r="N41" s="107">
        <f>K41/'סכום נכסי הקרן'!$C$42</f>
        <v>3.5110546879296536E-6</v>
      </c>
    </row>
    <row r="42" spans="2:14">
      <c r="B42" s="102" t="s">
        <v>1716</v>
      </c>
      <c r="C42" s="103" t="s">
        <v>1717</v>
      </c>
      <c r="D42" s="104" t="s">
        <v>126</v>
      </c>
      <c r="E42" s="103" t="s">
        <v>1663</v>
      </c>
      <c r="F42" s="104" t="s">
        <v>1715</v>
      </c>
      <c r="G42" s="104" t="s">
        <v>139</v>
      </c>
      <c r="H42" s="106">
        <v>22518221.000000004</v>
      </c>
      <c r="I42" s="118">
        <v>354.64</v>
      </c>
      <c r="J42" s="106"/>
      <c r="K42" s="106">
        <v>79858.618950000004</v>
      </c>
      <c r="L42" s="107">
        <v>0.18644272949212204</v>
      </c>
      <c r="M42" s="107">
        <f t="shared" si="0"/>
        <v>5.1122082567134778E-3</v>
      </c>
      <c r="N42" s="107">
        <f>K42/'סכום נכסי הקרן'!$C$42</f>
        <v>6.9289426344945994E-4</v>
      </c>
    </row>
    <row r="43" spans="2:14">
      <c r="B43" s="102" t="s">
        <v>1718</v>
      </c>
      <c r="C43" s="103" t="s">
        <v>1719</v>
      </c>
      <c r="D43" s="104" t="s">
        <v>126</v>
      </c>
      <c r="E43" s="103" t="s">
        <v>1663</v>
      </c>
      <c r="F43" s="104" t="s">
        <v>1715</v>
      </c>
      <c r="G43" s="104" t="s">
        <v>139</v>
      </c>
      <c r="H43" s="106">
        <v>8656233.0000000019</v>
      </c>
      <c r="I43" s="118">
        <v>369.63</v>
      </c>
      <c r="J43" s="106"/>
      <c r="K43" s="106">
        <v>31996.034040000006</v>
      </c>
      <c r="L43" s="107">
        <v>0.28492627829741124</v>
      </c>
      <c r="M43" s="107">
        <f t="shared" si="0"/>
        <v>2.0482496636184755E-3</v>
      </c>
      <c r="N43" s="107">
        <f>K43/'סכום נכסי הקרן'!$C$42</f>
        <v>2.7761397242958018E-4</v>
      </c>
    </row>
    <row r="44" spans="2:14">
      <c r="B44" s="102" t="s">
        <v>1720</v>
      </c>
      <c r="C44" s="103" t="s">
        <v>1721</v>
      </c>
      <c r="D44" s="104" t="s">
        <v>126</v>
      </c>
      <c r="E44" s="103" t="s">
        <v>1663</v>
      </c>
      <c r="F44" s="104" t="s">
        <v>1715</v>
      </c>
      <c r="G44" s="104" t="s">
        <v>139</v>
      </c>
      <c r="H44" s="106">
        <v>140075.00000000003</v>
      </c>
      <c r="I44" s="118">
        <v>369.24</v>
      </c>
      <c r="J44" s="106"/>
      <c r="K44" s="106">
        <v>517.21293000000014</v>
      </c>
      <c r="L44" s="107">
        <v>1.4996550713040355E-3</v>
      </c>
      <c r="M44" s="107">
        <f t="shared" si="0"/>
        <v>3.3109766309388081E-5</v>
      </c>
      <c r="N44" s="107">
        <f>K44/'סכום נכסי הקרן'!$C$42</f>
        <v>4.4876041796223321E-6</v>
      </c>
    </row>
    <row r="45" spans="2:14">
      <c r="B45" s="102" t="s">
        <v>1722</v>
      </c>
      <c r="C45" s="103" t="s">
        <v>1723</v>
      </c>
      <c r="D45" s="104" t="s">
        <v>126</v>
      </c>
      <c r="E45" s="103" t="s">
        <v>1663</v>
      </c>
      <c r="F45" s="104" t="s">
        <v>1715</v>
      </c>
      <c r="G45" s="104" t="s">
        <v>139</v>
      </c>
      <c r="H45" s="106">
        <v>2740122.1360000009</v>
      </c>
      <c r="I45" s="118">
        <v>368.92</v>
      </c>
      <c r="J45" s="106"/>
      <c r="K45" s="106">
        <v>10108.858586134002</v>
      </c>
      <c r="L45" s="107">
        <v>3.2402655863456288E-2</v>
      </c>
      <c r="M45" s="107">
        <f t="shared" si="0"/>
        <v>6.4712602107907071E-4</v>
      </c>
      <c r="N45" s="107">
        <f>K45/'סכום נכסי הקרן'!$C$42</f>
        <v>8.7709632553745382E-5</v>
      </c>
    </row>
    <row r="46" spans="2:14">
      <c r="B46" s="102" t="s">
        <v>1724</v>
      </c>
      <c r="C46" s="103" t="s">
        <v>1725</v>
      </c>
      <c r="D46" s="104" t="s">
        <v>126</v>
      </c>
      <c r="E46" s="103" t="s">
        <v>1663</v>
      </c>
      <c r="F46" s="104" t="s">
        <v>1715</v>
      </c>
      <c r="G46" s="104" t="s">
        <v>139</v>
      </c>
      <c r="H46" s="106">
        <v>205589.00000000003</v>
      </c>
      <c r="I46" s="118">
        <v>334.77</v>
      </c>
      <c r="J46" s="106"/>
      <c r="K46" s="106">
        <v>688.25030000000015</v>
      </c>
      <c r="L46" s="107">
        <v>4.399330444285106E-3</v>
      </c>
      <c r="M46" s="107">
        <f t="shared" si="0"/>
        <v>4.4058849409209931E-5</v>
      </c>
      <c r="N46" s="107">
        <f>K46/'סכום נכסי הקרן'!$C$42</f>
        <v>5.9716119682203683E-6</v>
      </c>
    </row>
    <row r="47" spans="2:14">
      <c r="B47" s="102" t="s">
        <v>1726</v>
      </c>
      <c r="C47" s="103" t="s">
        <v>1727</v>
      </c>
      <c r="D47" s="104" t="s">
        <v>126</v>
      </c>
      <c r="E47" s="103" t="s">
        <v>1663</v>
      </c>
      <c r="F47" s="104" t="s">
        <v>1715</v>
      </c>
      <c r="G47" s="104" t="s">
        <v>139</v>
      </c>
      <c r="H47" s="106">
        <v>2294882.63001</v>
      </c>
      <c r="I47" s="118">
        <v>344.75</v>
      </c>
      <c r="J47" s="106"/>
      <c r="K47" s="106">
        <v>7911.6078607140007</v>
      </c>
      <c r="L47" s="107">
        <v>1.5910764086100398E-2</v>
      </c>
      <c r="M47" s="107">
        <f t="shared" si="0"/>
        <v>5.0646739902608054E-4</v>
      </c>
      <c r="N47" s="107">
        <f>K47/'סכום נכסי הקרן'!$C$42</f>
        <v>6.86451603274362E-5</v>
      </c>
    </row>
    <row r="48" spans="2:14">
      <c r="B48" s="102" t="s">
        <v>1728</v>
      </c>
      <c r="C48" s="103" t="s">
        <v>1729</v>
      </c>
      <c r="D48" s="104" t="s">
        <v>126</v>
      </c>
      <c r="E48" s="103" t="s">
        <v>1675</v>
      </c>
      <c r="F48" s="104" t="s">
        <v>1715</v>
      </c>
      <c r="G48" s="104" t="s">
        <v>139</v>
      </c>
      <c r="H48" s="106">
        <v>19828658.000000004</v>
      </c>
      <c r="I48" s="118">
        <v>345.08</v>
      </c>
      <c r="J48" s="106"/>
      <c r="K48" s="106">
        <v>68424.733020000014</v>
      </c>
      <c r="L48" s="107">
        <v>0.17837424396654167</v>
      </c>
      <c r="M48" s="107">
        <f t="shared" si="0"/>
        <v>4.3802596351844294E-3</v>
      </c>
      <c r="N48" s="107">
        <f>K48/'סכום נכסי הקרן'!$C$42</f>
        <v>5.936880152823986E-4</v>
      </c>
    </row>
    <row r="49" spans="2:14">
      <c r="B49" s="102" t="s">
        <v>1730</v>
      </c>
      <c r="C49" s="103" t="s">
        <v>1731</v>
      </c>
      <c r="D49" s="104" t="s">
        <v>126</v>
      </c>
      <c r="E49" s="103" t="s">
        <v>1675</v>
      </c>
      <c r="F49" s="104" t="s">
        <v>1715</v>
      </c>
      <c r="G49" s="104" t="s">
        <v>139</v>
      </c>
      <c r="H49" s="106">
        <v>786614.00000000012</v>
      </c>
      <c r="I49" s="118">
        <v>345.8</v>
      </c>
      <c r="J49" s="106"/>
      <c r="K49" s="106">
        <v>2720.1112200000002</v>
      </c>
      <c r="L49" s="107">
        <v>2.8817103218594072E-3</v>
      </c>
      <c r="M49" s="107">
        <f t="shared" si="0"/>
        <v>1.7412992136477427E-4</v>
      </c>
      <c r="N49" s="107">
        <f>K49/'סכום נכסי הקרן'!$C$42</f>
        <v>2.3601077567626929E-5</v>
      </c>
    </row>
    <row r="50" spans="2:14">
      <c r="B50" s="102" t="s">
        <v>1732</v>
      </c>
      <c r="C50" s="103" t="s">
        <v>1733</v>
      </c>
      <c r="D50" s="104" t="s">
        <v>126</v>
      </c>
      <c r="E50" s="103" t="s">
        <v>1682</v>
      </c>
      <c r="F50" s="104" t="s">
        <v>1715</v>
      </c>
      <c r="G50" s="104" t="s">
        <v>139</v>
      </c>
      <c r="H50" s="106">
        <v>640300.00000000012</v>
      </c>
      <c r="I50" s="118">
        <v>3668.31</v>
      </c>
      <c r="J50" s="106"/>
      <c r="K50" s="106">
        <v>23488.188990000006</v>
      </c>
      <c r="L50" s="107">
        <v>0.165460063217476</v>
      </c>
      <c r="M50" s="107">
        <f t="shared" si="0"/>
        <v>1.503613702174155E-3</v>
      </c>
      <c r="N50" s="107">
        <f>K50/'סכום נכסי הקרן'!$C$42</f>
        <v>2.0379555299068652E-4</v>
      </c>
    </row>
    <row r="51" spans="2:14">
      <c r="B51" s="102" t="s">
        <v>1734</v>
      </c>
      <c r="C51" s="103" t="s">
        <v>1735</v>
      </c>
      <c r="D51" s="104" t="s">
        <v>126</v>
      </c>
      <c r="E51" s="103" t="s">
        <v>1682</v>
      </c>
      <c r="F51" s="104" t="s">
        <v>1715</v>
      </c>
      <c r="G51" s="104" t="s">
        <v>139</v>
      </c>
      <c r="H51" s="106">
        <v>41339573.000000007</v>
      </c>
      <c r="I51" s="118">
        <v>105.25</v>
      </c>
      <c r="J51" s="106"/>
      <c r="K51" s="106">
        <v>43509.900590000005</v>
      </c>
      <c r="L51" s="107">
        <v>0.16834682044608487</v>
      </c>
      <c r="M51" s="107">
        <f t="shared" si="0"/>
        <v>2.785318303391229E-3</v>
      </c>
      <c r="N51" s="107">
        <f>K51/'סכום נכסי הקרן'!$C$42</f>
        <v>3.7751417340366205E-4</v>
      </c>
    </row>
    <row r="52" spans="2:14">
      <c r="B52" s="102" t="s">
        <v>1736</v>
      </c>
      <c r="C52" s="103" t="s">
        <v>1737</v>
      </c>
      <c r="D52" s="104" t="s">
        <v>126</v>
      </c>
      <c r="E52" s="103" t="s">
        <v>1682</v>
      </c>
      <c r="F52" s="104" t="s">
        <v>1715</v>
      </c>
      <c r="G52" s="104" t="s">
        <v>139</v>
      </c>
      <c r="H52" s="106">
        <v>4.0000000000000009</v>
      </c>
      <c r="I52" s="118">
        <v>3207.16</v>
      </c>
      <c r="J52" s="106"/>
      <c r="K52" s="106">
        <v>0.12829000000000002</v>
      </c>
      <c r="L52" s="107">
        <v>3.312105497184297E-6</v>
      </c>
      <c r="M52" s="107">
        <f t="shared" si="0"/>
        <v>8.2125787532639532E-9</v>
      </c>
      <c r="N52" s="107">
        <f>K52/'סכום נכסי הקרן'!$C$42</f>
        <v>1.1131097209881215E-9</v>
      </c>
    </row>
    <row r="53" spans="2:14">
      <c r="B53" s="102" t="s">
        <v>1738</v>
      </c>
      <c r="C53" s="103" t="s">
        <v>1739</v>
      </c>
      <c r="D53" s="104" t="s">
        <v>126</v>
      </c>
      <c r="E53" s="103" t="s">
        <v>1675</v>
      </c>
      <c r="F53" s="104" t="s">
        <v>1715</v>
      </c>
      <c r="G53" s="104" t="s">
        <v>139</v>
      </c>
      <c r="H53" s="106">
        <v>359.00000000000006</v>
      </c>
      <c r="I53" s="118">
        <v>4036.25</v>
      </c>
      <c r="J53" s="106"/>
      <c r="K53" s="106">
        <v>14.490140000000004</v>
      </c>
      <c r="L53" s="107">
        <v>1.3580547209046236E-4</v>
      </c>
      <c r="M53" s="107">
        <f t="shared" si="0"/>
        <v>9.2759697479008613E-7</v>
      </c>
      <c r="N53" s="107">
        <f>K53/'סכום נכסי הקרן'!$C$42</f>
        <v>1.2572387319727822E-7</v>
      </c>
    </row>
    <row r="54" spans="2:14">
      <c r="B54" s="102" t="s">
        <v>1740</v>
      </c>
      <c r="C54" s="103" t="s">
        <v>1741</v>
      </c>
      <c r="D54" s="104" t="s">
        <v>126</v>
      </c>
      <c r="E54" s="103" t="s">
        <v>1682</v>
      </c>
      <c r="F54" s="104" t="s">
        <v>1715</v>
      </c>
      <c r="G54" s="104" t="s">
        <v>139</v>
      </c>
      <c r="H54" s="106">
        <v>358.00000000000006</v>
      </c>
      <c r="I54" s="118">
        <v>2694.21</v>
      </c>
      <c r="J54" s="106"/>
      <c r="K54" s="106">
        <v>9.6452700000000018</v>
      </c>
      <c r="L54" s="107">
        <v>6.5902091949617672E-5</v>
      </c>
      <c r="M54" s="107">
        <f t="shared" si="0"/>
        <v>6.1744905660218418E-7</v>
      </c>
      <c r="N54" s="107">
        <f>K54/'סכום נכסי הקרן'!$C$42</f>
        <v>8.368730063570895E-8</v>
      </c>
    </row>
    <row r="55" spans="2:14">
      <c r="B55" s="102" t="s">
        <v>1742</v>
      </c>
      <c r="C55" s="103" t="s">
        <v>1743</v>
      </c>
      <c r="D55" s="104" t="s">
        <v>126</v>
      </c>
      <c r="E55" s="103" t="s">
        <v>1682</v>
      </c>
      <c r="F55" s="104" t="s">
        <v>1715</v>
      </c>
      <c r="G55" s="104" t="s">
        <v>139</v>
      </c>
      <c r="H55" s="106">
        <v>676.00000000000011</v>
      </c>
      <c r="I55" s="118">
        <v>3473.24</v>
      </c>
      <c r="J55" s="106"/>
      <c r="K55" s="106">
        <v>23.479099999999999</v>
      </c>
      <c r="L55" s="107">
        <v>1.8851781493351124E-4</v>
      </c>
      <c r="M55" s="107">
        <f t="shared" si="0"/>
        <v>1.5030318637910956E-6</v>
      </c>
      <c r="N55" s="107">
        <f>K55/'סכום נכסי הקרן'!$C$42</f>
        <v>2.0371669226013096E-7</v>
      </c>
    </row>
    <row r="56" spans="2:14">
      <c r="B56" s="102" t="s">
        <v>1744</v>
      </c>
      <c r="C56" s="103" t="s">
        <v>1745</v>
      </c>
      <c r="D56" s="104" t="s">
        <v>126</v>
      </c>
      <c r="E56" s="103" t="s">
        <v>1682</v>
      </c>
      <c r="F56" s="104" t="s">
        <v>1715</v>
      </c>
      <c r="G56" s="104" t="s">
        <v>139</v>
      </c>
      <c r="H56" s="106">
        <v>5215.0000000000009</v>
      </c>
      <c r="I56" s="118">
        <v>5606.61</v>
      </c>
      <c r="J56" s="106"/>
      <c r="K56" s="106">
        <v>292.3847100000001</v>
      </c>
      <c r="L56" s="107">
        <v>5.754216080468548E-3</v>
      </c>
      <c r="M56" s="107">
        <f t="shared" si="0"/>
        <v>1.8717222364371681E-5</v>
      </c>
      <c r="N56" s="107">
        <f>K56/'סכום נכסי הקרן'!$C$42</f>
        <v>2.5368794369732084E-6</v>
      </c>
    </row>
    <row r="57" spans="2:14">
      <c r="B57" s="102" t="s">
        <v>1746</v>
      </c>
      <c r="C57" s="103" t="s">
        <v>1747</v>
      </c>
      <c r="D57" s="104" t="s">
        <v>126</v>
      </c>
      <c r="E57" s="103" t="s">
        <v>1682</v>
      </c>
      <c r="F57" s="104" t="s">
        <v>1715</v>
      </c>
      <c r="G57" s="104" t="s">
        <v>139</v>
      </c>
      <c r="H57" s="106">
        <v>16972.000000000004</v>
      </c>
      <c r="I57" s="118">
        <v>3516.76</v>
      </c>
      <c r="J57" s="106"/>
      <c r="K57" s="106">
        <v>596.86451000000011</v>
      </c>
      <c r="L57" s="107">
        <v>5.4564994151431242E-4</v>
      </c>
      <c r="M57" s="107">
        <f t="shared" si="0"/>
        <v>3.820872081536597E-5</v>
      </c>
      <c r="N57" s="107">
        <f>K57/'סכום נכסי הקרן'!$C$42</f>
        <v>5.1787020671432841E-6</v>
      </c>
    </row>
    <row r="58" spans="2:14">
      <c r="B58" s="102" t="s">
        <v>1748</v>
      </c>
      <c r="C58" s="103" t="s">
        <v>1749</v>
      </c>
      <c r="D58" s="104" t="s">
        <v>126</v>
      </c>
      <c r="E58" s="103" t="s">
        <v>1682</v>
      </c>
      <c r="F58" s="104" t="s">
        <v>1715</v>
      </c>
      <c r="G58" s="104" t="s">
        <v>139</v>
      </c>
      <c r="H58" s="106">
        <v>11320.000000000002</v>
      </c>
      <c r="I58" s="118">
        <v>3330.16</v>
      </c>
      <c r="J58" s="106"/>
      <c r="K58" s="106">
        <v>376.97411000000011</v>
      </c>
      <c r="L58" s="107">
        <v>1.6379615828554621E-3</v>
      </c>
      <c r="M58" s="107">
        <f t="shared" si="0"/>
        <v>2.4132275051185507E-5</v>
      </c>
      <c r="N58" s="107">
        <f>K58/'סכום נכסי הקרן'!$C$42</f>
        <v>3.2708203788436009E-6</v>
      </c>
    </row>
    <row r="59" spans="2:14">
      <c r="B59" s="102" t="s">
        <v>1750</v>
      </c>
      <c r="C59" s="103" t="s">
        <v>1751</v>
      </c>
      <c r="D59" s="104" t="s">
        <v>126</v>
      </c>
      <c r="E59" s="103" t="s">
        <v>1682</v>
      </c>
      <c r="F59" s="104" t="s">
        <v>1715</v>
      </c>
      <c r="G59" s="104" t="s">
        <v>139</v>
      </c>
      <c r="H59" s="106">
        <v>70677.000000000015</v>
      </c>
      <c r="I59" s="118">
        <v>3439</v>
      </c>
      <c r="J59" s="106"/>
      <c r="K59" s="106">
        <v>2430.5820299999996</v>
      </c>
      <c r="L59" s="107">
        <v>2.9251886025874457E-3</v>
      </c>
      <c r="M59" s="107">
        <f t="shared" si="0"/>
        <v>1.555954972144607E-4</v>
      </c>
      <c r="N59" s="107">
        <f>K59/'סכום נכסי הקרן'!$C$42</f>
        <v>2.1088974084122233E-5</v>
      </c>
    </row>
    <row r="60" spans="2:14">
      <c r="B60" s="102" t="s">
        <v>1752</v>
      </c>
      <c r="C60" s="103" t="s">
        <v>1753</v>
      </c>
      <c r="D60" s="104" t="s">
        <v>126</v>
      </c>
      <c r="E60" s="103" t="s">
        <v>1682</v>
      </c>
      <c r="F60" s="104" t="s">
        <v>1715</v>
      </c>
      <c r="G60" s="104" t="s">
        <v>139</v>
      </c>
      <c r="H60" s="106">
        <v>61830.000000000007</v>
      </c>
      <c r="I60" s="118">
        <v>3669.22</v>
      </c>
      <c r="J60" s="106"/>
      <c r="K60" s="106">
        <v>2268.6786400000005</v>
      </c>
      <c r="L60" s="107">
        <v>1.7687094951437156E-3</v>
      </c>
      <c r="M60" s="107">
        <f t="shared" si="0"/>
        <v>1.452311325656541E-4</v>
      </c>
      <c r="N60" s="107">
        <f>K60/'סכום נכסי הקרן'!$C$42</f>
        <v>1.9684217382353353E-5</v>
      </c>
    </row>
    <row r="61" spans="2:14">
      <c r="B61" s="102" t="s">
        <v>1754</v>
      </c>
      <c r="C61" s="103" t="s">
        <v>1755</v>
      </c>
      <c r="D61" s="104" t="s">
        <v>126</v>
      </c>
      <c r="E61" s="103" t="s">
        <v>1682</v>
      </c>
      <c r="F61" s="104" t="s">
        <v>1715</v>
      </c>
      <c r="G61" s="104" t="s">
        <v>139</v>
      </c>
      <c r="H61" s="106">
        <v>324580.35418500012</v>
      </c>
      <c r="I61" s="118">
        <v>3694.17</v>
      </c>
      <c r="J61" s="106"/>
      <c r="K61" s="106">
        <v>11990.550066793003</v>
      </c>
      <c r="L61" s="107">
        <v>3.0736476167419969E-2</v>
      </c>
      <c r="M61" s="107">
        <f t="shared" si="0"/>
        <v>7.6758388587178951E-4</v>
      </c>
      <c r="N61" s="107">
        <f>K61/'סכום נכסי הקרן'!$C$42</f>
        <v>1.040361512147639E-4</v>
      </c>
    </row>
    <row r="62" spans="2:14">
      <c r="B62" s="102" t="s">
        <v>1756</v>
      </c>
      <c r="C62" s="103" t="s">
        <v>1757</v>
      </c>
      <c r="D62" s="104" t="s">
        <v>126</v>
      </c>
      <c r="E62" s="103" t="s">
        <v>1695</v>
      </c>
      <c r="F62" s="104" t="s">
        <v>1715</v>
      </c>
      <c r="G62" s="104" t="s">
        <v>139</v>
      </c>
      <c r="H62" s="106">
        <v>47581.000000000007</v>
      </c>
      <c r="I62" s="118">
        <v>268.32</v>
      </c>
      <c r="J62" s="106"/>
      <c r="K62" s="106">
        <v>127.66934000000002</v>
      </c>
      <c r="L62" s="107">
        <v>8.9601011765864577E-4</v>
      </c>
      <c r="M62" s="107">
        <f t="shared" si="0"/>
        <v>8.1728467466461276E-6</v>
      </c>
      <c r="N62" s="107">
        <f>K62/'סכום נכסי הקרן'!$C$42</f>
        <v>1.1077245570670952E-6</v>
      </c>
    </row>
    <row r="63" spans="2:14">
      <c r="B63" s="102" t="s">
        <v>1758</v>
      </c>
      <c r="C63" s="103" t="s">
        <v>1759</v>
      </c>
      <c r="D63" s="104" t="s">
        <v>126</v>
      </c>
      <c r="E63" s="103" t="s">
        <v>1695</v>
      </c>
      <c r="F63" s="104" t="s">
        <v>1715</v>
      </c>
      <c r="G63" s="104" t="s">
        <v>139</v>
      </c>
      <c r="H63" s="106">
        <v>37774.000000000007</v>
      </c>
      <c r="I63" s="118">
        <v>344.32</v>
      </c>
      <c r="J63" s="106"/>
      <c r="K63" s="106">
        <v>130.06344000000001</v>
      </c>
      <c r="L63" s="107">
        <v>2.4338393748485057E-3</v>
      </c>
      <c r="M63" s="107">
        <f t="shared" si="0"/>
        <v>8.3261068198645327E-6</v>
      </c>
      <c r="N63" s="107">
        <f>K63/'סכום נכסי הקרן'!$C$42</f>
        <v>1.1284969943811309E-6</v>
      </c>
    </row>
    <row r="64" spans="2:14">
      <c r="B64" s="102" t="s">
        <v>1760</v>
      </c>
      <c r="C64" s="103" t="s">
        <v>1761</v>
      </c>
      <c r="D64" s="104" t="s">
        <v>126</v>
      </c>
      <c r="E64" s="103" t="s">
        <v>1695</v>
      </c>
      <c r="F64" s="104" t="s">
        <v>1715</v>
      </c>
      <c r="G64" s="104" t="s">
        <v>139</v>
      </c>
      <c r="H64" s="106">
        <v>8918306.0000000019</v>
      </c>
      <c r="I64" s="118">
        <v>369.21</v>
      </c>
      <c r="J64" s="106"/>
      <c r="K64" s="106">
        <v>32927.277590000005</v>
      </c>
      <c r="L64" s="107">
        <v>0.23599659147724303</v>
      </c>
      <c r="M64" s="107">
        <f t="shared" si="0"/>
        <v>2.1078639047350401E-3</v>
      </c>
      <c r="N64" s="107">
        <f>K64/'סכום נכסי הקרן'!$C$42</f>
        <v>2.8569391824073063E-4</v>
      </c>
    </row>
    <row r="65" spans="2:14">
      <c r="B65" s="102" t="s">
        <v>1762</v>
      </c>
      <c r="C65" s="103" t="s">
        <v>1763</v>
      </c>
      <c r="D65" s="104" t="s">
        <v>126</v>
      </c>
      <c r="E65" s="103" t="s">
        <v>1695</v>
      </c>
      <c r="F65" s="104" t="s">
        <v>1715</v>
      </c>
      <c r="G65" s="104" t="s">
        <v>139</v>
      </c>
      <c r="H65" s="106">
        <v>1343015.0000000002</v>
      </c>
      <c r="I65" s="118">
        <v>3712</v>
      </c>
      <c r="J65" s="106"/>
      <c r="K65" s="106">
        <v>49852.716799999995</v>
      </c>
      <c r="L65" s="107">
        <v>0.4290394830116</v>
      </c>
      <c r="M65" s="107">
        <f t="shared" si="0"/>
        <v>3.1913583504884625E-3</v>
      </c>
      <c r="N65" s="107">
        <f>K65/'סכום נכסי הקרן'!$C$42</f>
        <v>4.3254769419087869E-4</v>
      </c>
    </row>
    <row r="66" spans="2:14">
      <c r="B66" s="102" t="s">
        <v>1764</v>
      </c>
      <c r="C66" s="103" t="s">
        <v>1765</v>
      </c>
      <c r="D66" s="104" t="s">
        <v>126</v>
      </c>
      <c r="E66" s="103" t="s">
        <v>1695</v>
      </c>
      <c r="F66" s="104" t="s">
        <v>1715</v>
      </c>
      <c r="G66" s="104" t="s">
        <v>139</v>
      </c>
      <c r="H66" s="106">
        <v>215.00000000000003</v>
      </c>
      <c r="I66" s="118">
        <v>3155.51</v>
      </c>
      <c r="J66" s="106"/>
      <c r="K66" s="106">
        <v>6.7843500000000017</v>
      </c>
      <c r="L66" s="107">
        <v>4.9517264251759598E-4</v>
      </c>
      <c r="M66" s="107">
        <f t="shared" si="0"/>
        <v>4.3430515757039758E-7</v>
      </c>
      <c r="N66" s="107">
        <f>K66/'סכום נכסי הקרן'!$C$42</f>
        <v>5.8864494002539275E-8</v>
      </c>
    </row>
    <row r="67" spans="2:14">
      <c r="B67" s="102" t="s">
        <v>1766</v>
      </c>
      <c r="C67" s="103" t="s">
        <v>1767</v>
      </c>
      <c r="D67" s="104" t="s">
        <v>126</v>
      </c>
      <c r="E67" s="103" t="s">
        <v>1695</v>
      </c>
      <c r="F67" s="104" t="s">
        <v>1715</v>
      </c>
      <c r="G67" s="104" t="s">
        <v>139</v>
      </c>
      <c r="H67" s="106">
        <v>47477.000000000007</v>
      </c>
      <c r="I67" s="118">
        <v>404.01</v>
      </c>
      <c r="J67" s="106"/>
      <c r="K67" s="106">
        <v>191.81182999999999</v>
      </c>
      <c r="L67" s="107">
        <v>2.4498105404856777E-3</v>
      </c>
      <c r="M67" s="107">
        <f t="shared" si="0"/>
        <v>1.2278975443781097E-5</v>
      </c>
      <c r="N67" s="107">
        <f>K67/'סכום נכסי הקרן'!$C$42</f>
        <v>1.664257639516104E-6</v>
      </c>
    </row>
    <row r="68" spans="2:14">
      <c r="B68" s="102" t="s">
        <v>1768</v>
      </c>
      <c r="C68" s="103" t="s">
        <v>1769</v>
      </c>
      <c r="D68" s="104" t="s">
        <v>126</v>
      </c>
      <c r="E68" s="103" t="s">
        <v>1695</v>
      </c>
      <c r="F68" s="104" t="s">
        <v>1715</v>
      </c>
      <c r="G68" s="104" t="s">
        <v>139</v>
      </c>
      <c r="H68" s="106">
        <v>57073.000000000007</v>
      </c>
      <c r="I68" s="118">
        <v>565.33000000000004</v>
      </c>
      <c r="J68" s="106"/>
      <c r="K68" s="106">
        <v>322.65079000000009</v>
      </c>
      <c r="L68" s="107">
        <v>8.0089068620248886E-3</v>
      </c>
      <c r="M68" s="107">
        <f t="shared" si="0"/>
        <v>2.065472774711848E-5</v>
      </c>
      <c r="N68" s="107">
        <f>K68/'סכום נכסי הקרן'!$C$42</f>
        <v>2.7994834424623672E-6</v>
      </c>
    </row>
    <row r="69" spans="2:14">
      <c r="B69" s="102" t="s">
        <v>1770</v>
      </c>
      <c r="C69" s="103" t="s">
        <v>1771</v>
      </c>
      <c r="D69" s="104" t="s">
        <v>126</v>
      </c>
      <c r="E69" s="103" t="s">
        <v>1695</v>
      </c>
      <c r="F69" s="104" t="s">
        <v>1715</v>
      </c>
      <c r="G69" s="104" t="s">
        <v>139</v>
      </c>
      <c r="H69" s="106">
        <v>3971.0000000000005</v>
      </c>
      <c r="I69" s="118">
        <v>3644.85</v>
      </c>
      <c r="J69" s="106"/>
      <c r="K69" s="106">
        <v>144.73699000000002</v>
      </c>
      <c r="L69" s="107">
        <v>4.4590331522545917E-4</v>
      </c>
      <c r="M69" s="107">
        <f t="shared" si="0"/>
        <v>9.2654449207683933E-6</v>
      </c>
      <c r="N69" s="107">
        <f>K69/'סכום נכסי הקרן'!$C$42</f>
        <v>1.2558122266393371E-6</v>
      </c>
    </row>
    <row r="70" spans="2:14">
      <c r="B70" s="102" t="s">
        <v>1772</v>
      </c>
      <c r="C70" s="103" t="s">
        <v>1773</v>
      </c>
      <c r="D70" s="104" t="s">
        <v>126</v>
      </c>
      <c r="E70" s="103" t="s">
        <v>1695</v>
      </c>
      <c r="F70" s="104" t="s">
        <v>1715</v>
      </c>
      <c r="G70" s="104" t="s">
        <v>139</v>
      </c>
      <c r="H70" s="106">
        <v>467496.99928000005</v>
      </c>
      <c r="I70" s="118">
        <v>3704.64</v>
      </c>
      <c r="J70" s="106"/>
      <c r="K70" s="106">
        <v>17319.080830526007</v>
      </c>
      <c r="L70" s="107">
        <v>3.6972140169202999E-2</v>
      </c>
      <c r="M70" s="107">
        <f t="shared" si="0"/>
        <v>1.108693703755857E-3</v>
      </c>
      <c r="N70" s="107">
        <f>K70/'סכום נכסי הקרן'!$C$42</f>
        <v>1.5026921218362716E-4</v>
      </c>
    </row>
    <row r="71" spans="2:14">
      <c r="B71" s="102" t="s">
        <v>1774</v>
      </c>
      <c r="C71" s="103" t="s">
        <v>1775</v>
      </c>
      <c r="D71" s="104" t="s">
        <v>126</v>
      </c>
      <c r="E71" s="103" t="s">
        <v>1695</v>
      </c>
      <c r="F71" s="104" t="s">
        <v>1715</v>
      </c>
      <c r="G71" s="104" t="s">
        <v>139</v>
      </c>
      <c r="H71" s="106">
        <v>9776.0000000000018</v>
      </c>
      <c r="I71" s="118">
        <v>334.55</v>
      </c>
      <c r="J71" s="106"/>
      <c r="K71" s="106">
        <v>32.705610000000007</v>
      </c>
      <c r="L71" s="107">
        <v>2.4881212950986941E-4</v>
      </c>
      <c r="M71" s="107">
        <f t="shared" si="0"/>
        <v>2.09367369084525E-6</v>
      </c>
      <c r="N71" s="107">
        <f>K71/'סכום נכסי הקרן'!$C$42</f>
        <v>2.8377061674211803E-7</v>
      </c>
    </row>
    <row r="72" spans="2:14">
      <c r="B72" s="102" t="s">
        <v>1776</v>
      </c>
      <c r="C72" s="103" t="s">
        <v>1777</v>
      </c>
      <c r="D72" s="104" t="s">
        <v>126</v>
      </c>
      <c r="E72" s="103" t="s">
        <v>1695</v>
      </c>
      <c r="F72" s="104" t="s">
        <v>1715</v>
      </c>
      <c r="G72" s="104" t="s">
        <v>139</v>
      </c>
      <c r="H72" s="106">
        <v>2667990.3000000003</v>
      </c>
      <c r="I72" s="118">
        <v>345.35</v>
      </c>
      <c r="J72" s="106"/>
      <c r="K72" s="106">
        <v>9213.9044900000044</v>
      </c>
      <c r="L72" s="107">
        <v>6.7073418483867249E-3</v>
      </c>
      <c r="M72" s="107">
        <f t="shared" si="0"/>
        <v>5.8983487605563463E-4</v>
      </c>
      <c r="N72" s="107">
        <f>K72/'סכום נכסי הקרן'!$C$42</f>
        <v>7.9944552623549032E-5</v>
      </c>
    </row>
    <row r="73" spans="2:14">
      <c r="B73" s="102" t="s">
        <v>1778</v>
      </c>
      <c r="C73" s="103" t="s">
        <v>1779</v>
      </c>
      <c r="D73" s="104" t="s">
        <v>126</v>
      </c>
      <c r="E73" s="103" t="s">
        <v>1695</v>
      </c>
      <c r="F73" s="104" t="s">
        <v>1715</v>
      </c>
      <c r="G73" s="104" t="s">
        <v>139</v>
      </c>
      <c r="H73" s="106">
        <v>620610.00000000012</v>
      </c>
      <c r="I73" s="118">
        <v>369.15</v>
      </c>
      <c r="J73" s="106"/>
      <c r="K73" s="106">
        <v>2290.9818200000004</v>
      </c>
      <c r="L73" s="107">
        <v>2.6998157751269803E-3</v>
      </c>
      <c r="M73" s="107">
        <f t="shared" si="0"/>
        <v>1.4665888704533465E-4</v>
      </c>
      <c r="N73" s="107">
        <f>K73/'סכום נכסי הקרן'!$C$42</f>
        <v>1.9877731190654447E-5</v>
      </c>
    </row>
    <row r="74" spans="2:14">
      <c r="B74" s="108"/>
      <c r="C74" s="103"/>
      <c r="D74" s="103"/>
      <c r="E74" s="103"/>
      <c r="F74" s="103"/>
      <c r="G74" s="103"/>
      <c r="H74" s="106"/>
      <c r="I74" s="118"/>
      <c r="J74" s="103"/>
      <c r="K74" s="103"/>
      <c r="L74" s="103"/>
      <c r="M74" s="107"/>
      <c r="N74" s="103"/>
    </row>
    <row r="75" spans="2:14">
      <c r="B75" s="95" t="s">
        <v>207</v>
      </c>
      <c r="C75" s="96"/>
      <c r="D75" s="97"/>
      <c r="E75" s="96"/>
      <c r="F75" s="97"/>
      <c r="G75" s="97"/>
      <c r="H75" s="99"/>
      <c r="I75" s="116"/>
      <c r="J75" s="99">
        <v>2.4210000000000006E-2</v>
      </c>
      <c r="K75" s="99">
        <v>12388858.530833595</v>
      </c>
      <c r="L75" s="100"/>
      <c r="M75" s="100">
        <f t="shared" si="0"/>
        <v>0.79308189529594542</v>
      </c>
      <c r="N75" s="100">
        <f>K75/'סכום נכסי הקרן'!$C$42</f>
        <v>0.10749207937187225</v>
      </c>
    </row>
    <row r="76" spans="2:14">
      <c r="B76" s="101" t="s">
        <v>237</v>
      </c>
      <c r="C76" s="96"/>
      <c r="D76" s="97"/>
      <c r="E76" s="96"/>
      <c r="F76" s="97"/>
      <c r="G76" s="97"/>
      <c r="H76" s="99"/>
      <c r="I76" s="116"/>
      <c r="J76" s="99">
        <v>2.4210000000000006E-2</v>
      </c>
      <c r="K76" s="99">
        <v>12219594.900937285</v>
      </c>
      <c r="L76" s="100"/>
      <c r="M76" s="100">
        <f t="shared" ref="M76:M136" si="1">IFERROR(K76/$K$11,0)</f>
        <v>0.78224635947408272</v>
      </c>
      <c r="N76" s="100">
        <f>K76/'סכום נכסי הקרן'!$C$42</f>
        <v>0.10602346146052048</v>
      </c>
    </row>
    <row r="77" spans="2:14">
      <c r="B77" s="102" t="s">
        <v>1780</v>
      </c>
      <c r="C77" s="103" t="s">
        <v>1781</v>
      </c>
      <c r="D77" s="104" t="s">
        <v>29</v>
      </c>
      <c r="E77" s="103"/>
      <c r="F77" s="104" t="s">
        <v>1664</v>
      </c>
      <c r="G77" s="104" t="s">
        <v>138</v>
      </c>
      <c r="H77" s="106">
        <v>3149727.2345930054</v>
      </c>
      <c r="I77" s="118">
        <v>6110.2</v>
      </c>
      <c r="J77" s="106"/>
      <c r="K77" s="106">
        <v>735946.51845611725</v>
      </c>
      <c r="L77" s="107">
        <v>7.1506934709513914E-2</v>
      </c>
      <c r="M77" s="107">
        <f t="shared" si="1"/>
        <v>4.7112157931337481E-2</v>
      </c>
      <c r="N77" s="107">
        <f>K77/'סכום נכסי הקרן'!$C$42</f>
        <v>6.385448778711264E-3</v>
      </c>
    </row>
    <row r="78" spans="2:14">
      <c r="B78" s="102" t="s">
        <v>1782</v>
      </c>
      <c r="C78" s="103" t="s">
        <v>1783</v>
      </c>
      <c r="D78" s="104" t="s">
        <v>29</v>
      </c>
      <c r="E78" s="103"/>
      <c r="F78" s="104" t="s">
        <v>1664</v>
      </c>
      <c r="G78" s="104" t="s">
        <v>138</v>
      </c>
      <c r="H78" s="106">
        <v>340797.61370000005</v>
      </c>
      <c r="I78" s="118">
        <v>4497.5</v>
      </c>
      <c r="J78" s="106"/>
      <c r="K78" s="106">
        <v>58611.87311362601</v>
      </c>
      <c r="L78" s="107">
        <v>1.9285246507693556E-2</v>
      </c>
      <c r="M78" s="107">
        <f t="shared" si="1"/>
        <v>3.7520821874032868E-3</v>
      </c>
      <c r="N78" s="107">
        <f>K78/'סכום נכסי הקרן'!$C$42</f>
        <v>5.085466188175183E-4</v>
      </c>
    </row>
    <row r="79" spans="2:14">
      <c r="B79" s="102" t="s">
        <v>1784</v>
      </c>
      <c r="C79" s="103" t="s">
        <v>1785</v>
      </c>
      <c r="D79" s="104" t="s">
        <v>29</v>
      </c>
      <c r="E79" s="103"/>
      <c r="F79" s="104" t="s">
        <v>1664</v>
      </c>
      <c r="G79" s="104" t="s">
        <v>138</v>
      </c>
      <c r="H79" s="106">
        <v>543339.1473330002</v>
      </c>
      <c r="I79" s="118">
        <v>8339.5</v>
      </c>
      <c r="J79" s="106"/>
      <c r="K79" s="106">
        <v>173272.20157429503</v>
      </c>
      <c r="L79" s="107">
        <v>1.40419831333897E-2</v>
      </c>
      <c r="M79" s="107">
        <f t="shared" si="1"/>
        <v>1.1092147487569757E-2</v>
      </c>
      <c r="N79" s="107">
        <f>K79/'סכום נכסי הקרן'!$C$42</f>
        <v>1.5033983315095572E-3</v>
      </c>
    </row>
    <row r="80" spans="2:14">
      <c r="B80" s="102" t="s">
        <v>1786</v>
      </c>
      <c r="C80" s="103" t="s">
        <v>1787</v>
      </c>
      <c r="D80" s="104" t="s">
        <v>1499</v>
      </c>
      <c r="E80" s="103"/>
      <c r="F80" s="104" t="s">
        <v>1664</v>
      </c>
      <c r="G80" s="104" t="s">
        <v>138</v>
      </c>
      <c r="H80" s="106">
        <v>846871.37058400025</v>
      </c>
      <c r="I80" s="118">
        <v>6557</v>
      </c>
      <c r="J80" s="106"/>
      <c r="K80" s="106">
        <v>212344.25646286103</v>
      </c>
      <c r="L80" s="107">
        <v>4.2428425379959934E-3</v>
      </c>
      <c r="M80" s="107">
        <f t="shared" si="1"/>
        <v>1.3593373832758002E-2</v>
      </c>
      <c r="N80" s="107">
        <f>K80/'סכום נכסי הקרן'!$C$42</f>
        <v>1.8424074835513707E-3</v>
      </c>
    </row>
    <row r="81" spans="2:14">
      <c r="B81" s="102" t="s">
        <v>1788</v>
      </c>
      <c r="C81" s="103" t="s">
        <v>1789</v>
      </c>
      <c r="D81" s="104" t="s">
        <v>1499</v>
      </c>
      <c r="E81" s="103"/>
      <c r="F81" s="104" t="s">
        <v>1664</v>
      </c>
      <c r="G81" s="104" t="s">
        <v>138</v>
      </c>
      <c r="H81" s="106">
        <v>246449.775727</v>
      </c>
      <c r="I81" s="118">
        <v>16098</v>
      </c>
      <c r="J81" s="106"/>
      <c r="K81" s="106">
        <v>151711.40624404204</v>
      </c>
      <c r="L81" s="107">
        <v>2.2619772352182751E-3</v>
      </c>
      <c r="M81" s="107">
        <f t="shared" si="1"/>
        <v>9.7119173088129687E-3</v>
      </c>
      <c r="N81" s="107">
        <f>K81/'סכום נכסי הקרן'!$C$42</f>
        <v>1.3163258326839285E-3</v>
      </c>
    </row>
    <row r="82" spans="2:14">
      <c r="B82" s="102" t="s">
        <v>1790</v>
      </c>
      <c r="C82" s="103" t="s">
        <v>1791</v>
      </c>
      <c r="D82" s="104" t="s">
        <v>1499</v>
      </c>
      <c r="E82" s="103"/>
      <c r="F82" s="104" t="s">
        <v>1664</v>
      </c>
      <c r="G82" s="104" t="s">
        <v>138</v>
      </c>
      <c r="H82" s="106">
        <v>486453.72124400007</v>
      </c>
      <c r="I82" s="118">
        <v>6881</v>
      </c>
      <c r="J82" s="106"/>
      <c r="K82" s="106">
        <v>128000.29525840301</v>
      </c>
      <c r="L82" s="107">
        <v>2.0724692064894579E-3</v>
      </c>
      <c r="M82" s="107">
        <f t="shared" si="1"/>
        <v>8.1940330910489773E-3</v>
      </c>
      <c r="N82" s="107">
        <f>K82/'סכום נכסי הקרן'!$C$42</f>
        <v>1.1105960943290838E-3</v>
      </c>
    </row>
    <row r="83" spans="2:14">
      <c r="B83" s="102" t="s">
        <v>1792</v>
      </c>
      <c r="C83" s="103" t="s">
        <v>1793</v>
      </c>
      <c r="D83" s="104" t="s">
        <v>128</v>
      </c>
      <c r="E83" s="103"/>
      <c r="F83" s="104" t="s">
        <v>1664</v>
      </c>
      <c r="G83" s="104" t="s">
        <v>147</v>
      </c>
      <c r="H83" s="106">
        <v>542338.00000000012</v>
      </c>
      <c r="I83" s="118">
        <v>245500</v>
      </c>
      <c r="J83" s="106"/>
      <c r="K83" s="106">
        <v>34164.74500000001</v>
      </c>
      <c r="L83" s="107">
        <v>1.487153109032589E-4</v>
      </c>
      <c r="M83" s="107">
        <f t="shared" si="1"/>
        <v>2.1870812915868805E-3</v>
      </c>
      <c r="N83" s="107">
        <f>K83/'סכום נכסי הקרן'!$C$42</f>
        <v>2.9643081903952238E-4</v>
      </c>
    </row>
    <row r="84" spans="2:14">
      <c r="B84" s="102" t="s">
        <v>1794</v>
      </c>
      <c r="C84" s="103" t="s">
        <v>1795</v>
      </c>
      <c r="D84" s="104" t="s">
        <v>1499</v>
      </c>
      <c r="E84" s="103"/>
      <c r="F84" s="104" t="s">
        <v>1664</v>
      </c>
      <c r="G84" s="104" t="s">
        <v>138</v>
      </c>
      <c r="H84" s="106">
        <v>125223.30922</v>
      </c>
      <c r="I84" s="118">
        <v>9039</v>
      </c>
      <c r="J84" s="106"/>
      <c r="K84" s="106">
        <v>43283.60713559101</v>
      </c>
      <c r="L84" s="107">
        <v>2.8871644519720132E-4</v>
      </c>
      <c r="M84" s="107">
        <f t="shared" si="1"/>
        <v>2.7708319613873158E-3</v>
      </c>
      <c r="N84" s="107">
        <f>K84/'סכום נכסי הקרן'!$C$42</f>
        <v>3.7555073553712035E-4</v>
      </c>
    </row>
    <row r="85" spans="2:14">
      <c r="B85" s="102" t="s">
        <v>1796</v>
      </c>
      <c r="C85" s="103" t="s">
        <v>1797</v>
      </c>
      <c r="D85" s="104" t="s">
        <v>1499</v>
      </c>
      <c r="E85" s="103"/>
      <c r="F85" s="104" t="s">
        <v>1664</v>
      </c>
      <c r="G85" s="104" t="s">
        <v>138</v>
      </c>
      <c r="H85" s="106">
        <v>1175971.304334</v>
      </c>
      <c r="I85" s="118">
        <v>3317</v>
      </c>
      <c r="J85" s="106"/>
      <c r="K85" s="106">
        <v>149162.64626091995</v>
      </c>
      <c r="L85" s="107">
        <v>1.288248009521989E-3</v>
      </c>
      <c r="M85" s="107">
        <f t="shared" si="1"/>
        <v>9.5487565629671679E-3</v>
      </c>
      <c r="N85" s="107">
        <f>K85/'סכום נכסי הקרן'!$C$42</f>
        <v>1.2942114861746238E-3</v>
      </c>
    </row>
    <row r="86" spans="2:14">
      <c r="B86" s="102" t="s">
        <v>1798</v>
      </c>
      <c r="C86" s="103" t="s">
        <v>1799</v>
      </c>
      <c r="D86" s="104" t="s">
        <v>29</v>
      </c>
      <c r="E86" s="103"/>
      <c r="F86" s="104" t="s">
        <v>1664</v>
      </c>
      <c r="G86" s="104" t="s">
        <v>146</v>
      </c>
      <c r="H86" s="106">
        <v>1563051.4843490003</v>
      </c>
      <c r="I86" s="118">
        <v>4911</v>
      </c>
      <c r="J86" s="106"/>
      <c r="K86" s="106">
        <v>218194.44548632804</v>
      </c>
      <c r="L86" s="107">
        <v>2.3183595246166821E-2</v>
      </c>
      <c r="M86" s="107">
        <f t="shared" si="1"/>
        <v>1.3967877988005514E-2</v>
      </c>
      <c r="N86" s="107">
        <f>K86/'סכום נכסי הקרן'!$C$42</f>
        <v>1.8931667186565164E-3</v>
      </c>
    </row>
    <row r="87" spans="2:14">
      <c r="B87" s="102" t="s">
        <v>1800</v>
      </c>
      <c r="C87" s="103" t="s">
        <v>1801</v>
      </c>
      <c r="D87" s="104" t="s">
        <v>127</v>
      </c>
      <c r="E87" s="103"/>
      <c r="F87" s="104" t="s">
        <v>1664</v>
      </c>
      <c r="G87" s="104" t="s">
        <v>138</v>
      </c>
      <c r="H87" s="106">
        <v>3729042.5453449995</v>
      </c>
      <c r="I87" s="118">
        <v>959.38</v>
      </c>
      <c r="J87" s="106"/>
      <c r="K87" s="106">
        <v>136806.2323309659</v>
      </c>
      <c r="L87" s="107">
        <v>1.6890568529393385E-2</v>
      </c>
      <c r="M87" s="107">
        <f t="shared" si="1"/>
        <v>8.7577516326711544E-3</v>
      </c>
      <c r="N87" s="107">
        <f>K87/'סכום נכסי הקרן'!$C$42</f>
        <v>1.1870009127707348E-3</v>
      </c>
    </row>
    <row r="88" spans="2:14">
      <c r="B88" s="102" t="s">
        <v>1802</v>
      </c>
      <c r="C88" s="103" t="s">
        <v>1803</v>
      </c>
      <c r="D88" s="104" t="s">
        <v>1499</v>
      </c>
      <c r="E88" s="103"/>
      <c r="F88" s="104" t="s">
        <v>1664</v>
      </c>
      <c r="G88" s="104" t="s">
        <v>138</v>
      </c>
      <c r="H88" s="106">
        <v>1736482.7246900005</v>
      </c>
      <c r="I88" s="118">
        <v>10138</v>
      </c>
      <c r="J88" s="106"/>
      <c r="K88" s="106">
        <v>673194.62163757114</v>
      </c>
      <c r="L88" s="107">
        <v>1.2187896380372839E-2</v>
      </c>
      <c r="M88" s="107">
        <f t="shared" si="1"/>
        <v>4.3095049079992842E-2</v>
      </c>
      <c r="N88" s="107">
        <f>K88/'סכום נכסי הקרן'!$C$42</f>
        <v>5.8409811946504081E-3</v>
      </c>
    </row>
    <row r="89" spans="2:14">
      <c r="B89" s="102" t="s">
        <v>1804</v>
      </c>
      <c r="C89" s="103" t="s">
        <v>1805</v>
      </c>
      <c r="D89" s="104" t="s">
        <v>29</v>
      </c>
      <c r="E89" s="103"/>
      <c r="F89" s="104" t="s">
        <v>1664</v>
      </c>
      <c r="G89" s="104" t="s">
        <v>138</v>
      </c>
      <c r="H89" s="106">
        <v>525066.09087000089</v>
      </c>
      <c r="I89" s="118">
        <v>4475</v>
      </c>
      <c r="J89" s="106"/>
      <c r="K89" s="106">
        <v>89851.40973489896</v>
      </c>
      <c r="L89" s="107">
        <v>6.1431938746845681E-2</v>
      </c>
      <c r="M89" s="107">
        <f t="shared" si="1"/>
        <v>5.7519041120870293E-3</v>
      </c>
      <c r="N89" s="107">
        <f>K89/'סכום נכסי הקרן'!$C$42</f>
        <v>7.7959683233613504E-4</v>
      </c>
    </row>
    <row r="90" spans="2:14">
      <c r="B90" s="102" t="s">
        <v>1806</v>
      </c>
      <c r="C90" s="103" t="s">
        <v>1807</v>
      </c>
      <c r="D90" s="104" t="s">
        <v>1499</v>
      </c>
      <c r="E90" s="103"/>
      <c r="F90" s="104" t="s">
        <v>1664</v>
      </c>
      <c r="G90" s="104" t="s">
        <v>138</v>
      </c>
      <c r="H90" s="106">
        <v>1483658.4484799998</v>
      </c>
      <c r="I90" s="118">
        <v>5859</v>
      </c>
      <c r="J90" s="106"/>
      <c r="K90" s="106">
        <v>332410.94545039913</v>
      </c>
      <c r="L90" s="107">
        <v>4.0811719854369842E-2</v>
      </c>
      <c r="M90" s="107">
        <f t="shared" si="1"/>
        <v>2.1279531280367376E-2</v>
      </c>
      <c r="N90" s="107">
        <f>K90/'סכום נכסי הקרן'!$C$42</f>
        <v>2.8841675480839619E-3</v>
      </c>
    </row>
    <row r="91" spans="2:14">
      <c r="B91" s="102" t="s">
        <v>1808</v>
      </c>
      <c r="C91" s="103" t="s">
        <v>1809</v>
      </c>
      <c r="D91" s="104" t="s">
        <v>127</v>
      </c>
      <c r="E91" s="103"/>
      <c r="F91" s="104" t="s">
        <v>1664</v>
      </c>
      <c r="G91" s="104" t="s">
        <v>138</v>
      </c>
      <c r="H91" s="106">
        <v>20303552.809178002</v>
      </c>
      <c r="I91" s="118">
        <v>768.2</v>
      </c>
      <c r="J91" s="106"/>
      <c r="K91" s="106">
        <v>596436.51760754606</v>
      </c>
      <c r="L91" s="107">
        <v>2.2827872998880339E-2</v>
      </c>
      <c r="M91" s="107">
        <f t="shared" si="1"/>
        <v>3.8181322567421266E-2</v>
      </c>
      <c r="N91" s="107">
        <f>K91/'סכום נכסי הקרן'!$C$42</f>
        <v>5.1749885860258972E-3</v>
      </c>
    </row>
    <row r="92" spans="2:14">
      <c r="B92" s="102" t="s">
        <v>1810</v>
      </c>
      <c r="C92" s="103" t="s">
        <v>1811</v>
      </c>
      <c r="D92" s="104" t="s">
        <v>1812</v>
      </c>
      <c r="E92" s="103"/>
      <c r="F92" s="104" t="s">
        <v>1664</v>
      </c>
      <c r="G92" s="104" t="s">
        <v>143</v>
      </c>
      <c r="H92" s="106">
        <v>12448721.015098002</v>
      </c>
      <c r="I92" s="118">
        <v>1892</v>
      </c>
      <c r="J92" s="106"/>
      <c r="K92" s="106">
        <v>115016.26801631702</v>
      </c>
      <c r="L92" s="107">
        <v>3.8636782376014506E-2</v>
      </c>
      <c r="M92" s="107">
        <f t="shared" si="1"/>
        <v>7.3628510327423602E-3</v>
      </c>
      <c r="N92" s="107">
        <f>K92/'סכום נכסי הקרן'!$C$42</f>
        <v>9.9794002650820503E-4</v>
      </c>
    </row>
    <row r="93" spans="2:14">
      <c r="B93" s="102" t="s">
        <v>1813</v>
      </c>
      <c r="C93" s="103" t="s">
        <v>1814</v>
      </c>
      <c r="D93" s="104" t="s">
        <v>29</v>
      </c>
      <c r="E93" s="103"/>
      <c r="F93" s="104" t="s">
        <v>1664</v>
      </c>
      <c r="G93" s="104" t="s">
        <v>140</v>
      </c>
      <c r="H93" s="106">
        <v>7936344.8497420046</v>
      </c>
      <c r="I93" s="118">
        <v>2808.5</v>
      </c>
      <c r="J93" s="106"/>
      <c r="K93" s="106">
        <v>903404.55871655699</v>
      </c>
      <c r="L93" s="107">
        <v>3.2778846473309441E-2</v>
      </c>
      <c r="M93" s="107">
        <f t="shared" si="1"/>
        <v>5.7832107604001814E-2</v>
      </c>
      <c r="N93" s="107">
        <f>K93/'סכום נכסי הקרן'!$C$42</f>
        <v>7.8384004699694736E-3</v>
      </c>
    </row>
    <row r="94" spans="2:14">
      <c r="B94" s="102" t="s">
        <v>1815</v>
      </c>
      <c r="C94" s="103" t="s">
        <v>1816</v>
      </c>
      <c r="D94" s="104" t="s">
        <v>1477</v>
      </c>
      <c r="E94" s="103"/>
      <c r="F94" s="104" t="s">
        <v>1664</v>
      </c>
      <c r="G94" s="104" t="s">
        <v>138</v>
      </c>
      <c r="H94" s="106">
        <v>15.999999999999995</v>
      </c>
      <c r="I94" s="118">
        <v>9237</v>
      </c>
      <c r="J94" s="106"/>
      <c r="K94" s="106">
        <v>5.6515699999999995</v>
      </c>
      <c r="L94" s="107">
        <v>8.6206896551724114E-8</v>
      </c>
      <c r="M94" s="107">
        <f t="shared" si="1"/>
        <v>3.6178941230480904E-7</v>
      </c>
      <c r="N94" s="107">
        <f>K94/'סכום נכסי הקרן'!$C$42</f>
        <v>4.9035914770011985E-8</v>
      </c>
    </row>
    <row r="95" spans="2:14">
      <c r="B95" s="102" t="s">
        <v>1817</v>
      </c>
      <c r="C95" s="103" t="s">
        <v>1818</v>
      </c>
      <c r="D95" s="104" t="s">
        <v>29</v>
      </c>
      <c r="E95" s="103"/>
      <c r="F95" s="104" t="s">
        <v>1664</v>
      </c>
      <c r="G95" s="104" t="s">
        <v>138</v>
      </c>
      <c r="H95" s="106">
        <v>1035779.0543440002</v>
      </c>
      <c r="I95" s="118">
        <v>3647.5</v>
      </c>
      <c r="J95" s="106"/>
      <c r="K95" s="106">
        <v>144470.87681088404</v>
      </c>
      <c r="L95" s="107">
        <v>1.5440951913297557E-2</v>
      </c>
      <c r="M95" s="107">
        <f t="shared" si="1"/>
        <v>9.2484094891455305E-3</v>
      </c>
      <c r="N95" s="107">
        <f>K95/'סכום נכסי הקרן'!$C$42</f>
        <v>1.2535032923678574E-3</v>
      </c>
    </row>
    <row r="96" spans="2:14">
      <c r="B96" s="102" t="s">
        <v>1819</v>
      </c>
      <c r="C96" s="103" t="s">
        <v>1820</v>
      </c>
      <c r="D96" s="104" t="s">
        <v>127</v>
      </c>
      <c r="E96" s="103"/>
      <c r="F96" s="104" t="s">
        <v>1664</v>
      </c>
      <c r="G96" s="104" t="s">
        <v>138</v>
      </c>
      <c r="H96" s="106">
        <v>6465360.691668001</v>
      </c>
      <c r="I96" s="118">
        <v>462.75</v>
      </c>
      <c r="J96" s="106"/>
      <c r="K96" s="106">
        <v>114408.17804321102</v>
      </c>
      <c r="L96" s="107">
        <v>5.4807470585505183E-2</v>
      </c>
      <c r="M96" s="107">
        <f t="shared" si="1"/>
        <v>7.3239237056459136E-3</v>
      </c>
      <c r="N96" s="107">
        <f>K96/'סכום נכסי הקרן'!$C$42</f>
        <v>9.9266392657602269E-4</v>
      </c>
    </row>
    <row r="97" spans="2:14">
      <c r="B97" s="102" t="s">
        <v>1821</v>
      </c>
      <c r="C97" s="103" t="s">
        <v>1822</v>
      </c>
      <c r="D97" s="104" t="s">
        <v>127</v>
      </c>
      <c r="E97" s="103"/>
      <c r="F97" s="104" t="s">
        <v>1664</v>
      </c>
      <c r="G97" s="104" t="s">
        <v>138</v>
      </c>
      <c r="H97" s="106">
        <v>755302.61827899946</v>
      </c>
      <c r="I97" s="118">
        <v>3687.75</v>
      </c>
      <c r="J97" s="106"/>
      <c r="K97" s="106">
        <v>106512.44289527797</v>
      </c>
      <c r="L97" s="107">
        <v>7.374335848595065E-3</v>
      </c>
      <c r="M97" s="107">
        <f t="shared" si="1"/>
        <v>6.818472410008573E-3</v>
      </c>
      <c r="N97" s="107">
        <f>K97/'סכום נכסי הקרן'!$C$42</f>
        <v>9.2415648603107084E-4</v>
      </c>
    </row>
    <row r="98" spans="2:14">
      <c r="B98" s="102" t="s">
        <v>1823</v>
      </c>
      <c r="C98" s="103" t="s">
        <v>1824</v>
      </c>
      <c r="D98" s="104" t="s">
        <v>29</v>
      </c>
      <c r="E98" s="103"/>
      <c r="F98" s="104" t="s">
        <v>1664</v>
      </c>
      <c r="G98" s="104" t="s">
        <v>140</v>
      </c>
      <c r="H98" s="106">
        <v>5746006.2775010038</v>
      </c>
      <c r="I98" s="118">
        <v>641.1</v>
      </c>
      <c r="J98" s="106"/>
      <c r="K98" s="106">
        <v>149306.66399582397</v>
      </c>
      <c r="L98" s="107">
        <v>2.8038060056165961E-2</v>
      </c>
      <c r="M98" s="107">
        <f t="shared" si="1"/>
        <v>9.5579759642436968E-3</v>
      </c>
      <c r="N98" s="107">
        <f>K98/'סכום נכסי הקרן'!$C$42</f>
        <v>1.2954610577758112E-3</v>
      </c>
    </row>
    <row r="99" spans="2:14">
      <c r="B99" s="102" t="s">
        <v>1825</v>
      </c>
      <c r="C99" s="103" t="s">
        <v>1826</v>
      </c>
      <c r="D99" s="104" t="s">
        <v>127</v>
      </c>
      <c r="E99" s="103"/>
      <c r="F99" s="104" t="s">
        <v>1664</v>
      </c>
      <c r="G99" s="104" t="s">
        <v>138</v>
      </c>
      <c r="H99" s="106">
        <v>1735.0000000000002</v>
      </c>
      <c r="I99" s="118">
        <v>2119</v>
      </c>
      <c r="J99" s="106"/>
      <c r="K99" s="106">
        <v>140.58803000000003</v>
      </c>
      <c r="L99" s="107">
        <v>9.6522948539638394E-6</v>
      </c>
      <c r="M99" s="107">
        <f t="shared" si="1"/>
        <v>8.9998461933216573E-6</v>
      </c>
      <c r="N99" s="107">
        <f>K99/'סכום נכסי הקרן'!$C$42</f>
        <v>1.2198137255247461E-6</v>
      </c>
    </row>
    <row r="100" spans="2:14">
      <c r="B100" s="102" t="s">
        <v>1827</v>
      </c>
      <c r="C100" s="103" t="s">
        <v>1828</v>
      </c>
      <c r="D100" s="104" t="s">
        <v>127</v>
      </c>
      <c r="E100" s="103"/>
      <c r="F100" s="104" t="s">
        <v>1664</v>
      </c>
      <c r="G100" s="104" t="s">
        <v>138</v>
      </c>
      <c r="H100" s="106">
        <v>7166657.9839039985</v>
      </c>
      <c r="I100" s="118">
        <v>1004</v>
      </c>
      <c r="J100" s="106"/>
      <c r="K100" s="106">
        <v>275149.21331014408</v>
      </c>
      <c r="L100" s="107">
        <v>3.0823954655940761E-2</v>
      </c>
      <c r="M100" s="107">
        <f t="shared" si="1"/>
        <v>1.7613879360886899E-2</v>
      </c>
      <c r="N100" s="107">
        <f>K100/'סכום נכסי הקרן'!$C$42</f>
        <v>2.3873354435868391E-3</v>
      </c>
    </row>
    <row r="101" spans="2:14">
      <c r="B101" s="102" t="s">
        <v>1829</v>
      </c>
      <c r="C101" s="103" t="s">
        <v>1830</v>
      </c>
      <c r="D101" s="104" t="s">
        <v>1499</v>
      </c>
      <c r="E101" s="103"/>
      <c r="F101" s="104" t="s">
        <v>1664</v>
      </c>
      <c r="G101" s="104" t="s">
        <v>138</v>
      </c>
      <c r="H101" s="106">
        <v>265619.6414989999</v>
      </c>
      <c r="I101" s="118">
        <v>34126</v>
      </c>
      <c r="J101" s="106"/>
      <c r="K101" s="106">
        <v>346627.85227259097</v>
      </c>
      <c r="L101" s="107">
        <v>1.4435850081467387E-2</v>
      </c>
      <c r="M101" s="107">
        <f t="shared" si="1"/>
        <v>2.2189637032219163E-2</v>
      </c>
      <c r="N101" s="107">
        <f>K101/'סכום נכסי הקרן'!$C$42</f>
        <v>3.0075207103426264E-3</v>
      </c>
    </row>
    <row r="102" spans="2:14">
      <c r="B102" s="102" t="s">
        <v>1831</v>
      </c>
      <c r="C102" s="103" t="s">
        <v>1832</v>
      </c>
      <c r="D102" s="104" t="s">
        <v>29</v>
      </c>
      <c r="E102" s="103"/>
      <c r="F102" s="104" t="s">
        <v>1664</v>
      </c>
      <c r="G102" s="104" t="s">
        <v>138</v>
      </c>
      <c r="H102" s="106">
        <v>30094843.652972002</v>
      </c>
      <c r="I102" s="118">
        <v>697.87</v>
      </c>
      <c r="J102" s="106"/>
      <c r="K102" s="106">
        <v>803127.51377104223</v>
      </c>
      <c r="L102" s="107">
        <v>8.3504470948805962E-2</v>
      </c>
      <c r="M102" s="107">
        <f t="shared" si="1"/>
        <v>5.1412798782116798E-2</v>
      </c>
      <c r="N102" s="107">
        <f>K102/'סכום נכסי הקרן'!$C$42</f>
        <v>6.9683454889045799E-3</v>
      </c>
    </row>
    <row r="103" spans="2:14">
      <c r="B103" s="102" t="s">
        <v>1833</v>
      </c>
      <c r="C103" s="103" t="s">
        <v>1834</v>
      </c>
      <c r="D103" s="104" t="s">
        <v>29</v>
      </c>
      <c r="E103" s="103"/>
      <c r="F103" s="104" t="s">
        <v>1664</v>
      </c>
      <c r="G103" s="104" t="s">
        <v>138</v>
      </c>
      <c r="H103" s="106">
        <v>3843880.0615000017</v>
      </c>
      <c r="I103" s="118">
        <v>517.01</v>
      </c>
      <c r="J103" s="106"/>
      <c r="K103" s="106">
        <v>75995.286225996038</v>
      </c>
      <c r="L103" s="107">
        <v>0.1281293353833334</v>
      </c>
      <c r="M103" s="107">
        <f t="shared" si="1"/>
        <v>4.8648941695208338E-3</v>
      </c>
      <c r="N103" s="107">
        <f>K103/'סכום נכסי הקרן'!$C$42</f>
        <v>6.5937401081480143E-4</v>
      </c>
    </row>
    <row r="104" spans="2:14">
      <c r="B104" s="102" t="s">
        <v>1835</v>
      </c>
      <c r="C104" s="103" t="s">
        <v>1836</v>
      </c>
      <c r="D104" s="104" t="s">
        <v>29</v>
      </c>
      <c r="E104" s="103"/>
      <c r="F104" s="104" t="s">
        <v>1664</v>
      </c>
      <c r="G104" s="104" t="s">
        <v>140</v>
      </c>
      <c r="H104" s="106">
        <v>69744.627931000083</v>
      </c>
      <c r="I104" s="118">
        <v>6867</v>
      </c>
      <c r="J104" s="106"/>
      <c r="K104" s="106">
        <v>19411.769603396009</v>
      </c>
      <c r="L104" s="107">
        <v>3.3290991852506009E-2</v>
      </c>
      <c r="M104" s="107">
        <f t="shared" si="1"/>
        <v>1.2426587154735762E-3</v>
      </c>
      <c r="N104" s="107">
        <f>K104/'סכום נכסי הקרן'!$C$42</f>
        <v>1.6842645137673886E-4</v>
      </c>
    </row>
    <row r="105" spans="2:14">
      <c r="B105" s="102" t="s">
        <v>1837</v>
      </c>
      <c r="C105" s="103" t="s">
        <v>1838</v>
      </c>
      <c r="D105" s="104" t="s">
        <v>29</v>
      </c>
      <c r="E105" s="103"/>
      <c r="F105" s="104" t="s">
        <v>1664</v>
      </c>
      <c r="G105" s="104" t="s">
        <v>140</v>
      </c>
      <c r="H105" s="106">
        <v>1436410.0295559987</v>
      </c>
      <c r="I105" s="118">
        <v>20418</v>
      </c>
      <c r="J105" s="106"/>
      <c r="K105" s="106">
        <v>1188718.2965468497</v>
      </c>
      <c r="L105" s="107">
        <v>5.0497549952763419E-2</v>
      </c>
      <c r="M105" s="107">
        <f t="shared" si="1"/>
        <v>7.6096676481695963E-2</v>
      </c>
      <c r="N105" s="107">
        <f>K105/'סכום נכסי הקרן'!$C$42</f>
        <v>1.0313928532253012E-2</v>
      </c>
    </row>
    <row r="106" spans="2:14">
      <c r="B106" s="102" t="s">
        <v>1839</v>
      </c>
      <c r="C106" s="103" t="s">
        <v>1840</v>
      </c>
      <c r="D106" s="104" t="s">
        <v>127</v>
      </c>
      <c r="E106" s="103"/>
      <c r="F106" s="104" t="s">
        <v>1664</v>
      </c>
      <c r="G106" s="104" t="s">
        <v>138</v>
      </c>
      <c r="H106" s="106">
        <v>1586821.0800800005</v>
      </c>
      <c r="I106" s="118">
        <v>4440.5</v>
      </c>
      <c r="J106" s="106"/>
      <c r="K106" s="106">
        <v>269449.70922433399</v>
      </c>
      <c r="L106" s="107">
        <v>3.015974722559861E-2</v>
      </c>
      <c r="M106" s="107">
        <f t="shared" si="1"/>
        <v>1.7249021412806261E-2</v>
      </c>
      <c r="N106" s="107">
        <f>K106/'סכום נכסי הקרן'!$C$42</f>
        <v>2.3378836281473915E-3</v>
      </c>
    </row>
    <row r="107" spans="2:14">
      <c r="B107" s="102" t="s">
        <v>1841</v>
      </c>
      <c r="C107" s="103" t="s">
        <v>1842</v>
      </c>
      <c r="D107" s="104" t="s">
        <v>29</v>
      </c>
      <c r="E107" s="103"/>
      <c r="F107" s="104" t="s">
        <v>1664</v>
      </c>
      <c r="G107" s="104" t="s">
        <v>140</v>
      </c>
      <c r="H107" s="106">
        <v>790571.20851900056</v>
      </c>
      <c r="I107" s="118">
        <v>8676.1</v>
      </c>
      <c r="J107" s="106"/>
      <c r="K107" s="106">
        <v>278005.16324143816</v>
      </c>
      <c r="L107" s="107">
        <v>0.15263857697649164</v>
      </c>
      <c r="M107" s="107">
        <f t="shared" si="1"/>
        <v>1.7796705097313209E-2</v>
      </c>
      <c r="N107" s="107">
        <f>K107/'סכום נכסי הקרן'!$C$42</f>
        <v>2.4121151273593763E-3</v>
      </c>
    </row>
    <row r="108" spans="2:14">
      <c r="B108" s="102" t="s">
        <v>1843</v>
      </c>
      <c r="C108" s="103" t="s">
        <v>1844</v>
      </c>
      <c r="D108" s="104" t="s">
        <v>29</v>
      </c>
      <c r="E108" s="103"/>
      <c r="F108" s="104" t="s">
        <v>1664</v>
      </c>
      <c r="G108" s="104" t="s">
        <v>140</v>
      </c>
      <c r="H108" s="106">
        <v>1235034.3047180003</v>
      </c>
      <c r="I108" s="118">
        <v>2427.8000000000002</v>
      </c>
      <c r="J108" s="106"/>
      <c r="K108" s="106">
        <v>121528.81044549814</v>
      </c>
      <c r="L108" s="107">
        <v>5.2227754416019442E-2</v>
      </c>
      <c r="M108" s="107">
        <f t="shared" si="1"/>
        <v>7.7797562286549245E-3</v>
      </c>
      <c r="N108" s="107">
        <f>K108/'סכום נכסי הקרן'!$C$42</f>
        <v>1.0544461788682417E-3</v>
      </c>
    </row>
    <row r="109" spans="2:14">
      <c r="B109" s="102" t="s">
        <v>1845</v>
      </c>
      <c r="C109" s="103" t="s">
        <v>1846</v>
      </c>
      <c r="D109" s="104" t="s">
        <v>128</v>
      </c>
      <c r="E109" s="103"/>
      <c r="F109" s="104" t="s">
        <v>1664</v>
      </c>
      <c r="G109" s="104" t="s">
        <v>147</v>
      </c>
      <c r="H109" s="106">
        <v>10428331.065017002</v>
      </c>
      <c r="I109" s="118">
        <v>242750</v>
      </c>
      <c r="J109" s="106"/>
      <c r="K109" s="106">
        <v>649577.09214693215</v>
      </c>
      <c r="L109" s="107">
        <v>1.2944978894796843E-3</v>
      </c>
      <c r="M109" s="107">
        <f t="shared" si="1"/>
        <v>4.1583155550494001E-2</v>
      </c>
      <c r="N109" s="107">
        <f>K109/'סכום נכסי הקרן'!$C$42</f>
        <v>5.6360634172573617E-3</v>
      </c>
    </row>
    <row r="110" spans="2:14">
      <c r="B110" s="102" t="s">
        <v>1847</v>
      </c>
      <c r="C110" s="103" t="s">
        <v>1848</v>
      </c>
      <c r="D110" s="104" t="s">
        <v>128</v>
      </c>
      <c r="E110" s="103"/>
      <c r="F110" s="104" t="s">
        <v>1664</v>
      </c>
      <c r="G110" s="104" t="s">
        <v>147</v>
      </c>
      <c r="H110" s="106">
        <v>307.00000000000006</v>
      </c>
      <c r="I110" s="118">
        <v>3301000</v>
      </c>
      <c r="J110" s="106"/>
      <c r="K110" s="106">
        <v>260.04024000000004</v>
      </c>
      <c r="L110" s="107">
        <v>1.1670555869906606E-6</v>
      </c>
      <c r="M110" s="107">
        <f t="shared" si="1"/>
        <v>1.6646667316374301E-5</v>
      </c>
      <c r="N110" s="107">
        <f>K110/'סכום נכסי הקרן'!$C$42</f>
        <v>2.2562422557649404E-6</v>
      </c>
    </row>
    <row r="111" spans="2:14">
      <c r="B111" s="102" t="s">
        <v>1849</v>
      </c>
      <c r="C111" s="103" t="s">
        <v>1850</v>
      </c>
      <c r="D111" s="104" t="s">
        <v>127</v>
      </c>
      <c r="E111" s="103"/>
      <c r="F111" s="104" t="s">
        <v>1664</v>
      </c>
      <c r="G111" s="104" t="s">
        <v>138</v>
      </c>
      <c r="H111" s="106">
        <v>271640.40030600008</v>
      </c>
      <c r="I111" s="118">
        <v>83576</v>
      </c>
      <c r="J111" s="106"/>
      <c r="K111" s="106">
        <v>868148.11598082318</v>
      </c>
      <c r="L111" s="107">
        <v>1.5136260428995674E-2</v>
      </c>
      <c r="M111" s="107">
        <f t="shared" si="1"/>
        <v>5.5575140478527067E-2</v>
      </c>
      <c r="N111" s="107">
        <f>K111/'סכום נכסי הקרן'!$C$42</f>
        <v>7.5324975224551989E-3</v>
      </c>
    </row>
    <row r="112" spans="2:14">
      <c r="B112" s="102" t="s">
        <v>1851</v>
      </c>
      <c r="C112" s="103" t="s">
        <v>1852</v>
      </c>
      <c r="D112" s="104" t="s">
        <v>127</v>
      </c>
      <c r="E112" s="103"/>
      <c r="F112" s="104" t="s">
        <v>1664</v>
      </c>
      <c r="G112" s="104" t="s">
        <v>138</v>
      </c>
      <c r="H112" s="106">
        <v>769766.70304000005</v>
      </c>
      <c r="I112" s="118">
        <v>5460</v>
      </c>
      <c r="J112" s="106"/>
      <c r="K112" s="106">
        <v>160719.89783388199</v>
      </c>
      <c r="L112" s="107">
        <v>0.12218519095873016</v>
      </c>
      <c r="M112" s="107">
        <f t="shared" si="1"/>
        <v>1.0288602526910065E-2</v>
      </c>
      <c r="N112" s="107">
        <f>K112/'סכום נכסי הקרן'!$C$42</f>
        <v>1.3944881178198751E-3</v>
      </c>
    </row>
    <row r="113" spans="2:14">
      <c r="B113" s="102" t="s">
        <v>1853</v>
      </c>
      <c r="C113" s="103" t="s">
        <v>1854</v>
      </c>
      <c r="D113" s="104" t="s">
        <v>29</v>
      </c>
      <c r="E113" s="103"/>
      <c r="F113" s="104" t="s">
        <v>1664</v>
      </c>
      <c r="G113" s="104" t="s">
        <v>140</v>
      </c>
      <c r="H113" s="106">
        <v>151614.51791300008</v>
      </c>
      <c r="I113" s="118">
        <v>20350</v>
      </c>
      <c r="J113" s="106"/>
      <c r="K113" s="106">
        <v>125052.54132141003</v>
      </c>
      <c r="L113" s="107">
        <v>2.7578811807730801E-2</v>
      </c>
      <c r="M113" s="107">
        <f t="shared" si="1"/>
        <v>8.0053304536431089E-3</v>
      </c>
      <c r="N113" s="107">
        <f>K113/'סכום נכסי הקרן'!$C$42</f>
        <v>1.0850198720019507E-3</v>
      </c>
    </row>
    <row r="114" spans="2:14">
      <c r="B114" s="102" t="s">
        <v>1855</v>
      </c>
      <c r="C114" s="103" t="s">
        <v>1856</v>
      </c>
      <c r="D114" s="104" t="s">
        <v>29</v>
      </c>
      <c r="E114" s="103"/>
      <c r="F114" s="104" t="s">
        <v>1664</v>
      </c>
      <c r="G114" s="104" t="s">
        <v>140</v>
      </c>
      <c r="H114" s="106">
        <v>123669.90614900007</v>
      </c>
      <c r="I114" s="118">
        <v>21675</v>
      </c>
      <c r="J114" s="106"/>
      <c r="K114" s="106">
        <v>108645.17813444091</v>
      </c>
      <c r="L114" s="107">
        <v>7.4838067261119565E-2</v>
      </c>
      <c r="M114" s="107">
        <f t="shared" si="1"/>
        <v>6.95500102573456E-3</v>
      </c>
      <c r="N114" s="107">
        <f>K114/'סכום נכסי הקרן'!$C$42</f>
        <v>9.4266118886844087E-4</v>
      </c>
    </row>
    <row r="115" spans="2:14">
      <c r="B115" s="102" t="s">
        <v>1857</v>
      </c>
      <c r="C115" s="103" t="s">
        <v>1858</v>
      </c>
      <c r="D115" s="104" t="s">
        <v>29</v>
      </c>
      <c r="E115" s="103"/>
      <c r="F115" s="104" t="s">
        <v>1664</v>
      </c>
      <c r="G115" s="104" t="s">
        <v>140</v>
      </c>
      <c r="H115" s="106">
        <v>352289.62625399977</v>
      </c>
      <c r="I115" s="118">
        <v>20215</v>
      </c>
      <c r="J115" s="106"/>
      <c r="K115" s="106">
        <v>288642.92676778673</v>
      </c>
      <c r="L115" s="107">
        <v>0.1277568907539437</v>
      </c>
      <c r="M115" s="107">
        <f t="shared" si="1"/>
        <v>1.8477689357339219E-2</v>
      </c>
      <c r="N115" s="107">
        <f>K115/'סכום נכסי הקרן'!$C$42</f>
        <v>2.5044138099593566E-3</v>
      </c>
    </row>
    <row r="116" spans="2:14">
      <c r="B116" s="102" t="s">
        <v>1859</v>
      </c>
      <c r="C116" s="103" t="s">
        <v>1860</v>
      </c>
      <c r="D116" s="104" t="s">
        <v>1499</v>
      </c>
      <c r="E116" s="103"/>
      <c r="F116" s="104" t="s">
        <v>1664</v>
      </c>
      <c r="G116" s="104" t="s">
        <v>138</v>
      </c>
      <c r="H116" s="106">
        <v>4.0000000000000009</v>
      </c>
      <c r="I116" s="118">
        <v>42748</v>
      </c>
      <c r="J116" s="106">
        <v>2.4210000000000006E-2</v>
      </c>
      <c r="K116" s="106">
        <v>6.5629399999999993</v>
      </c>
      <c r="L116" s="107">
        <v>4.262882972663808E-9</v>
      </c>
      <c r="M116" s="107">
        <f t="shared" si="1"/>
        <v>4.2013143349400666E-7</v>
      </c>
      <c r="N116" s="107">
        <f>K116/'סכום נכסי הקרן'!$C$42</f>
        <v>5.6943427486645736E-8</v>
      </c>
    </row>
    <row r="117" spans="2:14">
      <c r="B117" s="102" t="s">
        <v>1861</v>
      </c>
      <c r="C117" s="103" t="s">
        <v>1862</v>
      </c>
      <c r="D117" s="104" t="s">
        <v>1499</v>
      </c>
      <c r="E117" s="103"/>
      <c r="F117" s="104" t="s">
        <v>1664</v>
      </c>
      <c r="G117" s="104" t="s">
        <v>138</v>
      </c>
      <c r="H117" s="106">
        <v>558432.5549130002</v>
      </c>
      <c r="I117" s="118">
        <v>7302</v>
      </c>
      <c r="J117" s="106"/>
      <c r="K117" s="106">
        <v>155930.27349273706</v>
      </c>
      <c r="L117" s="107">
        <v>7.4234969081156555E-3</v>
      </c>
      <c r="M117" s="107">
        <f t="shared" si="1"/>
        <v>9.9819912002267492E-3</v>
      </c>
      <c r="N117" s="107">
        <f>K117/'סכום נכסי הקרן'!$C$42</f>
        <v>1.3529308848788061E-3</v>
      </c>
    </row>
    <row r="118" spans="2:14">
      <c r="B118" s="102" t="s">
        <v>1863</v>
      </c>
      <c r="C118" s="103" t="s">
        <v>1864</v>
      </c>
      <c r="D118" s="104" t="s">
        <v>127</v>
      </c>
      <c r="E118" s="103"/>
      <c r="F118" s="104" t="s">
        <v>1664</v>
      </c>
      <c r="G118" s="104" t="s">
        <v>138</v>
      </c>
      <c r="H118" s="106">
        <v>2532205.5250500008</v>
      </c>
      <c r="I118" s="118">
        <v>3381</v>
      </c>
      <c r="J118" s="106"/>
      <c r="K118" s="106">
        <v>327387.4342986191</v>
      </c>
      <c r="L118" s="107">
        <v>8.2482264659609145E-2</v>
      </c>
      <c r="M118" s="107">
        <f t="shared" si="1"/>
        <v>2.0957947517393698E-2</v>
      </c>
      <c r="N118" s="107">
        <f>K118/'סכום נכסי הקרן'!$C$42</f>
        <v>2.8405809934301416E-3</v>
      </c>
    </row>
    <row r="119" spans="2:14">
      <c r="B119" s="102" t="s">
        <v>1865</v>
      </c>
      <c r="C119" s="103" t="s">
        <v>1866</v>
      </c>
      <c r="D119" s="104" t="s">
        <v>1499</v>
      </c>
      <c r="E119" s="103"/>
      <c r="F119" s="104" t="s">
        <v>1664</v>
      </c>
      <c r="G119" s="104" t="s">
        <v>138</v>
      </c>
      <c r="H119" s="106">
        <v>664932.60174800002</v>
      </c>
      <c r="I119" s="118">
        <v>16393</v>
      </c>
      <c r="J119" s="106"/>
      <c r="K119" s="106">
        <v>416825.18297064607</v>
      </c>
      <c r="L119" s="107">
        <v>2.2865169125095152E-3</v>
      </c>
      <c r="M119" s="107">
        <f t="shared" si="1"/>
        <v>2.668337081214504E-2</v>
      </c>
      <c r="N119" s="107">
        <f>K119/'סכום נכסי הקרן'!$C$42</f>
        <v>3.6165886906015941E-3</v>
      </c>
    </row>
    <row r="120" spans="2:14">
      <c r="B120" s="102" t="s">
        <v>1867</v>
      </c>
      <c r="C120" s="103" t="s">
        <v>1868</v>
      </c>
      <c r="D120" s="104" t="s">
        <v>131</v>
      </c>
      <c r="E120" s="103"/>
      <c r="F120" s="104" t="s">
        <v>1664</v>
      </c>
      <c r="G120" s="104" t="s">
        <v>138</v>
      </c>
      <c r="H120" s="106">
        <v>158964.00000000006</v>
      </c>
      <c r="I120" s="118">
        <v>9450</v>
      </c>
      <c r="J120" s="106"/>
      <c r="K120" s="106">
        <v>57444.502760003001</v>
      </c>
      <c r="L120" s="107">
        <v>1.0737553994602586E-2</v>
      </c>
      <c r="M120" s="107">
        <f t="shared" si="1"/>
        <v>3.6773521151969219E-3</v>
      </c>
      <c r="N120" s="107">
        <f>K120/'סכום נכסי הקרן'!$C$42</f>
        <v>4.9841791596763824E-4</v>
      </c>
    </row>
    <row r="121" spans="2:14">
      <c r="B121" s="102" t="s">
        <v>1869</v>
      </c>
      <c r="C121" s="103" t="s">
        <v>1870</v>
      </c>
      <c r="D121" s="104" t="s">
        <v>1499</v>
      </c>
      <c r="E121" s="103"/>
      <c r="F121" s="104" t="s">
        <v>1664</v>
      </c>
      <c r="G121" s="104" t="s">
        <v>138</v>
      </c>
      <c r="H121" s="106">
        <v>167228.59649000003</v>
      </c>
      <c r="I121" s="118">
        <v>14498</v>
      </c>
      <c r="J121" s="106"/>
      <c r="K121" s="106">
        <v>92712.122538715019</v>
      </c>
      <c r="L121" s="107">
        <v>2.5750503671945167E-3</v>
      </c>
      <c r="M121" s="107">
        <f t="shared" si="1"/>
        <v>5.9350347473026343E-3</v>
      </c>
      <c r="N121" s="107">
        <f>K121/'סכום נכסי הקרן'!$C$42</f>
        <v>8.0441784122913407E-4</v>
      </c>
    </row>
    <row r="122" spans="2:14">
      <c r="B122" s="102" t="s">
        <v>1871</v>
      </c>
      <c r="C122" s="103" t="s">
        <v>1872</v>
      </c>
      <c r="D122" s="104" t="s">
        <v>129</v>
      </c>
      <c r="E122" s="103"/>
      <c r="F122" s="104" t="s">
        <v>1664</v>
      </c>
      <c r="G122" s="104" t="s">
        <v>142</v>
      </c>
      <c r="H122" s="106">
        <v>1292530.1440000001</v>
      </c>
      <c r="I122" s="118">
        <v>8843</v>
      </c>
      <c r="J122" s="106"/>
      <c r="K122" s="106">
        <v>283162.95683750213</v>
      </c>
      <c r="L122" s="107">
        <v>9.1230809305692575E-3</v>
      </c>
      <c r="M122" s="107">
        <f t="shared" si="1"/>
        <v>1.8126885049770579E-2</v>
      </c>
      <c r="N122" s="107">
        <f>K122/'סכום נכסי הקרן'!$C$42</f>
        <v>2.4568667852487604E-3</v>
      </c>
    </row>
    <row r="123" spans="2:14">
      <c r="B123" s="102" t="s">
        <v>1873</v>
      </c>
      <c r="C123" s="103" t="s">
        <v>1874</v>
      </c>
      <c r="D123" s="104" t="s">
        <v>127</v>
      </c>
      <c r="E123" s="103"/>
      <c r="F123" s="104" t="s">
        <v>1664</v>
      </c>
      <c r="G123" s="104" t="s">
        <v>138</v>
      </c>
      <c r="H123" s="106">
        <v>125249.97049500002</v>
      </c>
      <c r="I123" s="118">
        <v>8437</v>
      </c>
      <c r="J123" s="106"/>
      <c r="K123" s="106">
        <v>40409.508200865006</v>
      </c>
      <c r="L123" s="107">
        <v>2.3935365762955589E-3</v>
      </c>
      <c r="M123" s="107">
        <f t="shared" si="1"/>
        <v>2.5868444031512151E-3</v>
      </c>
      <c r="N123" s="107">
        <f>K123/'סכום נכסי הקרן'!$C$42</f>
        <v>3.5061358171901204E-4</v>
      </c>
    </row>
    <row r="124" spans="2:14">
      <c r="B124" s="108"/>
      <c r="C124" s="103"/>
      <c r="D124" s="103"/>
      <c r="E124" s="103"/>
      <c r="F124" s="103"/>
      <c r="G124" s="103"/>
      <c r="H124" s="106"/>
      <c r="I124" s="118"/>
      <c r="J124" s="103"/>
      <c r="K124" s="103"/>
      <c r="L124" s="103"/>
      <c r="M124" s="107"/>
      <c r="N124" s="103"/>
    </row>
    <row r="125" spans="2:14">
      <c r="B125" s="101" t="s">
        <v>238</v>
      </c>
      <c r="C125" s="96"/>
      <c r="D125" s="97"/>
      <c r="E125" s="96"/>
      <c r="F125" s="97"/>
      <c r="G125" s="97"/>
      <c r="H125" s="99"/>
      <c r="I125" s="116"/>
      <c r="J125" s="99"/>
      <c r="K125" s="99">
        <v>169263.62989631007</v>
      </c>
      <c r="L125" s="100"/>
      <c r="M125" s="100">
        <f t="shared" si="1"/>
        <v>1.0835535821862726E-2</v>
      </c>
      <c r="N125" s="100">
        <f>K125/'סכום נכסי הקרן'!$C$42</f>
        <v>1.4686179113517683E-3</v>
      </c>
    </row>
    <row r="126" spans="2:14">
      <c r="B126" s="102" t="s">
        <v>1875</v>
      </c>
      <c r="C126" s="103" t="s">
        <v>1876</v>
      </c>
      <c r="D126" s="104" t="s">
        <v>29</v>
      </c>
      <c r="E126" s="103"/>
      <c r="F126" s="104" t="s">
        <v>1715</v>
      </c>
      <c r="G126" s="104" t="s">
        <v>140</v>
      </c>
      <c r="H126" s="106">
        <v>6026.0000000000009</v>
      </c>
      <c r="I126" s="118">
        <v>22475.119999999999</v>
      </c>
      <c r="J126" s="106"/>
      <c r="K126" s="106">
        <v>5489.3190000000013</v>
      </c>
      <c r="L126" s="107">
        <v>8.3794415837784263E-3</v>
      </c>
      <c r="M126" s="107">
        <f t="shared" si="1"/>
        <v>3.5140279514606076E-4</v>
      </c>
      <c r="N126" s="107">
        <f>K126/'סכום נכסי הקרן'!$C$42</f>
        <v>4.7628142025916247E-5</v>
      </c>
    </row>
    <row r="127" spans="2:14">
      <c r="B127" s="102" t="s">
        <v>1877</v>
      </c>
      <c r="C127" s="103" t="s">
        <v>1878</v>
      </c>
      <c r="D127" s="104" t="s">
        <v>127</v>
      </c>
      <c r="E127" s="103"/>
      <c r="F127" s="104" t="s">
        <v>1715</v>
      </c>
      <c r="G127" s="104" t="s">
        <v>138</v>
      </c>
      <c r="H127" s="106">
        <v>19743.000000000004</v>
      </c>
      <c r="I127" s="118">
        <v>8500.5</v>
      </c>
      <c r="J127" s="106"/>
      <c r="K127" s="106">
        <v>6417.6422600000014</v>
      </c>
      <c r="L127" s="107">
        <v>2.3811597114965044E-3</v>
      </c>
      <c r="M127" s="107">
        <f t="shared" si="1"/>
        <v>4.1083009174935588E-4</v>
      </c>
      <c r="N127" s="107">
        <f>K127/'סכום נכסי הקרן'!$C$42</f>
        <v>5.5682749905917677E-5</v>
      </c>
    </row>
    <row r="128" spans="2:14">
      <c r="B128" s="102" t="s">
        <v>1879</v>
      </c>
      <c r="C128" s="103" t="s">
        <v>1880</v>
      </c>
      <c r="D128" s="104" t="s">
        <v>127</v>
      </c>
      <c r="E128" s="103"/>
      <c r="F128" s="104" t="s">
        <v>1715</v>
      </c>
      <c r="G128" s="104" t="s">
        <v>138</v>
      </c>
      <c r="H128" s="106">
        <v>241301.487953</v>
      </c>
      <c r="I128" s="118">
        <v>9013</v>
      </c>
      <c r="J128" s="106"/>
      <c r="K128" s="106">
        <v>83166.275886310017</v>
      </c>
      <c r="L128" s="107">
        <v>6.8569235135500558E-3</v>
      </c>
      <c r="M128" s="107">
        <f t="shared" si="1"/>
        <v>5.3239503494582419E-3</v>
      </c>
      <c r="N128" s="107">
        <f>K128/'סכום נכסי הקרן'!$C$42</f>
        <v>7.2159318845920709E-4</v>
      </c>
    </row>
    <row r="129" spans="2:14">
      <c r="B129" s="102" t="s">
        <v>1881</v>
      </c>
      <c r="C129" s="103" t="s">
        <v>1882</v>
      </c>
      <c r="D129" s="104" t="s">
        <v>127</v>
      </c>
      <c r="E129" s="103"/>
      <c r="F129" s="104" t="s">
        <v>1715</v>
      </c>
      <c r="G129" s="104" t="s">
        <v>140</v>
      </c>
      <c r="H129" s="106">
        <v>10411.000000000002</v>
      </c>
      <c r="I129" s="118">
        <v>8913</v>
      </c>
      <c r="J129" s="106"/>
      <c r="K129" s="106">
        <v>3761.0029300000001</v>
      </c>
      <c r="L129" s="107">
        <v>2.02311811296228E-4</v>
      </c>
      <c r="M129" s="107">
        <f t="shared" si="1"/>
        <v>2.4076337012924991E-4</v>
      </c>
      <c r="N129" s="107">
        <f>K129/'סכום נכסי הקרן'!$C$42</f>
        <v>3.2632386951810799E-5</v>
      </c>
    </row>
    <row r="130" spans="2:14">
      <c r="B130" s="102" t="s">
        <v>1883</v>
      </c>
      <c r="C130" s="103" t="s">
        <v>1884</v>
      </c>
      <c r="D130" s="104" t="s">
        <v>127</v>
      </c>
      <c r="E130" s="103"/>
      <c r="F130" s="104" t="s">
        <v>1715</v>
      </c>
      <c r="G130" s="104" t="s">
        <v>138</v>
      </c>
      <c r="H130" s="106">
        <v>55496.000000000007</v>
      </c>
      <c r="I130" s="118">
        <v>9625</v>
      </c>
      <c r="J130" s="106"/>
      <c r="K130" s="106">
        <v>20425.857760000006</v>
      </c>
      <c r="L130" s="107">
        <v>1.1485637251595622E-3</v>
      </c>
      <c r="M130" s="107">
        <f t="shared" si="1"/>
        <v>1.307576315043789E-3</v>
      </c>
      <c r="N130" s="107">
        <f>K130/'סכום נכסי הקרן'!$C$42</f>
        <v>1.7722519940896922E-4</v>
      </c>
    </row>
    <row r="131" spans="2:14">
      <c r="B131" s="102" t="s">
        <v>1885</v>
      </c>
      <c r="C131" s="103" t="s">
        <v>1886</v>
      </c>
      <c r="D131" s="104" t="s">
        <v>127</v>
      </c>
      <c r="E131" s="103"/>
      <c r="F131" s="104" t="s">
        <v>1715</v>
      </c>
      <c r="G131" s="104" t="s">
        <v>138</v>
      </c>
      <c r="H131" s="106">
        <v>9323.0000000000018</v>
      </c>
      <c r="I131" s="118">
        <v>16841</v>
      </c>
      <c r="J131" s="106"/>
      <c r="K131" s="106">
        <v>6004.0105000000012</v>
      </c>
      <c r="L131" s="107">
        <v>3.7263673645841387E-4</v>
      </c>
      <c r="M131" s="107">
        <f t="shared" si="1"/>
        <v>3.8435115025858358E-4</v>
      </c>
      <c r="N131" s="107">
        <f>K131/'סכום נכסי הקרן'!$C$42</f>
        <v>5.209386898795505E-5</v>
      </c>
    </row>
    <row r="132" spans="2:14">
      <c r="B132" s="102" t="s">
        <v>1887</v>
      </c>
      <c r="C132" s="103" t="s">
        <v>1888</v>
      </c>
      <c r="D132" s="104" t="s">
        <v>1499</v>
      </c>
      <c r="E132" s="103"/>
      <c r="F132" s="104" t="s">
        <v>1715</v>
      </c>
      <c r="G132" s="104" t="s">
        <v>138</v>
      </c>
      <c r="H132" s="106">
        <v>29619.000000000004</v>
      </c>
      <c r="I132" s="118">
        <v>9112</v>
      </c>
      <c r="J132" s="106"/>
      <c r="K132" s="106">
        <v>10320.529670000002</v>
      </c>
      <c r="L132" s="107">
        <v>3.1745980707395503E-3</v>
      </c>
      <c r="M132" s="107">
        <f t="shared" si="1"/>
        <v>6.6067630127268097E-4</v>
      </c>
      <c r="N132" s="107">
        <f>K132/'סכום נכסי הקרן'!$C$42</f>
        <v>8.9546199247200335E-5</v>
      </c>
    </row>
    <row r="133" spans="2:14">
      <c r="B133" s="102" t="s">
        <v>1889</v>
      </c>
      <c r="C133" s="103" t="s">
        <v>1890</v>
      </c>
      <c r="D133" s="104" t="s">
        <v>1499</v>
      </c>
      <c r="E133" s="103"/>
      <c r="F133" s="104" t="s">
        <v>1715</v>
      </c>
      <c r="G133" s="104" t="s">
        <v>138</v>
      </c>
      <c r="H133" s="106">
        <v>49690.000000000007</v>
      </c>
      <c r="I133" s="118">
        <v>9040</v>
      </c>
      <c r="J133" s="106"/>
      <c r="K133" s="106">
        <v>17177.316210000001</v>
      </c>
      <c r="L133" s="107">
        <v>6.0988328817304497E-4</v>
      </c>
      <c r="M133" s="107">
        <f t="shared" si="1"/>
        <v>1.0996185372542091E-3</v>
      </c>
      <c r="N133" s="107">
        <f>K133/'סכום נכסי הקרן'!$C$42</f>
        <v>1.4903918975631646E-4</v>
      </c>
    </row>
    <row r="134" spans="2:14">
      <c r="B134" s="102" t="s">
        <v>1891</v>
      </c>
      <c r="C134" s="103" t="s">
        <v>1892</v>
      </c>
      <c r="D134" s="104" t="s">
        <v>1499</v>
      </c>
      <c r="E134" s="103"/>
      <c r="F134" s="104" t="s">
        <v>1715</v>
      </c>
      <c r="G134" s="104" t="s">
        <v>138</v>
      </c>
      <c r="H134" s="106">
        <v>134188.00000000003</v>
      </c>
      <c r="I134" s="118">
        <v>3145</v>
      </c>
      <c r="J134" s="106"/>
      <c r="K134" s="106">
        <v>16138.092980000003</v>
      </c>
      <c r="L134" s="107">
        <v>6.3535963188497409E-4</v>
      </c>
      <c r="M134" s="107">
        <f t="shared" si="1"/>
        <v>1.0330918974646983E-3</v>
      </c>
      <c r="N134" s="107">
        <f>K134/'סכום נכסי הקרן'!$C$42</f>
        <v>1.4002235695882893E-4</v>
      </c>
    </row>
    <row r="135" spans="2:14">
      <c r="B135" s="102" t="s">
        <v>1893</v>
      </c>
      <c r="C135" s="103" t="s">
        <v>1894</v>
      </c>
      <c r="D135" s="104" t="s">
        <v>127</v>
      </c>
      <c r="E135" s="103"/>
      <c r="F135" s="104" t="s">
        <v>1715</v>
      </c>
      <c r="G135" s="104" t="s">
        <v>138</v>
      </c>
      <c r="H135" s="106">
        <v>951.00000000000011</v>
      </c>
      <c r="I135" s="118">
        <v>4514.75</v>
      </c>
      <c r="J135" s="106"/>
      <c r="K135" s="106">
        <v>164.18447000000003</v>
      </c>
      <c r="L135" s="107">
        <v>1.233322906502452E-4</v>
      </c>
      <c r="M135" s="107">
        <f t="shared" si="1"/>
        <v>1.0510389663558369E-5</v>
      </c>
      <c r="N135" s="107">
        <f>K135/'סכום נכסי הקרן'!$C$42</f>
        <v>1.4245485196997634E-6</v>
      </c>
    </row>
    <row r="136" spans="2:14">
      <c r="B136" s="102" t="s">
        <v>1895</v>
      </c>
      <c r="C136" s="103" t="s">
        <v>1896</v>
      </c>
      <c r="D136" s="104" t="s">
        <v>127</v>
      </c>
      <c r="E136" s="103"/>
      <c r="F136" s="104" t="s">
        <v>1715</v>
      </c>
      <c r="G136" s="104" t="s">
        <v>138</v>
      </c>
      <c r="H136" s="106">
        <v>4279.0000000000009</v>
      </c>
      <c r="I136" s="118">
        <v>1218.5999999999999</v>
      </c>
      <c r="J136" s="106"/>
      <c r="K136" s="106">
        <v>199.39823000000004</v>
      </c>
      <c r="L136" s="107">
        <v>1.4192735826783749E-4</v>
      </c>
      <c r="M136" s="107">
        <f t="shared" si="1"/>
        <v>1.2764624422296665E-5</v>
      </c>
      <c r="N136" s="107">
        <f>K136/'סכום נכסי הקרן'!$C$42</f>
        <v>1.730081129946413E-6</v>
      </c>
    </row>
    <row r="137" spans="2:14">
      <c r="B137" s="110"/>
      <c r="C137" s="110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</row>
    <row r="138" spans="2:14">
      <c r="B138" s="110"/>
      <c r="C138" s="110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</row>
    <row r="139" spans="2:14">
      <c r="B139" s="110"/>
      <c r="C139" s="110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</row>
    <row r="140" spans="2:14">
      <c r="B140" s="124" t="s">
        <v>231</v>
      </c>
      <c r="C140" s="110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</row>
    <row r="141" spans="2:14">
      <c r="B141" s="124" t="s">
        <v>118</v>
      </c>
      <c r="C141" s="110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</row>
    <row r="142" spans="2:14">
      <c r="B142" s="124" t="s">
        <v>214</v>
      </c>
      <c r="C142" s="110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</row>
    <row r="143" spans="2:14">
      <c r="B143" s="124" t="s">
        <v>222</v>
      </c>
      <c r="C143" s="110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</row>
    <row r="144" spans="2:14">
      <c r="B144" s="124" t="s">
        <v>229</v>
      </c>
      <c r="C144" s="110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</row>
    <row r="145" spans="2:14">
      <c r="B145" s="110"/>
      <c r="C145" s="110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</row>
    <row r="146" spans="2:14">
      <c r="B146" s="110"/>
      <c r="C146" s="110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</row>
    <row r="147" spans="2:14">
      <c r="B147" s="110"/>
      <c r="C147" s="110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</row>
    <row r="148" spans="2:14">
      <c r="B148" s="110"/>
      <c r="C148" s="110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</row>
    <row r="149" spans="2:14">
      <c r="B149" s="110"/>
      <c r="C149" s="110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</row>
    <row r="150" spans="2:14">
      <c r="B150" s="110"/>
      <c r="C150" s="110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</row>
    <row r="151" spans="2:14">
      <c r="B151" s="110"/>
      <c r="C151" s="110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</row>
    <row r="152" spans="2:14">
      <c r="B152" s="110"/>
      <c r="C152" s="110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</row>
    <row r="153" spans="2:14">
      <c r="B153" s="110"/>
      <c r="C153" s="110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</row>
    <row r="154" spans="2:14">
      <c r="B154" s="110"/>
      <c r="C154" s="110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</row>
    <row r="155" spans="2:14">
      <c r="B155" s="110"/>
      <c r="C155" s="110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</row>
    <row r="156" spans="2:14">
      <c r="B156" s="110"/>
      <c r="C156" s="110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</row>
    <row r="157" spans="2:14">
      <c r="B157" s="110"/>
      <c r="C157" s="110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</row>
    <row r="158" spans="2:14">
      <c r="B158" s="110"/>
      <c r="C158" s="110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</row>
    <row r="159" spans="2:14">
      <c r="B159" s="110"/>
      <c r="C159" s="110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</row>
    <row r="160" spans="2:14">
      <c r="B160" s="110"/>
      <c r="C160" s="110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</row>
    <row r="161" spans="2:14">
      <c r="B161" s="110"/>
      <c r="C161" s="110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</row>
    <row r="162" spans="2:14">
      <c r="B162" s="110"/>
      <c r="C162" s="110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</row>
    <row r="163" spans="2:14">
      <c r="B163" s="110"/>
      <c r="C163" s="110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</row>
    <row r="164" spans="2:14">
      <c r="B164" s="110"/>
      <c r="C164" s="110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</row>
    <row r="165" spans="2:14">
      <c r="B165" s="110"/>
      <c r="C165" s="110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</row>
    <row r="166" spans="2:14">
      <c r="B166" s="110"/>
      <c r="C166" s="110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</row>
    <row r="167" spans="2:14">
      <c r="B167" s="110"/>
      <c r="C167" s="110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</row>
    <row r="168" spans="2:14">
      <c r="B168" s="110"/>
      <c r="C168" s="110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</row>
    <row r="169" spans="2:14">
      <c r="B169" s="110"/>
      <c r="C169" s="110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</row>
    <row r="170" spans="2:14">
      <c r="B170" s="110"/>
      <c r="C170" s="110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</row>
    <row r="171" spans="2:14">
      <c r="B171" s="110"/>
      <c r="C171" s="110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</row>
    <row r="172" spans="2:14">
      <c r="B172" s="110"/>
      <c r="C172" s="110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</row>
    <row r="173" spans="2:14">
      <c r="B173" s="110"/>
      <c r="C173" s="110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</row>
    <row r="174" spans="2:14">
      <c r="B174" s="110"/>
      <c r="C174" s="110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</row>
    <row r="175" spans="2:14">
      <c r="B175" s="110"/>
      <c r="C175" s="110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</row>
    <row r="176" spans="2:14">
      <c r="B176" s="110"/>
      <c r="C176" s="110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</row>
    <row r="177" spans="2:14">
      <c r="B177" s="110"/>
      <c r="C177" s="110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</row>
    <row r="178" spans="2:14">
      <c r="B178" s="110"/>
      <c r="C178" s="110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</row>
    <row r="179" spans="2:14">
      <c r="B179" s="110"/>
      <c r="C179" s="110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</row>
    <row r="180" spans="2:14">
      <c r="B180" s="110"/>
      <c r="C180" s="110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</row>
    <row r="181" spans="2:14">
      <c r="B181" s="110"/>
      <c r="C181" s="110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</row>
    <row r="182" spans="2:14">
      <c r="B182" s="110"/>
      <c r="C182" s="110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</row>
    <row r="183" spans="2:14">
      <c r="B183" s="110"/>
      <c r="C183" s="110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</row>
    <row r="184" spans="2:14">
      <c r="B184" s="110"/>
      <c r="C184" s="110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</row>
    <row r="185" spans="2:14">
      <c r="B185" s="110"/>
      <c r="C185" s="110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</row>
    <row r="186" spans="2:14">
      <c r="B186" s="110"/>
      <c r="C186" s="110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</row>
    <row r="187" spans="2:14">
      <c r="B187" s="110"/>
      <c r="C187" s="110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</row>
    <row r="188" spans="2:14">
      <c r="B188" s="110"/>
      <c r="C188" s="110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</row>
    <row r="189" spans="2:14">
      <c r="B189" s="110"/>
      <c r="C189" s="110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</row>
    <row r="190" spans="2:14">
      <c r="B190" s="110"/>
      <c r="C190" s="110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</row>
    <row r="191" spans="2:14">
      <c r="B191" s="110"/>
      <c r="C191" s="110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</row>
    <row r="192" spans="2:14">
      <c r="B192" s="110"/>
      <c r="C192" s="110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</row>
    <row r="193" spans="2:14">
      <c r="B193" s="110"/>
      <c r="C193" s="110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</row>
    <row r="194" spans="2:14">
      <c r="B194" s="110"/>
      <c r="C194" s="110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</row>
    <row r="195" spans="2:14">
      <c r="B195" s="110"/>
      <c r="C195" s="110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</row>
    <row r="196" spans="2:14">
      <c r="B196" s="110"/>
      <c r="C196" s="110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</row>
    <row r="197" spans="2:14">
      <c r="B197" s="110"/>
      <c r="C197" s="110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</row>
    <row r="198" spans="2:14">
      <c r="B198" s="110"/>
      <c r="C198" s="110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</row>
    <row r="199" spans="2:14">
      <c r="B199" s="110"/>
      <c r="C199" s="110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</row>
    <row r="200" spans="2:14">
      <c r="B200" s="110"/>
      <c r="C200" s="110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</row>
    <row r="201" spans="2:14">
      <c r="B201" s="110"/>
      <c r="C201" s="110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</row>
    <row r="202" spans="2:14">
      <c r="B202" s="110"/>
      <c r="C202" s="110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</row>
    <row r="203" spans="2:14">
      <c r="B203" s="110"/>
      <c r="C203" s="110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</row>
    <row r="204" spans="2:14">
      <c r="B204" s="110"/>
      <c r="C204" s="110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</row>
    <row r="205" spans="2:14">
      <c r="B205" s="110"/>
      <c r="C205" s="110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</row>
    <row r="206" spans="2:14">
      <c r="B206" s="110"/>
      <c r="C206" s="110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</row>
    <row r="207" spans="2:14">
      <c r="B207" s="110"/>
      <c r="C207" s="110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</row>
    <row r="208" spans="2:14">
      <c r="B208" s="110"/>
      <c r="C208" s="110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</row>
    <row r="209" spans="2:14">
      <c r="B209" s="110"/>
      <c r="C209" s="110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</row>
    <row r="210" spans="2:14">
      <c r="B210" s="110"/>
      <c r="C210" s="110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</row>
    <row r="211" spans="2:14">
      <c r="B211" s="110"/>
      <c r="C211" s="110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</row>
    <row r="212" spans="2:14">
      <c r="B212" s="110"/>
      <c r="C212" s="110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</row>
    <row r="213" spans="2:14">
      <c r="B213" s="110"/>
      <c r="C213" s="110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</row>
    <row r="214" spans="2:14">
      <c r="B214" s="110"/>
      <c r="C214" s="110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</row>
    <row r="215" spans="2:14">
      <c r="B215" s="110"/>
      <c r="C215" s="110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</row>
    <row r="216" spans="2:14">
      <c r="B216" s="110"/>
      <c r="C216" s="110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</row>
    <row r="217" spans="2:14">
      <c r="B217" s="110"/>
      <c r="C217" s="110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</row>
    <row r="218" spans="2:14">
      <c r="B218" s="110"/>
      <c r="C218" s="110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</row>
    <row r="219" spans="2:14">
      <c r="B219" s="110"/>
      <c r="C219" s="110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</row>
    <row r="220" spans="2:14">
      <c r="B220" s="110"/>
      <c r="C220" s="110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</row>
    <row r="221" spans="2:14">
      <c r="B221" s="110"/>
      <c r="C221" s="110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</row>
    <row r="222" spans="2:14">
      <c r="B222" s="110"/>
      <c r="C222" s="110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</row>
    <row r="223" spans="2:14">
      <c r="B223" s="110"/>
      <c r="C223" s="110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</row>
    <row r="224" spans="2:14">
      <c r="B224" s="110"/>
      <c r="C224" s="110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</row>
    <row r="225" spans="2:14">
      <c r="B225" s="110"/>
      <c r="C225" s="110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</row>
    <row r="226" spans="2:14">
      <c r="B226" s="110"/>
      <c r="C226" s="110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</row>
    <row r="227" spans="2:14">
      <c r="B227" s="110"/>
      <c r="C227" s="110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</row>
    <row r="228" spans="2:14">
      <c r="B228" s="110"/>
      <c r="C228" s="110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</row>
    <row r="229" spans="2:14">
      <c r="B229" s="110"/>
      <c r="C229" s="110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</row>
    <row r="230" spans="2:14">
      <c r="B230" s="110"/>
      <c r="C230" s="110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</row>
    <row r="231" spans="2:14">
      <c r="B231" s="110"/>
      <c r="C231" s="110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</row>
    <row r="232" spans="2:14">
      <c r="B232" s="110"/>
      <c r="C232" s="110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</row>
    <row r="233" spans="2:14">
      <c r="B233" s="110"/>
      <c r="C233" s="110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</row>
    <row r="234" spans="2:14">
      <c r="B234" s="110"/>
      <c r="C234" s="110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</row>
    <row r="235" spans="2:14">
      <c r="B235" s="110"/>
      <c r="C235" s="110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</row>
    <row r="236" spans="2:14">
      <c r="B236" s="110"/>
      <c r="C236" s="110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</row>
    <row r="237" spans="2:14">
      <c r="B237" s="110"/>
      <c r="C237" s="110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</row>
    <row r="238" spans="2:14">
      <c r="B238" s="110"/>
      <c r="C238" s="110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</row>
    <row r="239" spans="2:14">
      <c r="B239" s="110"/>
      <c r="C239" s="110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</row>
    <row r="240" spans="2:14">
      <c r="B240" s="110"/>
      <c r="C240" s="110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</row>
    <row r="241" spans="2:14">
      <c r="B241" s="110"/>
      <c r="C241" s="110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</row>
    <row r="242" spans="2:14">
      <c r="B242" s="110"/>
      <c r="C242" s="110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</row>
    <row r="243" spans="2:14">
      <c r="B243" s="110"/>
      <c r="C243" s="110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</row>
    <row r="244" spans="2:14">
      <c r="B244" s="110"/>
      <c r="C244" s="110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</row>
    <row r="245" spans="2:14">
      <c r="B245" s="110"/>
      <c r="C245" s="110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</row>
    <row r="246" spans="2:14">
      <c r="B246" s="110"/>
      <c r="C246" s="110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</row>
    <row r="247" spans="2:14">
      <c r="B247" s="110"/>
      <c r="C247" s="110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</row>
    <row r="248" spans="2:14">
      <c r="B248" s="110"/>
      <c r="C248" s="110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</row>
    <row r="249" spans="2:14">
      <c r="B249" s="110"/>
      <c r="C249" s="110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</row>
    <row r="250" spans="2:14">
      <c r="B250" s="127"/>
      <c r="C250" s="110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</row>
    <row r="251" spans="2:14">
      <c r="B251" s="127"/>
      <c r="C251" s="110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</row>
    <row r="252" spans="2:14">
      <c r="B252" s="128"/>
      <c r="C252" s="110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</row>
    <row r="253" spans="2:14">
      <c r="B253" s="110"/>
      <c r="C253" s="110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</row>
    <row r="254" spans="2:14">
      <c r="B254" s="110"/>
      <c r="C254" s="110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</row>
    <row r="255" spans="2:14">
      <c r="B255" s="110"/>
      <c r="C255" s="110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</row>
    <row r="256" spans="2:14">
      <c r="B256" s="110"/>
      <c r="C256" s="110"/>
      <c r="D256" s="110"/>
      <c r="E256" s="110"/>
      <c r="F256" s="110"/>
      <c r="G256" s="110"/>
      <c r="H256" s="111"/>
      <c r="I256" s="111"/>
      <c r="J256" s="111"/>
      <c r="K256" s="111"/>
      <c r="L256" s="111"/>
      <c r="M256" s="111"/>
      <c r="N256" s="111"/>
    </row>
    <row r="257" spans="2:14">
      <c r="B257" s="110"/>
      <c r="C257" s="110"/>
      <c r="D257" s="110"/>
      <c r="E257" s="110"/>
      <c r="F257" s="110"/>
      <c r="G257" s="110"/>
      <c r="H257" s="111"/>
      <c r="I257" s="111"/>
      <c r="J257" s="111"/>
      <c r="K257" s="111"/>
      <c r="L257" s="111"/>
      <c r="M257" s="111"/>
      <c r="N257" s="111"/>
    </row>
    <row r="258" spans="2:14">
      <c r="B258" s="110"/>
      <c r="C258" s="110"/>
      <c r="D258" s="110"/>
      <c r="E258" s="110"/>
      <c r="F258" s="110"/>
      <c r="G258" s="110"/>
      <c r="H258" s="111"/>
      <c r="I258" s="111"/>
      <c r="J258" s="111"/>
      <c r="K258" s="111"/>
      <c r="L258" s="111"/>
      <c r="M258" s="111"/>
      <c r="N258" s="111"/>
    </row>
    <row r="259" spans="2:14">
      <c r="B259" s="110"/>
      <c r="C259" s="110"/>
      <c r="D259" s="110"/>
      <c r="E259" s="110"/>
      <c r="F259" s="110"/>
      <c r="G259" s="110"/>
      <c r="H259" s="111"/>
      <c r="I259" s="111"/>
      <c r="J259" s="111"/>
      <c r="K259" s="111"/>
      <c r="L259" s="111"/>
      <c r="M259" s="111"/>
      <c r="N259" s="111"/>
    </row>
    <row r="260" spans="2:14">
      <c r="B260" s="110"/>
      <c r="C260" s="110"/>
      <c r="D260" s="110"/>
      <c r="E260" s="110"/>
      <c r="F260" s="110"/>
      <c r="G260" s="110"/>
      <c r="H260" s="111"/>
      <c r="I260" s="111"/>
      <c r="J260" s="111"/>
      <c r="K260" s="111"/>
      <c r="L260" s="111"/>
      <c r="M260" s="111"/>
      <c r="N260" s="111"/>
    </row>
    <row r="261" spans="2:14">
      <c r="B261" s="110"/>
      <c r="C261" s="110"/>
      <c r="D261" s="110"/>
      <c r="E261" s="110"/>
      <c r="F261" s="110"/>
      <c r="G261" s="110"/>
      <c r="H261" s="111"/>
      <c r="I261" s="111"/>
      <c r="J261" s="111"/>
      <c r="K261" s="111"/>
      <c r="L261" s="111"/>
      <c r="M261" s="111"/>
      <c r="N261" s="111"/>
    </row>
    <row r="262" spans="2:14">
      <c r="B262" s="110"/>
      <c r="C262" s="110"/>
      <c r="D262" s="110"/>
      <c r="E262" s="110"/>
      <c r="F262" s="110"/>
      <c r="G262" s="110"/>
      <c r="H262" s="111"/>
      <c r="I262" s="111"/>
      <c r="J262" s="111"/>
      <c r="K262" s="111"/>
      <c r="L262" s="111"/>
      <c r="M262" s="111"/>
      <c r="N262" s="111"/>
    </row>
    <row r="263" spans="2:14">
      <c r="B263" s="110"/>
      <c r="C263" s="110"/>
      <c r="D263" s="110"/>
      <c r="E263" s="110"/>
      <c r="F263" s="110"/>
      <c r="G263" s="110"/>
      <c r="H263" s="111"/>
      <c r="I263" s="111"/>
      <c r="J263" s="111"/>
      <c r="K263" s="111"/>
      <c r="L263" s="111"/>
      <c r="M263" s="111"/>
      <c r="N263" s="111"/>
    </row>
    <row r="264" spans="2:14">
      <c r="B264" s="110"/>
      <c r="C264" s="110"/>
      <c r="D264" s="110"/>
      <c r="E264" s="110"/>
      <c r="F264" s="110"/>
      <c r="G264" s="110"/>
      <c r="H264" s="111"/>
      <c r="I264" s="111"/>
      <c r="J264" s="111"/>
      <c r="K264" s="111"/>
      <c r="L264" s="111"/>
      <c r="M264" s="111"/>
      <c r="N264" s="111"/>
    </row>
    <row r="265" spans="2:14">
      <c r="B265" s="110"/>
      <c r="C265" s="110"/>
      <c r="D265" s="110"/>
      <c r="E265" s="110"/>
      <c r="F265" s="110"/>
      <c r="G265" s="110"/>
      <c r="H265" s="111"/>
      <c r="I265" s="111"/>
      <c r="J265" s="111"/>
      <c r="K265" s="111"/>
      <c r="L265" s="111"/>
      <c r="M265" s="111"/>
      <c r="N265" s="111"/>
    </row>
    <row r="266" spans="2:14">
      <c r="B266" s="110"/>
      <c r="C266" s="110"/>
      <c r="D266" s="110"/>
      <c r="E266" s="110"/>
      <c r="F266" s="110"/>
      <c r="G266" s="110"/>
      <c r="H266" s="111"/>
      <c r="I266" s="111"/>
      <c r="J266" s="111"/>
      <c r="K266" s="111"/>
      <c r="L266" s="111"/>
      <c r="M266" s="111"/>
      <c r="N266" s="111"/>
    </row>
    <row r="267" spans="2:14">
      <c r="B267" s="110"/>
      <c r="C267" s="110"/>
      <c r="D267" s="110"/>
      <c r="E267" s="110"/>
      <c r="F267" s="110"/>
      <c r="G267" s="110"/>
      <c r="H267" s="111"/>
      <c r="I267" s="111"/>
      <c r="J267" s="111"/>
      <c r="K267" s="111"/>
      <c r="L267" s="111"/>
      <c r="M267" s="111"/>
      <c r="N267" s="111"/>
    </row>
    <row r="268" spans="2:14">
      <c r="B268" s="110"/>
      <c r="C268" s="110"/>
      <c r="D268" s="110"/>
      <c r="E268" s="110"/>
      <c r="F268" s="110"/>
      <c r="G268" s="110"/>
      <c r="H268" s="111"/>
      <c r="I268" s="111"/>
      <c r="J268" s="111"/>
      <c r="K268" s="111"/>
      <c r="L268" s="111"/>
      <c r="M268" s="111"/>
      <c r="N268" s="111"/>
    </row>
    <row r="269" spans="2:14">
      <c r="B269" s="110"/>
      <c r="C269" s="110"/>
      <c r="D269" s="110"/>
      <c r="E269" s="110"/>
      <c r="F269" s="110"/>
      <c r="G269" s="110"/>
      <c r="H269" s="111"/>
      <c r="I269" s="111"/>
      <c r="J269" s="111"/>
      <c r="K269" s="111"/>
      <c r="L269" s="111"/>
      <c r="M269" s="111"/>
      <c r="N269" s="111"/>
    </row>
    <row r="270" spans="2:14">
      <c r="B270" s="110"/>
      <c r="C270" s="110"/>
      <c r="D270" s="110"/>
      <c r="E270" s="110"/>
      <c r="F270" s="110"/>
      <c r="G270" s="110"/>
      <c r="H270" s="111"/>
      <c r="I270" s="111"/>
      <c r="J270" s="111"/>
      <c r="K270" s="111"/>
      <c r="L270" s="111"/>
      <c r="M270" s="111"/>
      <c r="N270" s="111"/>
    </row>
    <row r="271" spans="2:14">
      <c r="B271" s="110"/>
      <c r="C271" s="110"/>
      <c r="D271" s="110"/>
      <c r="E271" s="110"/>
      <c r="F271" s="110"/>
      <c r="G271" s="110"/>
      <c r="H271" s="111"/>
      <c r="I271" s="111"/>
      <c r="J271" s="111"/>
      <c r="K271" s="111"/>
      <c r="L271" s="111"/>
      <c r="M271" s="111"/>
      <c r="N271" s="111"/>
    </row>
    <row r="272" spans="2:14">
      <c r="B272" s="110"/>
      <c r="C272" s="110"/>
      <c r="D272" s="110"/>
      <c r="E272" s="110"/>
      <c r="F272" s="110"/>
      <c r="G272" s="110"/>
      <c r="H272" s="111"/>
      <c r="I272" s="111"/>
      <c r="J272" s="111"/>
      <c r="K272" s="111"/>
      <c r="L272" s="111"/>
      <c r="M272" s="111"/>
      <c r="N272" s="111"/>
    </row>
    <row r="273" spans="2:14">
      <c r="B273" s="110"/>
      <c r="C273" s="110"/>
      <c r="D273" s="110"/>
      <c r="E273" s="110"/>
      <c r="F273" s="110"/>
      <c r="G273" s="110"/>
      <c r="H273" s="111"/>
      <c r="I273" s="111"/>
      <c r="J273" s="111"/>
      <c r="K273" s="111"/>
      <c r="L273" s="111"/>
      <c r="M273" s="111"/>
      <c r="N273" s="111"/>
    </row>
    <row r="274" spans="2:14">
      <c r="B274" s="110"/>
      <c r="C274" s="110"/>
      <c r="D274" s="110"/>
      <c r="E274" s="110"/>
      <c r="F274" s="110"/>
      <c r="G274" s="110"/>
      <c r="H274" s="111"/>
      <c r="I274" s="111"/>
      <c r="J274" s="111"/>
      <c r="K274" s="111"/>
      <c r="L274" s="111"/>
      <c r="M274" s="111"/>
      <c r="N274" s="111"/>
    </row>
    <row r="275" spans="2:14">
      <c r="B275" s="110"/>
      <c r="C275" s="110"/>
      <c r="D275" s="110"/>
      <c r="E275" s="110"/>
      <c r="F275" s="110"/>
      <c r="G275" s="110"/>
      <c r="H275" s="111"/>
      <c r="I275" s="111"/>
      <c r="J275" s="111"/>
      <c r="K275" s="111"/>
      <c r="L275" s="111"/>
      <c r="M275" s="111"/>
      <c r="N275" s="111"/>
    </row>
    <row r="276" spans="2:14">
      <c r="B276" s="110"/>
      <c r="C276" s="110"/>
      <c r="D276" s="110"/>
      <c r="E276" s="110"/>
      <c r="F276" s="110"/>
      <c r="G276" s="110"/>
      <c r="H276" s="111"/>
      <c r="I276" s="111"/>
      <c r="J276" s="111"/>
      <c r="K276" s="111"/>
      <c r="L276" s="111"/>
      <c r="M276" s="111"/>
      <c r="N276" s="111"/>
    </row>
    <row r="277" spans="2:14">
      <c r="B277" s="110"/>
      <c r="C277" s="110"/>
      <c r="D277" s="110"/>
      <c r="E277" s="110"/>
      <c r="F277" s="110"/>
      <c r="G277" s="110"/>
      <c r="H277" s="111"/>
      <c r="I277" s="111"/>
      <c r="J277" s="111"/>
      <c r="K277" s="111"/>
      <c r="L277" s="111"/>
      <c r="M277" s="111"/>
      <c r="N277" s="111"/>
    </row>
    <row r="278" spans="2:14">
      <c r="B278" s="110"/>
      <c r="C278" s="110"/>
      <c r="D278" s="110"/>
      <c r="E278" s="110"/>
      <c r="F278" s="110"/>
      <c r="G278" s="110"/>
      <c r="H278" s="111"/>
      <c r="I278" s="111"/>
      <c r="J278" s="111"/>
      <c r="K278" s="111"/>
      <c r="L278" s="111"/>
      <c r="M278" s="111"/>
      <c r="N278" s="111"/>
    </row>
    <row r="279" spans="2:14">
      <c r="B279" s="110"/>
      <c r="C279" s="110"/>
      <c r="D279" s="110"/>
      <c r="E279" s="110"/>
      <c r="F279" s="110"/>
      <c r="G279" s="110"/>
      <c r="H279" s="111"/>
      <c r="I279" s="111"/>
      <c r="J279" s="111"/>
      <c r="K279" s="111"/>
      <c r="L279" s="111"/>
      <c r="M279" s="111"/>
      <c r="N279" s="111"/>
    </row>
    <row r="280" spans="2:14">
      <c r="B280" s="110"/>
      <c r="C280" s="110"/>
      <c r="D280" s="110"/>
      <c r="E280" s="110"/>
      <c r="F280" s="110"/>
      <c r="G280" s="110"/>
      <c r="H280" s="111"/>
      <c r="I280" s="111"/>
      <c r="J280" s="111"/>
      <c r="K280" s="111"/>
      <c r="L280" s="111"/>
      <c r="M280" s="111"/>
      <c r="N280" s="111"/>
    </row>
    <row r="281" spans="2:14">
      <c r="B281" s="110"/>
      <c r="C281" s="110"/>
      <c r="D281" s="110"/>
      <c r="E281" s="110"/>
      <c r="F281" s="110"/>
      <c r="G281" s="110"/>
      <c r="H281" s="111"/>
      <c r="I281" s="111"/>
      <c r="J281" s="111"/>
      <c r="K281" s="111"/>
      <c r="L281" s="111"/>
      <c r="M281" s="111"/>
      <c r="N281" s="111"/>
    </row>
    <row r="282" spans="2:14">
      <c r="B282" s="110"/>
      <c r="C282" s="110"/>
      <c r="D282" s="110"/>
      <c r="E282" s="110"/>
      <c r="F282" s="110"/>
      <c r="G282" s="110"/>
      <c r="H282" s="111"/>
      <c r="I282" s="111"/>
      <c r="J282" s="111"/>
      <c r="K282" s="111"/>
      <c r="L282" s="111"/>
      <c r="M282" s="111"/>
      <c r="N282" s="111"/>
    </row>
    <row r="283" spans="2:14">
      <c r="B283" s="110"/>
      <c r="C283" s="110"/>
      <c r="D283" s="110"/>
      <c r="E283" s="110"/>
      <c r="F283" s="110"/>
      <c r="G283" s="110"/>
      <c r="H283" s="111"/>
      <c r="I283" s="111"/>
      <c r="J283" s="111"/>
      <c r="K283" s="111"/>
      <c r="L283" s="111"/>
      <c r="M283" s="111"/>
      <c r="N283" s="111"/>
    </row>
    <row r="284" spans="2:14">
      <c r="B284" s="110"/>
      <c r="C284" s="110"/>
      <c r="D284" s="110"/>
      <c r="E284" s="110"/>
      <c r="F284" s="110"/>
      <c r="G284" s="110"/>
      <c r="H284" s="111"/>
      <c r="I284" s="111"/>
      <c r="J284" s="111"/>
      <c r="K284" s="111"/>
      <c r="L284" s="111"/>
      <c r="M284" s="111"/>
      <c r="N284" s="111"/>
    </row>
    <row r="285" spans="2:14">
      <c r="B285" s="110"/>
      <c r="C285" s="110"/>
      <c r="D285" s="110"/>
      <c r="E285" s="110"/>
      <c r="F285" s="110"/>
      <c r="G285" s="110"/>
      <c r="H285" s="111"/>
      <c r="I285" s="111"/>
      <c r="J285" s="111"/>
      <c r="K285" s="111"/>
      <c r="L285" s="111"/>
      <c r="M285" s="111"/>
      <c r="N285" s="111"/>
    </row>
    <row r="286" spans="2:14">
      <c r="B286" s="110"/>
      <c r="C286" s="110"/>
      <c r="D286" s="110"/>
      <c r="E286" s="110"/>
      <c r="F286" s="110"/>
      <c r="G286" s="110"/>
      <c r="H286" s="111"/>
      <c r="I286" s="111"/>
      <c r="J286" s="111"/>
      <c r="K286" s="111"/>
      <c r="L286" s="111"/>
      <c r="M286" s="111"/>
      <c r="N286" s="111"/>
    </row>
    <row r="287" spans="2:14">
      <c r="B287" s="110"/>
      <c r="C287" s="110"/>
      <c r="D287" s="110"/>
      <c r="E287" s="110"/>
      <c r="F287" s="110"/>
      <c r="G287" s="110"/>
      <c r="H287" s="111"/>
      <c r="I287" s="111"/>
      <c r="J287" s="111"/>
      <c r="K287" s="111"/>
      <c r="L287" s="111"/>
      <c r="M287" s="111"/>
      <c r="N287" s="111"/>
    </row>
    <row r="288" spans="2:14">
      <c r="B288" s="110"/>
      <c r="C288" s="110"/>
      <c r="D288" s="110"/>
      <c r="E288" s="110"/>
      <c r="F288" s="110"/>
      <c r="G288" s="110"/>
      <c r="H288" s="111"/>
      <c r="I288" s="111"/>
      <c r="J288" s="111"/>
      <c r="K288" s="111"/>
      <c r="L288" s="111"/>
      <c r="M288" s="111"/>
      <c r="N288" s="111"/>
    </row>
    <row r="289" spans="2:14">
      <c r="B289" s="110"/>
      <c r="C289" s="110"/>
      <c r="D289" s="110"/>
      <c r="E289" s="110"/>
      <c r="F289" s="110"/>
      <c r="G289" s="110"/>
      <c r="H289" s="111"/>
      <c r="I289" s="111"/>
      <c r="J289" s="111"/>
      <c r="K289" s="111"/>
      <c r="L289" s="111"/>
      <c r="M289" s="111"/>
      <c r="N289" s="111"/>
    </row>
    <row r="290" spans="2:14">
      <c r="B290" s="110"/>
      <c r="C290" s="110"/>
      <c r="D290" s="110"/>
      <c r="E290" s="110"/>
      <c r="F290" s="110"/>
      <c r="G290" s="110"/>
      <c r="H290" s="111"/>
      <c r="I290" s="111"/>
      <c r="J290" s="111"/>
      <c r="K290" s="111"/>
      <c r="L290" s="111"/>
      <c r="M290" s="111"/>
      <c r="N290" s="111"/>
    </row>
    <row r="291" spans="2:14">
      <c r="B291" s="110"/>
      <c r="C291" s="110"/>
      <c r="D291" s="110"/>
      <c r="E291" s="110"/>
      <c r="F291" s="110"/>
      <c r="G291" s="110"/>
      <c r="H291" s="111"/>
      <c r="I291" s="111"/>
      <c r="J291" s="111"/>
      <c r="K291" s="111"/>
      <c r="L291" s="111"/>
      <c r="M291" s="111"/>
      <c r="N291" s="111"/>
    </row>
    <row r="292" spans="2:14">
      <c r="B292" s="110"/>
      <c r="C292" s="110"/>
      <c r="D292" s="110"/>
      <c r="E292" s="110"/>
      <c r="F292" s="110"/>
      <c r="G292" s="110"/>
      <c r="H292" s="111"/>
      <c r="I292" s="111"/>
      <c r="J292" s="111"/>
      <c r="K292" s="111"/>
      <c r="L292" s="111"/>
      <c r="M292" s="111"/>
      <c r="N292" s="111"/>
    </row>
    <row r="293" spans="2:14">
      <c r="B293" s="110"/>
      <c r="C293" s="110"/>
      <c r="D293" s="110"/>
      <c r="E293" s="110"/>
      <c r="F293" s="110"/>
      <c r="G293" s="110"/>
      <c r="H293" s="111"/>
      <c r="I293" s="111"/>
      <c r="J293" s="111"/>
      <c r="K293" s="111"/>
      <c r="L293" s="111"/>
      <c r="M293" s="111"/>
      <c r="N293" s="111"/>
    </row>
    <row r="294" spans="2:14">
      <c r="B294" s="110"/>
      <c r="C294" s="110"/>
      <c r="D294" s="110"/>
      <c r="E294" s="110"/>
      <c r="F294" s="110"/>
      <c r="G294" s="110"/>
      <c r="H294" s="111"/>
      <c r="I294" s="111"/>
      <c r="J294" s="111"/>
      <c r="K294" s="111"/>
      <c r="L294" s="111"/>
      <c r="M294" s="111"/>
      <c r="N294" s="111"/>
    </row>
    <row r="295" spans="2:14">
      <c r="B295" s="110"/>
      <c r="C295" s="110"/>
      <c r="D295" s="110"/>
      <c r="E295" s="110"/>
      <c r="F295" s="110"/>
      <c r="G295" s="110"/>
      <c r="H295" s="111"/>
      <c r="I295" s="111"/>
      <c r="J295" s="111"/>
      <c r="K295" s="111"/>
      <c r="L295" s="111"/>
      <c r="M295" s="111"/>
      <c r="N295" s="111"/>
    </row>
    <row r="296" spans="2:14">
      <c r="B296" s="110"/>
      <c r="C296" s="110"/>
      <c r="D296" s="110"/>
      <c r="E296" s="110"/>
      <c r="F296" s="110"/>
      <c r="G296" s="110"/>
      <c r="H296" s="111"/>
      <c r="I296" s="111"/>
      <c r="J296" s="111"/>
      <c r="K296" s="111"/>
      <c r="L296" s="111"/>
      <c r="M296" s="111"/>
      <c r="N296" s="111"/>
    </row>
    <row r="297" spans="2:14">
      <c r="B297" s="110"/>
      <c r="C297" s="110"/>
      <c r="D297" s="110"/>
      <c r="E297" s="110"/>
      <c r="F297" s="110"/>
      <c r="G297" s="110"/>
      <c r="H297" s="111"/>
      <c r="I297" s="111"/>
      <c r="J297" s="111"/>
      <c r="K297" s="111"/>
      <c r="L297" s="111"/>
      <c r="M297" s="111"/>
      <c r="N297" s="111"/>
    </row>
    <row r="298" spans="2:14">
      <c r="B298" s="110"/>
      <c r="C298" s="110"/>
      <c r="D298" s="110"/>
      <c r="E298" s="110"/>
      <c r="F298" s="110"/>
      <c r="G298" s="110"/>
      <c r="H298" s="111"/>
      <c r="I298" s="111"/>
      <c r="J298" s="111"/>
      <c r="K298" s="111"/>
      <c r="L298" s="111"/>
      <c r="M298" s="111"/>
      <c r="N298" s="111"/>
    </row>
    <row r="299" spans="2:14">
      <c r="B299" s="110"/>
      <c r="C299" s="110"/>
      <c r="D299" s="110"/>
      <c r="E299" s="110"/>
      <c r="F299" s="110"/>
      <c r="G299" s="110"/>
      <c r="H299" s="111"/>
      <c r="I299" s="111"/>
      <c r="J299" s="111"/>
      <c r="K299" s="111"/>
      <c r="L299" s="111"/>
      <c r="M299" s="111"/>
      <c r="N299" s="111"/>
    </row>
    <row r="300" spans="2:14">
      <c r="B300" s="110"/>
      <c r="C300" s="110"/>
      <c r="D300" s="110"/>
      <c r="E300" s="110"/>
      <c r="F300" s="110"/>
      <c r="G300" s="110"/>
      <c r="H300" s="111"/>
      <c r="I300" s="111"/>
      <c r="J300" s="111"/>
      <c r="K300" s="111"/>
      <c r="L300" s="111"/>
      <c r="M300" s="111"/>
      <c r="N300" s="111"/>
    </row>
    <row r="301" spans="2:14">
      <c r="B301" s="110"/>
      <c r="C301" s="110"/>
      <c r="D301" s="110"/>
      <c r="E301" s="110"/>
      <c r="F301" s="110"/>
      <c r="G301" s="110"/>
      <c r="H301" s="111"/>
      <c r="I301" s="111"/>
      <c r="J301" s="111"/>
      <c r="K301" s="111"/>
      <c r="L301" s="111"/>
      <c r="M301" s="111"/>
      <c r="N301" s="111"/>
    </row>
    <row r="302" spans="2:14">
      <c r="B302" s="110"/>
      <c r="C302" s="110"/>
      <c r="D302" s="110"/>
      <c r="E302" s="110"/>
      <c r="F302" s="110"/>
      <c r="G302" s="110"/>
      <c r="H302" s="111"/>
      <c r="I302" s="111"/>
      <c r="J302" s="111"/>
      <c r="K302" s="111"/>
      <c r="L302" s="111"/>
      <c r="M302" s="111"/>
      <c r="N302" s="111"/>
    </row>
    <row r="303" spans="2:14">
      <c r="B303" s="110"/>
      <c r="C303" s="110"/>
      <c r="D303" s="110"/>
      <c r="E303" s="110"/>
      <c r="F303" s="110"/>
      <c r="G303" s="110"/>
      <c r="H303" s="111"/>
      <c r="I303" s="111"/>
      <c r="J303" s="111"/>
      <c r="K303" s="111"/>
      <c r="L303" s="111"/>
      <c r="M303" s="111"/>
      <c r="N303" s="111"/>
    </row>
    <row r="304" spans="2:14">
      <c r="B304" s="110"/>
      <c r="C304" s="110"/>
      <c r="D304" s="110"/>
      <c r="E304" s="110"/>
      <c r="F304" s="110"/>
      <c r="G304" s="110"/>
      <c r="H304" s="111"/>
      <c r="I304" s="111"/>
      <c r="J304" s="111"/>
      <c r="K304" s="111"/>
      <c r="L304" s="111"/>
      <c r="M304" s="111"/>
      <c r="N304" s="111"/>
    </row>
    <row r="305" spans="2:14">
      <c r="B305" s="110"/>
      <c r="C305" s="110"/>
      <c r="D305" s="110"/>
      <c r="E305" s="110"/>
      <c r="F305" s="110"/>
      <c r="G305" s="110"/>
      <c r="H305" s="111"/>
      <c r="I305" s="111"/>
      <c r="J305" s="111"/>
      <c r="K305" s="111"/>
      <c r="L305" s="111"/>
      <c r="M305" s="111"/>
      <c r="N305" s="111"/>
    </row>
    <row r="306" spans="2:14">
      <c r="B306" s="110"/>
      <c r="C306" s="110"/>
      <c r="D306" s="110"/>
      <c r="E306" s="110"/>
      <c r="F306" s="110"/>
      <c r="G306" s="110"/>
      <c r="H306" s="111"/>
      <c r="I306" s="111"/>
      <c r="J306" s="111"/>
      <c r="K306" s="111"/>
      <c r="L306" s="111"/>
      <c r="M306" s="111"/>
      <c r="N306" s="111"/>
    </row>
    <row r="307" spans="2:14">
      <c r="B307" s="110"/>
      <c r="C307" s="110"/>
      <c r="D307" s="110"/>
      <c r="E307" s="110"/>
      <c r="F307" s="110"/>
      <c r="G307" s="110"/>
      <c r="H307" s="111"/>
      <c r="I307" s="111"/>
      <c r="J307" s="111"/>
      <c r="K307" s="111"/>
      <c r="L307" s="111"/>
      <c r="M307" s="111"/>
      <c r="N307" s="111"/>
    </row>
    <row r="308" spans="2:14">
      <c r="B308" s="110"/>
      <c r="C308" s="110"/>
      <c r="D308" s="110"/>
      <c r="E308" s="110"/>
      <c r="F308" s="110"/>
      <c r="G308" s="110"/>
      <c r="H308" s="111"/>
      <c r="I308" s="111"/>
      <c r="J308" s="111"/>
      <c r="K308" s="111"/>
      <c r="L308" s="111"/>
      <c r="M308" s="111"/>
      <c r="N308" s="111"/>
    </row>
    <row r="309" spans="2:14">
      <c r="B309" s="110"/>
      <c r="C309" s="110"/>
      <c r="D309" s="110"/>
      <c r="E309" s="110"/>
      <c r="F309" s="110"/>
      <c r="G309" s="110"/>
      <c r="H309" s="111"/>
      <c r="I309" s="111"/>
      <c r="J309" s="111"/>
      <c r="K309" s="111"/>
      <c r="L309" s="111"/>
      <c r="M309" s="111"/>
      <c r="N309" s="111"/>
    </row>
    <row r="310" spans="2:14">
      <c r="B310" s="110"/>
      <c r="C310" s="110"/>
      <c r="D310" s="110"/>
      <c r="E310" s="110"/>
      <c r="F310" s="110"/>
      <c r="G310" s="110"/>
      <c r="H310" s="111"/>
      <c r="I310" s="111"/>
      <c r="J310" s="111"/>
      <c r="K310" s="111"/>
      <c r="L310" s="111"/>
      <c r="M310" s="111"/>
      <c r="N310" s="111"/>
    </row>
    <row r="311" spans="2:14">
      <c r="B311" s="110"/>
      <c r="C311" s="110"/>
      <c r="D311" s="110"/>
      <c r="E311" s="110"/>
      <c r="F311" s="110"/>
      <c r="G311" s="110"/>
      <c r="H311" s="111"/>
      <c r="I311" s="111"/>
      <c r="J311" s="111"/>
      <c r="K311" s="111"/>
      <c r="L311" s="111"/>
      <c r="M311" s="111"/>
      <c r="N311" s="111"/>
    </row>
    <row r="312" spans="2:14">
      <c r="B312" s="110"/>
      <c r="C312" s="110"/>
      <c r="D312" s="110"/>
      <c r="E312" s="110"/>
      <c r="F312" s="110"/>
      <c r="G312" s="110"/>
      <c r="H312" s="111"/>
      <c r="I312" s="111"/>
      <c r="J312" s="111"/>
      <c r="K312" s="111"/>
      <c r="L312" s="111"/>
      <c r="M312" s="111"/>
      <c r="N312" s="111"/>
    </row>
    <row r="313" spans="2:14">
      <c r="B313" s="110"/>
      <c r="C313" s="110"/>
      <c r="D313" s="110"/>
      <c r="E313" s="110"/>
      <c r="F313" s="110"/>
      <c r="G313" s="110"/>
      <c r="H313" s="111"/>
      <c r="I313" s="111"/>
      <c r="J313" s="111"/>
      <c r="K313" s="111"/>
      <c r="L313" s="111"/>
      <c r="M313" s="111"/>
      <c r="N313" s="111"/>
    </row>
    <row r="314" spans="2:14">
      <c r="B314" s="110"/>
      <c r="C314" s="110"/>
      <c r="D314" s="110"/>
      <c r="E314" s="110"/>
      <c r="F314" s="110"/>
      <c r="G314" s="110"/>
      <c r="H314" s="111"/>
      <c r="I314" s="111"/>
      <c r="J314" s="111"/>
      <c r="K314" s="111"/>
      <c r="L314" s="111"/>
      <c r="M314" s="111"/>
      <c r="N314" s="111"/>
    </row>
    <row r="315" spans="2:14">
      <c r="B315" s="110"/>
      <c r="C315" s="110"/>
      <c r="D315" s="110"/>
      <c r="E315" s="110"/>
      <c r="F315" s="110"/>
      <c r="G315" s="110"/>
      <c r="H315" s="111"/>
      <c r="I315" s="111"/>
      <c r="J315" s="111"/>
      <c r="K315" s="111"/>
      <c r="L315" s="111"/>
      <c r="M315" s="111"/>
      <c r="N315" s="111"/>
    </row>
    <row r="316" spans="2:14">
      <c r="B316" s="110"/>
      <c r="C316" s="110"/>
      <c r="D316" s="110"/>
      <c r="E316" s="110"/>
      <c r="F316" s="110"/>
      <c r="G316" s="110"/>
      <c r="H316" s="111"/>
      <c r="I316" s="111"/>
      <c r="J316" s="111"/>
      <c r="K316" s="111"/>
      <c r="L316" s="111"/>
      <c r="M316" s="111"/>
      <c r="N316" s="111"/>
    </row>
    <row r="317" spans="2:14">
      <c r="B317" s="110"/>
      <c r="C317" s="110"/>
      <c r="D317" s="110"/>
      <c r="E317" s="110"/>
      <c r="F317" s="110"/>
      <c r="G317" s="110"/>
      <c r="H317" s="111"/>
      <c r="I317" s="111"/>
      <c r="J317" s="111"/>
      <c r="K317" s="111"/>
      <c r="L317" s="111"/>
      <c r="M317" s="111"/>
      <c r="N317" s="111"/>
    </row>
    <row r="318" spans="2:14">
      <c r="B318" s="110"/>
      <c r="C318" s="110"/>
      <c r="D318" s="110"/>
      <c r="E318" s="110"/>
      <c r="F318" s="110"/>
      <c r="G318" s="110"/>
      <c r="H318" s="111"/>
      <c r="I318" s="111"/>
      <c r="J318" s="111"/>
      <c r="K318" s="111"/>
      <c r="L318" s="111"/>
      <c r="M318" s="111"/>
      <c r="N318" s="111"/>
    </row>
    <row r="319" spans="2:14">
      <c r="B319" s="110"/>
      <c r="C319" s="110"/>
      <c r="D319" s="110"/>
      <c r="E319" s="110"/>
      <c r="F319" s="110"/>
      <c r="G319" s="110"/>
      <c r="H319" s="111"/>
      <c r="I319" s="111"/>
      <c r="J319" s="111"/>
      <c r="K319" s="111"/>
      <c r="L319" s="111"/>
      <c r="M319" s="111"/>
      <c r="N319" s="111"/>
    </row>
    <row r="320" spans="2:14">
      <c r="B320" s="110"/>
      <c r="C320" s="110"/>
      <c r="D320" s="110"/>
      <c r="E320" s="110"/>
      <c r="F320" s="110"/>
      <c r="G320" s="110"/>
      <c r="H320" s="111"/>
      <c r="I320" s="111"/>
      <c r="J320" s="111"/>
      <c r="K320" s="111"/>
      <c r="L320" s="111"/>
      <c r="M320" s="111"/>
      <c r="N320" s="111"/>
    </row>
    <row r="321" spans="2:14">
      <c r="B321" s="110"/>
      <c r="C321" s="110"/>
      <c r="D321" s="110"/>
      <c r="E321" s="110"/>
      <c r="F321" s="110"/>
      <c r="G321" s="110"/>
      <c r="H321" s="111"/>
      <c r="I321" s="111"/>
      <c r="J321" s="111"/>
      <c r="K321" s="111"/>
      <c r="L321" s="111"/>
      <c r="M321" s="111"/>
      <c r="N321" s="111"/>
    </row>
    <row r="322" spans="2:14">
      <c r="B322" s="110"/>
      <c r="C322" s="110"/>
      <c r="D322" s="110"/>
      <c r="E322" s="110"/>
      <c r="F322" s="110"/>
      <c r="G322" s="110"/>
      <c r="H322" s="111"/>
      <c r="I322" s="111"/>
      <c r="J322" s="111"/>
      <c r="K322" s="111"/>
      <c r="L322" s="111"/>
      <c r="M322" s="111"/>
      <c r="N322" s="111"/>
    </row>
    <row r="323" spans="2:14">
      <c r="B323" s="110"/>
      <c r="C323" s="110"/>
      <c r="D323" s="110"/>
      <c r="E323" s="110"/>
      <c r="F323" s="110"/>
      <c r="G323" s="110"/>
      <c r="H323" s="111"/>
      <c r="I323" s="111"/>
      <c r="J323" s="111"/>
      <c r="K323" s="111"/>
      <c r="L323" s="111"/>
      <c r="M323" s="111"/>
      <c r="N323" s="111"/>
    </row>
    <row r="324" spans="2:14">
      <c r="B324" s="110"/>
      <c r="C324" s="110"/>
      <c r="D324" s="110"/>
      <c r="E324" s="110"/>
      <c r="F324" s="110"/>
      <c r="G324" s="110"/>
      <c r="H324" s="111"/>
      <c r="I324" s="111"/>
      <c r="J324" s="111"/>
      <c r="K324" s="111"/>
      <c r="L324" s="111"/>
      <c r="M324" s="111"/>
      <c r="N324" s="111"/>
    </row>
    <row r="325" spans="2:14">
      <c r="B325" s="110"/>
      <c r="C325" s="110"/>
      <c r="D325" s="110"/>
      <c r="E325" s="110"/>
      <c r="F325" s="110"/>
      <c r="G325" s="110"/>
      <c r="H325" s="111"/>
      <c r="I325" s="111"/>
      <c r="J325" s="111"/>
      <c r="K325" s="111"/>
      <c r="L325" s="111"/>
      <c r="M325" s="111"/>
      <c r="N325" s="111"/>
    </row>
    <row r="326" spans="2:14">
      <c r="B326" s="110"/>
      <c r="C326" s="110"/>
      <c r="D326" s="110"/>
      <c r="E326" s="110"/>
      <c r="F326" s="110"/>
      <c r="G326" s="110"/>
      <c r="H326" s="111"/>
      <c r="I326" s="111"/>
      <c r="J326" s="111"/>
      <c r="K326" s="111"/>
      <c r="L326" s="111"/>
      <c r="M326" s="111"/>
      <c r="N326" s="111"/>
    </row>
    <row r="327" spans="2:14">
      <c r="B327" s="110"/>
      <c r="C327" s="110"/>
      <c r="D327" s="110"/>
      <c r="E327" s="110"/>
      <c r="F327" s="110"/>
      <c r="G327" s="110"/>
      <c r="H327" s="111"/>
      <c r="I327" s="111"/>
      <c r="J327" s="111"/>
      <c r="K327" s="111"/>
      <c r="L327" s="111"/>
      <c r="M327" s="111"/>
      <c r="N327" s="111"/>
    </row>
    <row r="328" spans="2:14">
      <c r="B328" s="110"/>
      <c r="C328" s="110"/>
      <c r="D328" s="110"/>
      <c r="E328" s="110"/>
      <c r="F328" s="110"/>
      <c r="G328" s="110"/>
      <c r="H328" s="111"/>
      <c r="I328" s="111"/>
      <c r="J328" s="111"/>
      <c r="K328" s="111"/>
      <c r="L328" s="111"/>
      <c r="M328" s="111"/>
      <c r="N328" s="111"/>
    </row>
    <row r="329" spans="2:14">
      <c r="B329" s="110"/>
      <c r="C329" s="110"/>
      <c r="D329" s="110"/>
      <c r="E329" s="110"/>
      <c r="F329" s="110"/>
      <c r="G329" s="110"/>
      <c r="H329" s="111"/>
      <c r="I329" s="111"/>
      <c r="J329" s="111"/>
      <c r="K329" s="111"/>
      <c r="L329" s="111"/>
      <c r="M329" s="111"/>
      <c r="N329" s="111"/>
    </row>
    <row r="330" spans="2:14">
      <c r="B330" s="110"/>
      <c r="C330" s="110"/>
      <c r="D330" s="110"/>
      <c r="E330" s="110"/>
      <c r="F330" s="110"/>
      <c r="G330" s="110"/>
      <c r="H330" s="111"/>
      <c r="I330" s="111"/>
      <c r="J330" s="111"/>
      <c r="K330" s="111"/>
      <c r="L330" s="111"/>
      <c r="M330" s="111"/>
      <c r="N330" s="111"/>
    </row>
    <row r="331" spans="2:14">
      <c r="B331" s="110"/>
      <c r="C331" s="110"/>
      <c r="D331" s="110"/>
      <c r="E331" s="110"/>
      <c r="F331" s="110"/>
      <c r="G331" s="110"/>
      <c r="H331" s="111"/>
      <c r="I331" s="111"/>
      <c r="J331" s="111"/>
      <c r="K331" s="111"/>
      <c r="L331" s="111"/>
      <c r="M331" s="111"/>
      <c r="N331" s="111"/>
    </row>
    <row r="332" spans="2:14">
      <c r="B332" s="110"/>
      <c r="C332" s="110"/>
      <c r="D332" s="110"/>
      <c r="E332" s="110"/>
      <c r="F332" s="110"/>
      <c r="G332" s="110"/>
      <c r="H332" s="111"/>
      <c r="I332" s="111"/>
      <c r="J332" s="111"/>
      <c r="K332" s="111"/>
      <c r="L332" s="111"/>
      <c r="M332" s="111"/>
      <c r="N332" s="111"/>
    </row>
    <row r="333" spans="2:14">
      <c r="B333" s="110"/>
      <c r="C333" s="110"/>
      <c r="D333" s="110"/>
      <c r="E333" s="110"/>
      <c r="F333" s="110"/>
      <c r="G333" s="110"/>
      <c r="H333" s="111"/>
      <c r="I333" s="111"/>
      <c r="J333" s="111"/>
      <c r="K333" s="111"/>
      <c r="L333" s="111"/>
      <c r="M333" s="111"/>
      <c r="N333" s="111"/>
    </row>
    <row r="334" spans="2:14">
      <c r="B334" s="110"/>
      <c r="C334" s="110"/>
      <c r="D334" s="110"/>
      <c r="E334" s="110"/>
      <c r="F334" s="110"/>
      <c r="G334" s="110"/>
      <c r="H334" s="111"/>
      <c r="I334" s="111"/>
      <c r="J334" s="111"/>
      <c r="K334" s="111"/>
      <c r="L334" s="111"/>
      <c r="M334" s="111"/>
      <c r="N334" s="111"/>
    </row>
    <row r="335" spans="2:14">
      <c r="B335" s="110"/>
      <c r="C335" s="110"/>
      <c r="D335" s="110"/>
      <c r="E335" s="110"/>
      <c r="F335" s="110"/>
      <c r="G335" s="110"/>
      <c r="H335" s="111"/>
      <c r="I335" s="111"/>
      <c r="J335" s="111"/>
      <c r="K335" s="111"/>
      <c r="L335" s="111"/>
      <c r="M335" s="111"/>
      <c r="N335" s="111"/>
    </row>
    <row r="336" spans="2:14">
      <c r="B336" s="110"/>
      <c r="C336" s="110"/>
      <c r="D336" s="110"/>
      <c r="E336" s="110"/>
      <c r="F336" s="110"/>
      <c r="G336" s="110"/>
      <c r="H336" s="111"/>
      <c r="I336" s="111"/>
      <c r="J336" s="111"/>
      <c r="K336" s="111"/>
      <c r="L336" s="111"/>
      <c r="M336" s="111"/>
      <c r="N336" s="111"/>
    </row>
    <row r="337" spans="2:14">
      <c r="B337" s="110"/>
      <c r="C337" s="110"/>
      <c r="D337" s="110"/>
      <c r="E337" s="110"/>
      <c r="F337" s="110"/>
      <c r="G337" s="110"/>
      <c r="H337" s="111"/>
      <c r="I337" s="111"/>
      <c r="J337" s="111"/>
      <c r="K337" s="111"/>
      <c r="L337" s="111"/>
      <c r="M337" s="111"/>
      <c r="N337" s="111"/>
    </row>
    <row r="338" spans="2:14">
      <c r="B338" s="110"/>
      <c r="C338" s="110"/>
      <c r="D338" s="110"/>
      <c r="E338" s="110"/>
      <c r="F338" s="110"/>
      <c r="G338" s="110"/>
      <c r="H338" s="111"/>
      <c r="I338" s="111"/>
      <c r="J338" s="111"/>
      <c r="K338" s="111"/>
      <c r="L338" s="111"/>
      <c r="M338" s="111"/>
      <c r="N338" s="111"/>
    </row>
    <row r="339" spans="2:14">
      <c r="B339" s="110"/>
      <c r="C339" s="110"/>
      <c r="D339" s="110"/>
      <c r="E339" s="110"/>
      <c r="F339" s="110"/>
      <c r="G339" s="110"/>
      <c r="H339" s="111"/>
      <c r="I339" s="111"/>
      <c r="J339" s="111"/>
      <c r="K339" s="111"/>
      <c r="L339" s="111"/>
      <c r="M339" s="111"/>
      <c r="N339" s="111"/>
    </row>
    <row r="340" spans="2:14">
      <c r="B340" s="110"/>
      <c r="C340" s="110"/>
      <c r="D340" s="110"/>
      <c r="E340" s="110"/>
      <c r="F340" s="110"/>
      <c r="G340" s="110"/>
      <c r="H340" s="111"/>
      <c r="I340" s="111"/>
      <c r="J340" s="111"/>
      <c r="K340" s="111"/>
      <c r="L340" s="111"/>
      <c r="M340" s="111"/>
      <c r="N340" s="111"/>
    </row>
    <row r="341" spans="2:14">
      <c r="B341" s="110"/>
      <c r="C341" s="110"/>
      <c r="D341" s="110"/>
      <c r="E341" s="110"/>
      <c r="F341" s="110"/>
      <c r="G341" s="110"/>
      <c r="H341" s="111"/>
      <c r="I341" s="111"/>
      <c r="J341" s="111"/>
      <c r="K341" s="111"/>
      <c r="L341" s="111"/>
      <c r="M341" s="111"/>
      <c r="N341" s="111"/>
    </row>
    <row r="342" spans="2:14">
      <c r="B342" s="110"/>
      <c r="C342" s="110"/>
      <c r="D342" s="110"/>
      <c r="E342" s="110"/>
      <c r="F342" s="110"/>
      <c r="G342" s="110"/>
      <c r="H342" s="111"/>
      <c r="I342" s="111"/>
      <c r="J342" s="111"/>
      <c r="K342" s="111"/>
      <c r="L342" s="111"/>
      <c r="M342" s="111"/>
      <c r="N342" s="111"/>
    </row>
    <row r="343" spans="2:14">
      <c r="B343" s="110"/>
      <c r="C343" s="110"/>
      <c r="D343" s="110"/>
      <c r="E343" s="110"/>
      <c r="F343" s="110"/>
      <c r="G343" s="110"/>
      <c r="H343" s="111"/>
      <c r="I343" s="111"/>
      <c r="J343" s="111"/>
      <c r="K343" s="111"/>
      <c r="L343" s="111"/>
      <c r="M343" s="111"/>
      <c r="N343" s="111"/>
    </row>
    <row r="344" spans="2:14">
      <c r="B344" s="110"/>
      <c r="C344" s="110"/>
      <c r="D344" s="110"/>
      <c r="E344" s="110"/>
      <c r="F344" s="110"/>
      <c r="G344" s="110"/>
      <c r="H344" s="111"/>
      <c r="I344" s="111"/>
      <c r="J344" s="111"/>
      <c r="K344" s="111"/>
      <c r="L344" s="111"/>
      <c r="M344" s="111"/>
      <c r="N344" s="111"/>
    </row>
    <row r="345" spans="2:14">
      <c r="B345" s="110"/>
      <c r="C345" s="110"/>
      <c r="D345" s="110"/>
      <c r="E345" s="110"/>
      <c r="F345" s="110"/>
      <c r="G345" s="110"/>
      <c r="H345" s="111"/>
      <c r="I345" s="111"/>
      <c r="J345" s="111"/>
      <c r="K345" s="111"/>
      <c r="L345" s="111"/>
      <c r="M345" s="111"/>
      <c r="N345" s="111"/>
    </row>
    <row r="346" spans="2:14">
      <c r="B346" s="110"/>
      <c r="C346" s="110"/>
      <c r="D346" s="110"/>
      <c r="E346" s="110"/>
      <c r="F346" s="110"/>
      <c r="G346" s="110"/>
      <c r="H346" s="111"/>
      <c r="I346" s="111"/>
      <c r="J346" s="111"/>
      <c r="K346" s="111"/>
      <c r="L346" s="111"/>
      <c r="M346" s="111"/>
      <c r="N346" s="111"/>
    </row>
    <row r="347" spans="2:14">
      <c r="B347" s="110"/>
      <c r="C347" s="110"/>
      <c r="D347" s="110"/>
      <c r="E347" s="110"/>
      <c r="F347" s="110"/>
      <c r="G347" s="110"/>
      <c r="H347" s="111"/>
      <c r="I347" s="111"/>
      <c r="J347" s="111"/>
      <c r="K347" s="111"/>
      <c r="L347" s="111"/>
      <c r="M347" s="111"/>
      <c r="N347" s="111"/>
    </row>
    <row r="348" spans="2:14">
      <c r="B348" s="110"/>
      <c r="C348" s="110"/>
      <c r="D348" s="110"/>
      <c r="E348" s="110"/>
      <c r="F348" s="110"/>
      <c r="G348" s="110"/>
      <c r="H348" s="111"/>
      <c r="I348" s="111"/>
      <c r="J348" s="111"/>
      <c r="K348" s="111"/>
      <c r="L348" s="111"/>
      <c r="M348" s="111"/>
      <c r="N348" s="111"/>
    </row>
    <row r="349" spans="2:14">
      <c r="B349" s="110"/>
      <c r="C349" s="110"/>
      <c r="D349" s="110"/>
      <c r="E349" s="110"/>
      <c r="F349" s="110"/>
      <c r="G349" s="110"/>
      <c r="H349" s="111"/>
      <c r="I349" s="111"/>
      <c r="J349" s="111"/>
      <c r="K349" s="111"/>
      <c r="L349" s="111"/>
      <c r="M349" s="111"/>
      <c r="N349" s="111"/>
    </row>
    <row r="350" spans="2:14">
      <c r="B350" s="110"/>
      <c r="C350" s="110"/>
      <c r="D350" s="110"/>
      <c r="E350" s="110"/>
      <c r="F350" s="110"/>
      <c r="G350" s="110"/>
      <c r="H350" s="111"/>
      <c r="I350" s="111"/>
      <c r="J350" s="111"/>
      <c r="K350" s="111"/>
      <c r="L350" s="111"/>
      <c r="M350" s="111"/>
      <c r="N350" s="111"/>
    </row>
    <row r="351" spans="2:14">
      <c r="B351" s="110"/>
      <c r="C351" s="110"/>
      <c r="D351" s="110"/>
      <c r="E351" s="110"/>
      <c r="F351" s="110"/>
      <c r="G351" s="110"/>
      <c r="H351" s="111"/>
      <c r="I351" s="111"/>
      <c r="J351" s="111"/>
      <c r="K351" s="111"/>
      <c r="L351" s="111"/>
      <c r="M351" s="111"/>
      <c r="N351" s="111"/>
    </row>
    <row r="352" spans="2:14">
      <c r="B352" s="110"/>
      <c r="C352" s="110"/>
      <c r="D352" s="110"/>
      <c r="E352" s="110"/>
      <c r="F352" s="110"/>
      <c r="G352" s="110"/>
      <c r="H352" s="111"/>
      <c r="I352" s="111"/>
      <c r="J352" s="111"/>
      <c r="K352" s="111"/>
      <c r="L352" s="111"/>
      <c r="M352" s="111"/>
      <c r="N352" s="111"/>
    </row>
    <row r="353" spans="2:14">
      <c r="B353" s="110"/>
      <c r="C353" s="110"/>
      <c r="D353" s="110"/>
      <c r="E353" s="110"/>
      <c r="F353" s="110"/>
      <c r="G353" s="110"/>
      <c r="H353" s="111"/>
      <c r="I353" s="111"/>
      <c r="J353" s="111"/>
      <c r="K353" s="111"/>
      <c r="L353" s="111"/>
      <c r="M353" s="111"/>
      <c r="N353" s="111"/>
    </row>
    <row r="354" spans="2:14">
      <c r="B354" s="110"/>
      <c r="C354" s="110"/>
      <c r="D354" s="110"/>
      <c r="E354" s="110"/>
      <c r="F354" s="110"/>
      <c r="G354" s="110"/>
      <c r="H354" s="111"/>
      <c r="I354" s="111"/>
      <c r="J354" s="111"/>
      <c r="K354" s="111"/>
      <c r="L354" s="111"/>
      <c r="M354" s="111"/>
      <c r="N354" s="111"/>
    </row>
    <row r="355" spans="2:14">
      <c r="B355" s="110"/>
      <c r="C355" s="110"/>
      <c r="D355" s="110"/>
      <c r="E355" s="110"/>
      <c r="F355" s="110"/>
      <c r="G355" s="110"/>
      <c r="H355" s="111"/>
      <c r="I355" s="111"/>
      <c r="J355" s="111"/>
      <c r="K355" s="111"/>
      <c r="L355" s="111"/>
      <c r="M355" s="111"/>
      <c r="N355" s="111"/>
    </row>
    <row r="356" spans="2:14">
      <c r="B356" s="110"/>
      <c r="C356" s="110"/>
      <c r="D356" s="110"/>
      <c r="E356" s="110"/>
      <c r="F356" s="110"/>
      <c r="G356" s="110"/>
      <c r="H356" s="111"/>
      <c r="I356" s="111"/>
      <c r="J356" s="111"/>
      <c r="K356" s="111"/>
      <c r="L356" s="111"/>
      <c r="M356" s="111"/>
      <c r="N356" s="111"/>
    </row>
    <row r="357" spans="2:14">
      <c r="B357" s="110"/>
      <c r="C357" s="110"/>
      <c r="D357" s="110"/>
      <c r="E357" s="110"/>
      <c r="F357" s="110"/>
      <c r="G357" s="110"/>
      <c r="H357" s="111"/>
      <c r="I357" s="111"/>
      <c r="J357" s="111"/>
      <c r="K357" s="111"/>
      <c r="L357" s="111"/>
      <c r="M357" s="111"/>
      <c r="N357" s="111"/>
    </row>
    <row r="358" spans="2:14">
      <c r="B358" s="110"/>
      <c r="C358" s="110"/>
      <c r="D358" s="110"/>
      <c r="E358" s="110"/>
      <c r="F358" s="110"/>
      <c r="G358" s="110"/>
      <c r="H358" s="111"/>
      <c r="I358" s="111"/>
      <c r="J358" s="111"/>
      <c r="K358" s="111"/>
      <c r="L358" s="111"/>
      <c r="M358" s="111"/>
      <c r="N358" s="111"/>
    </row>
    <row r="359" spans="2:14">
      <c r="B359" s="110"/>
      <c r="C359" s="110"/>
      <c r="D359" s="110"/>
      <c r="E359" s="110"/>
      <c r="F359" s="110"/>
      <c r="G359" s="110"/>
      <c r="H359" s="111"/>
      <c r="I359" s="111"/>
      <c r="J359" s="111"/>
      <c r="K359" s="111"/>
      <c r="L359" s="111"/>
      <c r="M359" s="111"/>
      <c r="N359" s="111"/>
    </row>
    <row r="360" spans="2:14">
      <c r="B360" s="110"/>
      <c r="C360" s="110"/>
      <c r="D360" s="110"/>
      <c r="E360" s="110"/>
      <c r="F360" s="110"/>
      <c r="G360" s="110"/>
      <c r="H360" s="111"/>
      <c r="I360" s="111"/>
      <c r="J360" s="111"/>
      <c r="K360" s="111"/>
      <c r="L360" s="111"/>
      <c r="M360" s="111"/>
      <c r="N360" s="111"/>
    </row>
    <row r="361" spans="2:14">
      <c r="B361" s="110"/>
      <c r="C361" s="110"/>
      <c r="D361" s="110"/>
      <c r="E361" s="110"/>
      <c r="F361" s="110"/>
      <c r="G361" s="110"/>
      <c r="H361" s="111"/>
      <c r="I361" s="111"/>
      <c r="J361" s="111"/>
      <c r="K361" s="111"/>
      <c r="L361" s="111"/>
      <c r="M361" s="111"/>
      <c r="N361" s="111"/>
    </row>
    <row r="362" spans="2:14">
      <c r="B362" s="110"/>
      <c r="C362" s="110"/>
      <c r="D362" s="110"/>
      <c r="E362" s="110"/>
      <c r="F362" s="110"/>
      <c r="G362" s="110"/>
      <c r="H362" s="111"/>
      <c r="I362" s="111"/>
      <c r="J362" s="111"/>
      <c r="K362" s="111"/>
      <c r="L362" s="111"/>
      <c r="M362" s="111"/>
      <c r="N362" s="111"/>
    </row>
    <row r="363" spans="2:14">
      <c r="B363" s="110"/>
      <c r="C363" s="110"/>
      <c r="D363" s="110"/>
      <c r="E363" s="110"/>
      <c r="F363" s="110"/>
      <c r="G363" s="110"/>
      <c r="H363" s="111"/>
      <c r="I363" s="111"/>
      <c r="J363" s="111"/>
      <c r="K363" s="111"/>
      <c r="L363" s="111"/>
      <c r="M363" s="111"/>
      <c r="N363" s="111"/>
    </row>
    <row r="364" spans="2:14">
      <c r="B364" s="110"/>
      <c r="C364" s="110"/>
      <c r="D364" s="110"/>
      <c r="E364" s="110"/>
      <c r="F364" s="110"/>
      <c r="G364" s="110"/>
      <c r="H364" s="111"/>
      <c r="I364" s="111"/>
      <c r="J364" s="111"/>
      <c r="K364" s="111"/>
      <c r="L364" s="111"/>
      <c r="M364" s="111"/>
      <c r="N364" s="111"/>
    </row>
    <row r="365" spans="2:14">
      <c r="B365" s="110"/>
      <c r="C365" s="110"/>
      <c r="D365" s="110"/>
      <c r="E365" s="110"/>
      <c r="F365" s="110"/>
      <c r="G365" s="110"/>
      <c r="H365" s="111"/>
      <c r="I365" s="111"/>
      <c r="J365" s="111"/>
      <c r="K365" s="111"/>
      <c r="L365" s="111"/>
      <c r="M365" s="111"/>
      <c r="N365" s="111"/>
    </row>
    <row r="366" spans="2:14">
      <c r="B366" s="110"/>
      <c r="C366" s="110"/>
      <c r="D366" s="110"/>
      <c r="E366" s="110"/>
      <c r="F366" s="110"/>
      <c r="G366" s="110"/>
      <c r="H366" s="111"/>
      <c r="I366" s="111"/>
      <c r="J366" s="111"/>
      <c r="K366" s="111"/>
      <c r="L366" s="111"/>
      <c r="M366" s="111"/>
      <c r="N366" s="111"/>
    </row>
    <row r="367" spans="2:14">
      <c r="B367" s="110"/>
      <c r="C367" s="110"/>
      <c r="D367" s="110"/>
      <c r="E367" s="110"/>
      <c r="F367" s="110"/>
      <c r="G367" s="110"/>
      <c r="H367" s="111"/>
      <c r="I367" s="111"/>
      <c r="J367" s="111"/>
      <c r="K367" s="111"/>
      <c r="L367" s="111"/>
      <c r="M367" s="111"/>
      <c r="N367" s="111"/>
    </row>
    <row r="368" spans="2:14">
      <c r="B368" s="110"/>
      <c r="C368" s="110"/>
      <c r="D368" s="110"/>
      <c r="E368" s="110"/>
      <c r="F368" s="110"/>
      <c r="G368" s="110"/>
      <c r="H368" s="111"/>
      <c r="I368" s="111"/>
      <c r="J368" s="111"/>
      <c r="K368" s="111"/>
      <c r="L368" s="111"/>
      <c r="M368" s="111"/>
      <c r="N368" s="111"/>
    </row>
    <row r="369" spans="2:14">
      <c r="B369" s="110"/>
      <c r="C369" s="110"/>
      <c r="D369" s="110"/>
      <c r="E369" s="110"/>
      <c r="F369" s="110"/>
      <c r="G369" s="110"/>
      <c r="H369" s="111"/>
      <c r="I369" s="111"/>
      <c r="J369" s="111"/>
      <c r="K369" s="111"/>
      <c r="L369" s="111"/>
      <c r="M369" s="111"/>
      <c r="N369" s="111"/>
    </row>
    <row r="370" spans="2:14">
      <c r="B370" s="110"/>
      <c r="C370" s="110"/>
      <c r="D370" s="110"/>
      <c r="E370" s="110"/>
      <c r="F370" s="110"/>
      <c r="G370" s="110"/>
      <c r="H370" s="111"/>
      <c r="I370" s="111"/>
      <c r="J370" s="111"/>
      <c r="K370" s="111"/>
      <c r="L370" s="111"/>
      <c r="M370" s="111"/>
      <c r="N370" s="111"/>
    </row>
    <row r="371" spans="2:14">
      <c r="B371" s="110"/>
      <c r="C371" s="110"/>
      <c r="D371" s="110"/>
      <c r="E371" s="110"/>
      <c r="F371" s="110"/>
      <c r="G371" s="110"/>
      <c r="H371" s="111"/>
      <c r="I371" s="111"/>
      <c r="J371" s="111"/>
      <c r="K371" s="111"/>
      <c r="L371" s="111"/>
      <c r="M371" s="111"/>
      <c r="N371" s="111"/>
    </row>
    <row r="372" spans="2:14">
      <c r="B372" s="110"/>
      <c r="C372" s="110"/>
      <c r="D372" s="110"/>
      <c r="E372" s="110"/>
      <c r="F372" s="110"/>
      <c r="G372" s="110"/>
      <c r="H372" s="111"/>
      <c r="I372" s="111"/>
      <c r="J372" s="111"/>
      <c r="K372" s="111"/>
      <c r="L372" s="111"/>
      <c r="M372" s="111"/>
      <c r="N372" s="111"/>
    </row>
    <row r="373" spans="2:14">
      <c r="B373" s="110"/>
      <c r="C373" s="110"/>
      <c r="D373" s="110"/>
      <c r="E373" s="110"/>
      <c r="F373" s="110"/>
      <c r="G373" s="110"/>
      <c r="H373" s="111"/>
      <c r="I373" s="111"/>
      <c r="J373" s="111"/>
      <c r="K373" s="111"/>
      <c r="L373" s="111"/>
      <c r="M373" s="111"/>
      <c r="N373" s="111"/>
    </row>
    <row r="374" spans="2:14">
      <c r="B374" s="110"/>
      <c r="C374" s="110"/>
      <c r="D374" s="110"/>
      <c r="E374" s="110"/>
      <c r="F374" s="110"/>
      <c r="G374" s="110"/>
      <c r="H374" s="111"/>
      <c r="I374" s="111"/>
      <c r="J374" s="111"/>
      <c r="K374" s="111"/>
      <c r="L374" s="111"/>
      <c r="M374" s="111"/>
      <c r="N374" s="111"/>
    </row>
    <row r="375" spans="2:14">
      <c r="B375" s="110"/>
      <c r="C375" s="110"/>
      <c r="D375" s="110"/>
      <c r="E375" s="110"/>
      <c r="F375" s="110"/>
      <c r="G375" s="110"/>
      <c r="H375" s="111"/>
      <c r="I375" s="111"/>
      <c r="J375" s="111"/>
      <c r="K375" s="111"/>
      <c r="L375" s="111"/>
      <c r="M375" s="111"/>
      <c r="N375" s="111"/>
    </row>
    <row r="376" spans="2:14">
      <c r="B376" s="110"/>
      <c r="C376" s="110"/>
      <c r="D376" s="110"/>
      <c r="E376" s="110"/>
      <c r="F376" s="110"/>
      <c r="G376" s="110"/>
      <c r="H376" s="111"/>
      <c r="I376" s="111"/>
      <c r="J376" s="111"/>
      <c r="K376" s="111"/>
      <c r="L376" s="111"/>
      <c r="M376" s="111"/>
      <c r="N376" s="111"/>
    </row>
    <row r="377" spans="2:14">
      <c r="B377" s="110"/>
      <c r="C377" s="110"/>
      <c r="D377" s="110"/>
      <c r="E377" s="110"/>
      <c r="F377" s="110"/>
      <c r="G377" s="110"/>
      <c r="H377" s="111"/>
      <c r="I377" s="111"/>
      <c r="J377" s="111"/>
      <c r="K377" s="111"/>
      <c r="L377" s="111"/>
      <c r="M377" s="111"/>
      <c r="N377" s="111"/>
    </row>
    <row r="378" spans="2:14">
      <c r="B378" s="110"/>
      <c r="C378" s="110"/>
      <c r="D378" s="110"/>
      <c r="E378" s="110"/>
      <c r="F378" s="110"/>
      <c r="G378" s="110"/>
      <c r="H378" s="111"/>
      <c r="I378" s="111"/>
      <c r="J378" s="111"/>
      <c r="K378" s="111"/>
      <c r="L378" s="111"/>
      <c r="M378" s="111"/>
      <c r="N378" s="111"/>
    </row>
    <row r="379" spans="2:14">
      <c r="B379" s="110"/>
      <c r="C379" s="110"/>
      <c r="D379" s="110"/>
      <c r="E379" s="110"/>
      <c r="F379" s="110"/>
      <c r="G379" s="110"/>
      <c r="H379" s="111"/>
      <c r="I379" s="111"/>
      <c r="J379" s="111"/>
      <c r="K379" s="111"/>
      <c r="L379" s="111"/>
      <c r="M379" s="111"/>
      <c r="N379" s="111"/>
    </row>
    <row r="380" spans="2:14">
      <c r="B380" s="110"/>
      <c r="C380" s="110"/>
      <c r="D380" s="110"/>
      <c r="E380" s="110"/>
      <c r="F380" s="110"/>
      <c r="G380" s="110"/>
      <c r="H380" s="111"/>
      <c r="I380" s="111"/>
      <c r="J380" s="111"/>
      <c r="K380" s="111"/>
      <c r="L380" s="111"/>
      <c r="M380" s="111"/>
      <c r="N380" s="111"/>
    </row>
    <row r="381" spans="2:14">
      <c r="B381" s="110"/>
      <c r="C381" s="110"/>
      <c r="D381" s="110"/>
      <c r="E381" s="110"/>
      <c r="F381" s="110"/>
      <c r="G381" s="110"/>
      <c r="H381" s="111"/>
      <c r="I381" s="111"/>
      <c r="J381" s="111"/>
      <c r="K381" s="111"/>
      <c r="L381" s="111"/>
      <c r="M381" s="111"/>
      <c r="N381" s="111"/>
    </row>
    <row r="382" spans="2:14">
      <c r="B382" s="110"/>
      <c r="C382" s="110"/>
      <c r="D382" s="110"/>
      <c r="E382" s="110"/>
      <c r="F382" s="110"/>
      <c r="G382" s="110"/>
      <c r="H382" s="111"/>
      <c r="I382" s="111"/>
      <c r="J382" s="111"/>
      <c r="K382" s="111"/>
      <c r="L382" s="111"/>
      <c r="M382" s="111"/>
      <c r="N382" s="111"/>
    </row>
    <row r="383" spans="2:14">
      <c r="B383" s="110"/>
      <c r="C383" s="110"/>
      <c r="D383" s="110"/>
      <c r="E383" s="110"/>
      <c r="F383" s="110"/>
      <c r="G383" s="110"/>
      <c r="H383" s="111"/>
      <c r="I383" s="111"/>
      <c r="J383" s="111"/>
      <c r="K383" s="111"/>
      <c r="L383" s="111"/>
      <c r="M383" s="111"/>
      <c r="N383" s="111"/>
    </row>
    <row r="384" spans="2:14">
      <c r="B384" s="110"/>
      <c r="C384" s="110"/>
      <c r="D384" s="110"/>
      <c r="E384" s="110"/>
      <c r="F384" s="110"/>
      <c r="G384" s="110"/>
      <c r="H384" s="111"/>
      <c r="I384" s="111"/>
      <c r="J384" s="111"/>
      <c r="K384" s="111"/>
      <c r="L384" s="111"/>
      <c r="M384" s="111"/>
      <c r="N384" s="111"/>
    </row>
    <row r="385" spans="2:14">
      <c r="B385" s="110"/>
      <c r="C385" s="110"/>
      <c r="D385" s="110"/>
      <c r="E385" s="110"/>
      <c r="F385" s="110"/>
      <c r="G385" s="110"/>
      <c r="H385" s="111"/>
      <c r="I385" s="111"/>
      <c r="J385" s="111"/>
      <c r="K385" s="111"/>
      <c r="L385" s="111"/>
      <c r="M385" s="111"/>
      <c r="N385" s="111"/>
    </row>
    <row r="386" spans="2:14">
      <c r="B386" s="110"/>
      <c r="C386" s="110"/>
      <c r="D386" s="110"/>
      <c r="E386" s="110"/>
      <c r="F386" s="110"/>
      <c r="G386" s="110"/>
      <c r="H386" s="111"/>
      <c r="I386" s="111"/>
      <c r="J386" s="111"/>
      <c r="K386" s="111"/>
      <c r="L386" s="111"/>
      <c r="M386" s="111"/>
      <c r="N386" s="111"/>
    </row>
    <row r="387" spans="2:14">
      <c r="B387" s="110"/>
      <c r="C387" s="110"/>
      <c r="D387" s="110"/>
      <c r="E387" s="110"/>
      <c r="F387" s="110"/>
      <c r="G387" s="110"/>
      <c r="H387" s="111"/>
      <c r="I387" s="111"/>
      <c r="J387" s="111"/>
      <c r="K387" s="111"/>
      <c r="L387" s="111"/>
      <c r="M387" s="111"/>
      <c r="N387" s="111"/>
    </row>
    <row r="388" spans="2:14">
      <c r="B388" s="110"/>
      <c r="C388" s="110"/>
      <c r="D388" s="110"/>
      <c r="E388" s="110"/>
      <c r="F388" s="110"/>
      <c r="G388" s="110"/>
      <c r="H388" s="111"/>
      <c r="I388" s="111"/>
      <c r="J388" s="111"/>
      <c r="K388" s="111"/>
      <c r="L388" s="111"/>
      <c r="M388" s="111"/>
      <c r="N388" s="111"/>
    </row>
    <row r="389" spans="2:14">
      <c r="B389" s="110"/>
      <c r="C389" s="110"/>
      <c r="D389" s="110"/>
      <c r="E389" s="110"/>
      <c r="F389" s="110"/>
      <c r="G389" s="110"/>
      <c r="H389" s="111"/>
      <c r="I389" s="111"/>
      <c r="J389" s="111"/>
      <c r="K389" s="111"/>
      <c r="L389" s="111"/>
      <c r="M389" s="111"/>
      <c r="N389" s="111"/>
    </row>
    <row r="390" spans="2:14">
      <c r="B390" s="110"/>
      <c r="C390" s="110"/>
      <c r="D390" s="110"/>
      <c r="E390" s="110"/>
      <c r="F390" s="110"/>
      <c r="G390" s="110"/>
      <c r="H390" s="111"/>
      <c r="I390" s="111"/>
      <c r="J390" s="111"/>
      <c r="K390" s="111"/>
      <c r="L390" s="111"/>
      <c r="M390" s="111"/>
      <c r="N390" s="111"/>
    </row>
    <row r="391" spans="2:14">
      <c r="B391" s="110"/>
      <c r="C391" s="110"/>
      <c r="D391" s="110"/>
      <c r="E391" s="110"/>
      <c r="F391" s="110"/>
      <c r="G391" s="110"/>
      <c r="H391" s="111"/>
      <c r="I391" s="111"/>
      <c r="J391" s="111"/>
      <c r="K391" s="111"/>
      <c r="L391" s="111"/>
      <c r="M391" s="111"/>
      <c r="N391" s="111"/>
    </row>
    <row r="392" spans="2:14">
      <c r="B392" s="110"/>
      <c r="C392" s="110"/>
      <c r="D392" s="110"/>
      <c r="E392" s="110"/>
      <c r="F392" s="110"/>
      <c r="G392" s="110"/>
      <c r="H392" s="111"/>
      <c r="I392" s="111"/>
      <c r="J392" s="111"/>
      <c r="K392" s="111"/>
      <c r="L392" s="111"/>
      <c r="M392" s="111"/>
      <c r="N392" s="111"/>
    </row>
    <row r="393" spans="2:14">
      <c r="B393" s="110"/>
      <c r="C393" s="110"/>
      <c r="D393" s="110"/>
      <c r="E393" s="110"/>
      <c r="F393" s="110"/>
      <c r="G393" s="110"/>
      <c r="H393" s="111"/>
      <c r="I393" s="111"/>
      <c r="J393" s="111"/>
      <c r="K393" s="111"/>
      <c r="L393" s="111"/>
      <c r="M393" s="111"/>
      <c r="N393" s="111"/>
    </row>
    <row r="394" spans="2:14">
      <c r="B394" s="110"/>
      <c r="C394" s="110"/>
      <c r="D394" s="110"/>
      <c r="E394" s="110"/>
      <c r="F394" s="110"/>
      <c r="G394" s="110"/>
      <c r="H394" s="111"/>
      <c r="I394" s="111"/>
      <c r="J394" s="111"/>
      <c r="K394" s="111"/>
      <c r="L394" s="111"/>
      <c r="M394" s="111"/>
      <c r="N394" s="111"/>
    </row>
    <row r="395" spans="2:14">
      <c r="B395" s="110"/>
      <c r="C395" s="110"/>
      <c r="D395" s="110"/>
      <c r="E395" s="110"/>
      <c r="F395" s="110"/>
      <c r="G395" s="110"/>
      <c r="H395" s="111"/>
      <c r="I395" s="111"/>
      <c r="J395" s="111"/>
      <c r="K395" s="111"/>
      <c r="L395" s="111"/>
      <c r="M395" s="111"/>
      <c r="N395" s="111"/>
    </row>
    <row r="396" spans="2:14">
      <c r="B396" s="110"/>
      <c r="C396" s="110"/>
      <c r="D396" s="110"/>
      <c r="E396" s="110"/>
      <c r="F396" s="110"/>
      <c r="G396" s="110"/>
      <c r="H396" s="111"/>
      <c r="I396" s="111"/>
      <c r="J396" s="111"/>
      <c r="K396" s="111"/>
      <c r="L396" s="111"/>
      <c r="M396" s="111"/>
      <c r="N396" s="111"/>
    </row>
    <row r="397" spans="2:14">
      <c r="B397" s="110"/>
      <c r="C397" s="110"/>
      <c r="D397" s="110"/>
      <c r="E397" s="110"/>
      <c r="F397" s="110"/>
      <c r="G397" s="110"/>
      <c r="H397" s="111"/>
      <c r="I397" s="111"/>
      <c r="J397" s="111"/>
      <c r="K397" s="111"/>
      <c r="L397" s="111"/>
      <c r="M397" s="111"/>
      <c r="N397" s="111"/>
    </row>
    <row r="398" spans="2:14">
      <c r="B398" s="110"/>
      <c r="C398" s="110"/>
      <c r="D398" s="110"/>
      <c r="E398" s="110"/>
      <c r="F398" s="110"/>
      <c r="G398" s="110"/>
      <c r="H398" s="111"/>
      <c r="I398" s="111"/>
      <c r="J398" s="111"/>
      <c r="K398" s="111"/>
      <c r="L398" s="111"/>
      <c r="M398" s="111"/>
      <c r="N398" s="111"/>
    </row>
    <row r="399" spans="2:14">
      <c r="B399" s="110"/>
      <c r="C399" s="110"/>
      <c r="D399" s="110"/>
      <c r="E399" s="110"/>
      <c r="F399" s="110"/>
      <c r="G399" s="110"/>
      <c r="H399" s="111"/>
      <c r="I399" s="111"/>
      <c r="J399" s="111"/>
      <c r="K399" s="111"/>
      <c r="L399" s="111"/>
      <c r="M399" s="111"/>
      <c r="N399" s="111"/>
    </row>
    <row r="400" spans="2:14">
      <c r="B400" s="110"/>
      <c r="C400" s="110"/>
      <c r="D400" s="110"/>
      <c r="E400" s="110"/>
      <c r="F400" s="110"/>
      <c r="G400" s="110"/>
      <c r="H400" s="111"/>
      <c r="I400" s="111"/>
      <c r="J400" s="111"/>
      <c r="K400" s="111"/>
      <c r="L400" s="111"/>
      <c r="M400" s="111"/>
      <c r="N400" s="111"/>
    </row>
    <row r="401" spans="2:14">
      <c r="B401" s="110"/>
      <c r="C401" s="110"/>
      <c r="D401" s="110"/>
      <c r="E401" s="110"/>
      <c r="F401" s="110"/>
      <c r="G401" s="110"/>
      <c r="H401" s="111"/>
      <c r="I401" s="111"/>
      <c r="J401" s="111"/>
      <c r="K401" s="111"/>
      <c r="L401" s="111"/>
      <c r="M401" s="111"/>
      <c r="N401" s="111"/>
    </row>
    <row r="402" spans="2:14">
      <c r="B402" s="110"/>
      <c r="C402" s="110"/>
      <c r="D402" s="110"/>
      <c r="E402" s="110"/>
      <c r="F402" s="110"/>
      <c r="G402" s="110"/>
      <c r="H402" s="111"/>
      <c r="I402" s="111"/>
      <c r="J402" s="111"/>
      <c r="K402" s="111"/>
      <c r="L402" s="111"/>
      <c r="M402" s="111"/>
      <c r="N402" s="111"/>
    </row>
    <row r="403" spans="2:14">
      <c r="B403" s="110"/>
      <c r="C403" s="110"/>
      <c r="D403" s="110"/>
      <c r="E403" s="110"/>
      <c r="F403" s="110"/>
      <c r="G403" s="110"/>
      <c r="H403" s="111"/>
      <c r="I403" s="111"/>
      <c r="J403" s="111"/>
      <c r="K403" s="111"/>
      <c r="L403" s="111"/>
      <c r="M403" s="111"/>
      <c r="N403" s="111"/>
    </row>
    <row r="404" spans="2:14">
      <c r="B404" s="110"/>
      <c r="C404" s="110"/>
      <c r="D404" s="110"/>
      <c r="E404" s="110"/>
      <c r="F404" s="110"/>
      <c r="G404" s="110"/>
      <c r="H404" s="111"/>
      <c r="I404" s="111"/>
      <c r="J404" s="111"/>
      <c r="K404" s="111"/>
      <c r="L404" s="111"/>
      <c r="M404" s="111"/>
      <c r="N404" s="111"/>
    </row>
    <row r="405" spans="2:14">
      <c r="B405" s="110"/>
      <c r="C405" s="110"/>
      <c r="D405" s="110"/>
      <c r="E405" s="110"/>
      <c r="F405" s="110"/>
      <c r="G405" s="110"/>
      <c r="H405" s="111"/>
      <c r="I405" s="111"/>
      <c r="J405" s="111"/>
      <c r="K405" s="111"/>
      <c r="L405" s="111"/>
      <c r="M405" s="111"/>
      <c r="N405" s="111"/>
    </row>
    <row r="406" spans="2:14">
      <c r="B406" s="110"/>
      <c r="C406" s="110"/>
      <c r="D406" s="110"/>
      <c r="E406" s="110"/>
      <c r="F406" s="110"/>
      <c r="G406" s="110"/>
      <c r="H406" s="111"/>
      <c r="I406" s="111"/>
      <c r="J406" s="111"/>
      <c r="K406" s="111"/>
      <c r="L406" s="111"/>
      <c r="M406" s="111"/>
      <c r="N406" s="111"/>
    </row>
    <row r="407" spans="2:14">
      <c r="B407" s="110"/>
      <c r="C407" s="110"/>
      <c r="D407" s="110"/>
      <c r="E407" s="110"/>
      <c r="F407" s="110"/>
      <c r="G407" s="110"/>
      <c r="H407" s="111"/>
      <c r="I407" s="111"/>
      <c r="J407" s="111"/>
      <c r="K407" s="111"/>
      <c r="L407" s="111"/>
      <c r="M407" s="111"/>
      <c r="N407" s="111"/>
    </row>
    <row r="408" spans="2:14">
      <c r="B408" s="110"/>
      <c r="C408" s="110"/>
      <c r="D408" s="110"/>
      <c r="E408" s="110"/>
      <c r="F408" s="110"/>
      <c r="G408" s="110"/>
      <c r="H408" s="111"/>
      <c r="I408" s="111"/>
      <c r="J408" s="111"/>
      <c r="K408" s="111"/>
      <c r="L408" s="111"/>
      <c r="M408" s="111"/>
      <c r="N408" s="111"/>
    </row>
    <row r="409" spans="2:14">
      <c r="B409" s="110"/>
      <c r="C409" s="110"/>
      <c r="D409" s="110"/>
      <c r="E409" s="110"/>
      <c r="F409" s="110"/>
      <c r="G409" s="110"/>
      <c r="H409" s="111"/>
      <c r="I409" s="111"/>
      <c r="J409" s="111"/>
      <c r="K409" s="111"/>
      <c r="L409" s="111"/>
      <c r="M409" s="111"/>
      <c r="N409" s="111"/>
    </row>
    <row r="410" spans="2:14">
      <c r="B410" s="110"/>
      <c r="C410" s="110"/>
      <c r="D410" s="110"/>
      <c r="E410" s="110"/>
      <c r="F410" s="110"/>
      <c r="G410" s="110"/>
      <c r="H410" s="111"/>
      <c r="I410" s="111"/>
      <c r="J410" s="111"/>
      <c r="K410" s="111"/>
      <c r="L410" s="111"/>
      <c r="M410" s="111"/>
      <c r="N410" s="111"/>
    </row>
    <row r="411" spans="2:14">
      <c r="B411" s="110"/>
      <c r="C411" s="110"/>
      <c r="D411" s="110"/>
      <c r="E411" s="110"/>
      <c r="F411" s="110"/>
      <c r="G411" s="110"/>
      <c r="H411" s="111"/>
      <c r="I411" s="111"/>
      <c r="J411" s="111"/>
      <c r="K411" s="111"/>
      <c r="L411" s="111"/>
      <c r="M411" s="111"/>
      <c r="N411" s="111"/>
    </row>
    <row r="412" spans="2:14">
      <c r="B412" s="110"/>
      <c r="C412" s="110"/>
      <c r="D412" s="110"/>
      <c r="E412" s="110"/>
      <c r="F412" s="110"/>
      <c r="G412" s="110"/>
      <c r="H412" s="111"/>
      <c r="I412" s="111"/>
      <c r="J412" s="111"/>
      <c r="K412" s="111"/>
      <c r="L412" s="111"/>
      <c r="M412" s="111"/>
      <c r="N412" s="111"/>
    </row>
    <row r="413" spans="2:14">
      <c r="B413" s="110"/>
      <c r="C413" s="110"/>
      <c r="D413" s="110"/>
      <c r="E413" s="110"/>
      <c r="F413" s="110"/>
      <c r="G413" s="110"/>
      <c r="H413" s="111"/>
      <c r="I413" s="111"/>
      <c r="J413" s="111"/>
      <c r="K413" s="111"/>
      <c r="L413" s="111"/>
      <c r="M413" s="111"/>
      <c r="N413" s="111"/>
    </row>
    <row r="414" spans="2:14">
      <c r="B414" s="110"/>
      <c r="C414" s="110"/>
      <c r="D414" s="110"/>
      <c r="E414" s="110"/>
      <c r="F414" s="110"/>
      <c r="G414" s="110"/>
      <c r="H414" s="111"/>
      <c r="I414" s="111"/>
      <c r="J414" s="111"/>
      <c r="K414" s="111"/>
      <c r="L414" s="111"/>
      <c r="M414" s="111"/>
      <c r="N414" s="111"/>
    </row>
    <row r="415" spans="2:14">
      <c r="B415" s="110"/>
      <c r="C415" s="110"/>
      <c r="D415" s="110"/>
      <c r="E415" s="110"/>
      <c r="F415" s="110"/>
      <c r="G415" s="110"/>
      <c r="H415" s="111"/>
      <c r="I415" s="111"/>
      <c r="J415" s="111"/>
      <c r="K415" s="111"/>
      <c r="L415" s="111"/>
      <c r="M415" s="111"/>
      <c r="N415" s="111"/>
    </row>
    <row r="416" spans="2:14">
      <c r="B416" s="110"/>
      <c r="C416" s="110"/>
      <c r="D416" s="110"/>
      <c r="E416" s="110"/>
      <c r="F416" s="110"/>
      <c r="G416" s="110"/>
      <c r="H416" s="111"/>
      <c r="I416" s="111"/>
      <c r="J416" s="111"/>
      <c r="K416" s="111"/>
      <c r="L416" s="111"/>
      <c r="M416" s="111"/>
      <c r="N416" s="111"/>
    </row>
    <row r="417" spans="2:14">
      <c r="B417" s="110"/>
      <c r="C417" s="110"/>
      <c r="D417" s="110"/>
      <c r="E417" s="110"/>
      <c r="F417" s="110"/>
      <c r="G417" s="110"/>
      <c r="H417" s="111"/>
      <c r="I417" s="111"/>
      <c r="J417" s="111"/>
      <c r="K417" s="111"/>
      <c r="L417" s="111"/>
      <c r="M417" s="111"/>
      <c r="N417" s="111"/>
    </row>
    <row r="418" spans="2:14">
      <c r="B418" s="110"/>
      <c r="C418" s="110"/>
      <c r="D418" s="110"/>
      <c r="E418" s="110"/>
      <c r="F418" s="110"/>
      <c r="G418" s="110"/>
      <c r="H418" s="111"/>
      <c r="I418" s="111"/>
      <c r="J418" s="111"/>
      <c r="K418" s="111"/>
      <c r="L418" s="111"/>
      <c r="M418" s="111"/>
      <c r="N418" s="111"/>
    </row>
    <row r="419" spans="2:14">
      <c r="B419" s="110"/>
      <c r="C419" s="110"/>
      <c r="D419" s="110"/>
      <c r="E419" s="110"/>
      <c r="F419" s="110"/>
      <c r="G419" s="110"/>
      <c r="H419" s="111"/>
      <c r="I419" s="111"/>
      <c r="J419" s="111"/>
      <c r="K419" s="111"/>
      <c r="L419" s="111"/>
      <c r="M419" s="111"/>
      <c r="N419" s="111"/>
    </row>
    <row r="420" spans="2:14">
      <c r="B420" s="110"/>
      <c r="C420" s="110"/>
      <c r="D420" s="110"/>
      <c r="E420" s="110"/>
      <c r="F420" s="110"/>
      <c r="G420" s="110"/>
      <c r="H420" s="111"/>
      <c r="I420" s="111"/>
      <c r="J420" s="111"/>
      <c r="K420" s="111"/>
      <c r="L420" s="111"/>
      <c r="M420" s="111"/>
      <c r="N420" s="111"/>
    </row>
    <row r="421" spans="2:14">
      <c r="B421" s="110"/>
      <c r="C421" s="110"/>
      <c r="D421" s="110"/>
      <c r="E421" s="110"/>
      <c r="F421" s="110"/>
      <c r="G421" s="110"/>
      <c r="H421" s="111"/>
      <c r="I421" s="111"/>
      <c r="J421" s="111"/>
      <c r="K421" s="111"/>
      <c r="L421" s="111"/>
      <c r="M421" s="111"/>
      <c r="N421" s="111"/>
    </row>
    <row r="422" spans="2:14">
      <c r="B422" s="110"/>
      <c r="C422" s="110"/>
      <c r="D422" s="110"/>
      <c r="E422" s="110"/>
      <c r="F422" s="110"/>
      <c r="G422" s="110"/>
      <c r="H422" s="111"/>
      <c r="I422" s="111"/>
      <c r="J422" s="111"/>
      <c r="K422" s="111"/>
      <c r="L422" s="111"/>
      <c r="M422" s="111"/>
      <c r="N422" s="111"/>
    </row>
    <row r="423" spans="2:14">
      <c r="B423" s="110"/>
      <c r="C423" s="110"/>
      <c r="D423" s="110"/>
      <c r="E423" s="110"/>
      <c r="F423" s="110"/>
      <c r="G423" s="110"/>
      <c r="H423" s="111"/>
      <c r="I423" s="111"/>
      <c r="J423" s="111"/>
      <c r="K423" s="111"/>
      <c r="L423" s="111"/>
      <c r="M423" s="111"/>
      <c r="N423" s="111"/>
    </row>
    <row r="424" spans="2:14">
      <c r="B424" s="110"/>
      <c r="C424" s="110"/>
      <c r="D424" s="110"/>
      <c r="E424" s="110"/>
      <c r="F424" s="110"/>
      <c r="G424" s="110"/>
      <c r="H424" s="111"/>
      <c r="I424" s="111"/>
      <c r="J424" s="111"/>
      <c r="K424" s="111"/>
      <c r="L424" s="111"/>
      <c r="M424" s="111"/>
      <c r="N424" s="111"/>
    </row>
    <row r="425" spans="2:14">
      <c r="B425" s="110"/>
      <c r="C425" s="110"/>
      <c r="D425" s="110"/>
      <c r="E425" s="110"/>
      <c r="F425" s="110"/>
      <c r="G425" s="110"/>
      <c r="H425" s="111"/>
      <c r="I425" s="111"/>
      <c r="J425" s="111"/>
      <c r="K425" s="111"/>
      <c r="L425" s="111"/>
      <c r="M425" s="111"/>
      <c r="N425" s="111"/>
    </row>
    <row r="426" spans="2:14">
      <c r="B426" s="110"/>
      <c r="C426" s="110"/>
      <c r="D426" s="110"/>
      <c r="E426" s="110"/>
      <c r="F426" s="110"/>
      <c r="G426" s="110"/>
      <c r="H426" s="111"/>
      <c r="I426" s="111"/>
      <c r="J426" s="111"/>
      <c r="K426" s="111"/>
      <c r="L426" s="111"/>
      <c r="M426" s="111"/>
      <c r="N426" s="111"/>
    </row>
    <row r="427" spans="2:14">
      <c r="B427" s="110"/>
      <c r="C427" s="110"/>
      <c r="D427" s="110"/>
      <c r="E427" s="110"/>
      <c r="F427" s="110"/>
      <c r="G427" s="110"/>
      <c r="H427" s="111"/>
      <c r="I427" s="111"/>
      <c r="J427" s="111"/>
      <c r="K427" s="111"/>
      <c r="L427" s="111"/>
      <c r="M427" s="111"/>
      <c r="N427" s="111"/>
    </row>
    <row r="428" spans="2:14">
      <c r="B428" s="110"/>
      <c r="C428" s="110"/>
      <c r="D428" s="110"/>
      <c r="E428" s="110"/>
      <c r="F428" s="110"/>
      <c r="G428" s="110"/>
      <c r="H428" s="111"/>
      <c r="I428" s="111"/>
      <c r="J428" s="111"/>
      <c r="K428" s="111"/>
      <c r="L428" s="111"/>
      <c r="M428" s="111"/>
      <c r="N428" s="111"/>
    </row>
    <row r="429" spans="2:14">
      <c r="B429" s="110"/>
      <c r="C429" s="110"/>
      <c r="D429" s="110"/>
      <c r="E429" s="110"/>
      <c r="F429" s="110"/>
      <c r="G429" s="110"/>
      <c r="H429" s="111"/>
      <c r="I429" s="111"/>
      <c r="J429" s="111"/>
      <c r="K429" s="111"/>
      <c r="L429" s="111"/>
      <c r="M429" s="111"/>
      <c r="N429" s="111"/>
    </row>
    <row r="430" spans="2:14">
      <c r="B430" s="110"/>
      <c r="C430" s="110"/>
      <c r="D430" s="110"/>
      <c r="E430" s="110"/>
      <c r="F430" s="110"/>
      <c r="G430" s="110"/>
      <c r="H430" s="111"/>
      <c r="I430" s="111"/>
      <c r="J430" s="111"/>
      <c r="K430" s="111"/>
      <c r="L430" s="111"/>
      <c r="M430" s="111"/>
      <c r="N430" s="111"/>
    </row>
    <row r="431" spans="2:14">
      <c r="B431" s="110"/>
      <c r="C431" s="110"/>
      <c r="D431" s="110"/>
      <c r="E431" s="110"/>
      <c r="F431" s="110"/>
      <c r="G431" s="110"/>
      <c r="H431" s="111"/>
      <c r="I431" s="111"/>
      <c r="J431" s="111"/>
      <c r="K431" s="111"/>
      <c r="L431" s="111"/>
      <c r="M431" s="111"/>
      <c r="N431" s="111"/>
    </row>
    <row r="432" spans="2:14">
      <c r="B432" s="110"/>
      <c r="C432" s="110"/>
      <c r="D432" s="110"/>
      <c r="E432" s="110"/>
      <c r="F432" s="110"/>
      <c r="G432" s="110"/>
      <c r="H432" s="111"/>
      <c r="I432" s="111"/>
      <c r="J432" s="111"/>
      <c r="K432" s="111"/>
      <c r="L432" s="111"/>
      <c r="M432" s="111"/>
      <c r="N432" s="111"/>
    </row>
    <row r="433" spans="2:14">
      <c r="B433" s="110"/>
      <c r="C433" s="110"/>
      <c r="D433" s="110"/>
      <c r="E433" s="110"/>
      <c r="F433" s="110"/>
      <c r="G433" s="110"/>
      <c r="H433" s="111"/>
      <c r="I433" s="111"/>
      <c r="J433" s="111"/>
      <c r="K433" s="111"/>
      <c r="L433" s="111"/>
      <c r="M433" s="111"/>
      <c r="N433" s="111"/>
    </row>
    <row r="434" spans="2:14">
      <c r="B434" s="110"/>
      <c r="C434" s="110"/>
      <c r="D434" s="110"/>
      <c r="E434" s="110"/>
      <c r="F434" s="110"/>
      <c r="G434" s="110"/>
      <c r="H434" s="111"/>
      <c r="I434" s="111"/>
      <c r="J434" s="111"/>
      <c r="K434" s="111"/>
      <c r="L434" s="111"/>
      <c r="M434" s="111"/>
      <c r="N434" s="111"/>
    </row>
    <row r="435" spans="2:14">
      <c r="B435" s="110"/>
      <c r="C435" s="110"/>
      <c r="D435" s="110"/>
      <c r="E435" s="110"/>
      <c r="F435" s="110"/>
      <c r="G435" s="110"/>
      <c r="H435" s="111"/>
      <c r="I435" s="111"/>
      <c r="J435" s="111"/>
      <c r="K435" s="111"/>
      <c r="L435" s="111"/>
      <c r="M435" s="111"/>
      <c r="N435" s="111"/>
    </row>
    <row r="436" spans="2:14">
      <c r="B436" s="110"/>
      <c r="C436" s="110"/>
      <c r="D436" s="110"/>
      <c r="E436" s="110"/>
      <c r="F436" s="110"/>
      <c r="G436" s="110"/>
      <c r="H436" s="111"/>
      <c r="I436" s="111"/>
      <c r="J436" s="111"/>
      <c r="K436" s="111"/>
      <c r="L436" s="111"/>
      <c r="M436" s="111"/>
      <c r="N436" s="111"/>
    </row>
    <row r="437" spans="2:14">
      <c r="B437" s="110"/>
      <c r="C437" s="110"/>
      <c r="D437" s="110"/>
      <c r="E437" s="110"/>
      <c r="F437" s="110"/>
      <c r="G437" s="110"/>
      <c r="H437" s="111"/>
      <c r="I437" s="111"/>
      <c r="J437" s="111"/>
      <c r="K437" s="111"/>
      <c r="L437" s="111"/>
      <c r="M437" s="111"/>
      <c r="N437" s="111"/>
    </row>
    <row r="438" spans="2:14">
      <c r="B438" s="110"/>
      <c r="C438" s="110"/>
      <c r="D438" s="110"/>
      <c r="E438" s="110"/>
      <c r="F438" s="110"/>
      <c r="G438" s="110"/>
      <c r="H438" s="111"/>
      <c r="I438" s="111"/>
      <c r="J438" s="111"/>
      <c r="K438" s="111"/>
      <c r="L438" s="111"/>
      <c r="M438" s="111"/>
      <c r="N438" s="111"/>
    </row>
    <row r="439" spans="2:14">
      <c r="B439" s="110"/>
      <c r="C439" s="110"/>
      <c r="D439" s="110"/>
      <c r="E439" s="110"/>
      <c r="F439" s="110"/>
      <c r="G439" s="110"/>
      <c r="H439" s="111"/>
      <c r="I439" s="111"/>
      <c r="J439" s="111"/>
      <c r="K439" s="111"/>
      <c r="L439" s="111"/>
      <c r="M439" s="111"/>
      <c r="N439" s="111"/>
    </row>
    <row r="440" spans="2:14">
      <c r="B440" s="110"/>
      <c r="C440" s="110"/>
      <c r="D440" s="110"/>
      <c r="E440" s="110"/>
      <c r="F440" s="110"/>
      <c r="G440" s="110"/>
      <c r="H440" s="111"/>
      <c r="I440" s="111"/>
      <c r="J440" s="111"/>
      <c r="K440" s="111"/>
      <c r="L440" s="111"/>
      <c r="M440" s="111"/>
      <c r="N440" s="111"/>
    </row>
    <row r="441" spans="2:14">
      <c r="B441" s="110"/>
      <c r="C441" s="110"/>
      <c r="D441" s="110"/>
      <c r="E441" s="110"/>
      <c r="F441" s="110"/>
      <c r="G441" s="110"/>
      <c r="H441" s="111"/>
      <c r="I441" s="111"/>
      <c r="J441" s="111"/>
      <c r="K441" s="111"/>
      <c r="L441" s="111"/>
      <c r="M441" s="111"/>
      <c r="N441" s="111"/>
    </row>
    <row r="442" spans="2:14">
      <c r="B442" s="110"/>
      <c r="C442" s="110"/>
      <c r="D442" s="110"/>
      <c r="E442" s="110"/>
      <c r="F442" s="110"/>
      <c r="G442" s="110"/>
      <c r="H442" s="111"/>
      <c r="I442" s="111"/>
      <c r="J442" s="111"/>
      <c r="K442" s="111"/>
      <c r="L442" s="111"/>
      <c r="M442" s="111"/>
      <c r="N442" s="111"/>
    </row>
    <row r="443" spans="2:14">
      <c r="B443" s="110"/>
      <c r="C443" s="110"/>
      <c r="D443" s="110"/>
      <c r="E443" s="110"/>
      <c r="F443" s="110"/>
      <c r="G443" s="110"/>
      <c r="H443" s="111"/>
      <c r="I443" s="111"/>
      <c r="J443" s="111"/>
      <c r="K443" s="111"/>
      <c r="L443" s="111"/>
      <c r="M443" s="111"/>
      <c r="N443" s="111"/>
    </row>
    <row r="444" spans="2:14">
      <c r="B444" s="110"/>
      <c r="C444" s="110"/>
      <c r="D444" s="110"/>
      <c r="E444" s="110"/>
      <c r="F444" s="110"/>
      <c r="G444" s="110"/>
      <c r="H444" s="111"/>
      <c r="I444" s="111"/>
      <c r="J444" s="111"/>
      <c r="K444" s="111"/>
      <c r="L444" s="111"/>
      <c r="M444" s="111"/>
      <c r="N444" s="111"/>
    </row>
    <row r="445" spans="2:14">
      <c r="B445" s="110"/>
      <c r="C445" s="110"/>
      <c r="D445" s="110"/>
      <c r="E445" s="110"/>
      <c r="F445" s="110"/>
      <c r="G445" s="110"/>
      <c r="H445" s="111"/>
      <c r="I445" s="111"/>
      <c r="J445" s="111"/>
      <c r="K445" s="111"/>
      <c r="L445" s="111"/>
      <c r="M445" s="111"/>
      <c r="N445" s="111"/>
    </row>
    <row r="446" spans="2:14">
      <c r="B446" s="110"/>
      <c r="C446" s="110"/>
      <c r="D446" s="110"/>
      <c r="E446" s="110"/>
      <c r="F446" s="110"/>
      <c r="G446" s="110"/>
      <c r="H446" s="111"/>
      <c r="I446" s="111"/>
      <c r="J446" s="111"/>
      <c r="K446" s="111"/>
      <c r="L446" s="111"/>
      <c r="M446" s="111"/>
      <c r="N446" s="111"/>
    </row>
    <row r="447" spans="2:14">
      <c r="B447" s="110"/>
      <c r="C447" s="110"/>
      <c r="D447" s="110"/>
      <c r="E447" s="110"/>
      <c r="F447" s="110"/>
      <c r="G447" s="110"/>
      <c r="H447" s="111"/>
      <c r="I447" s="111"/>
      <c r="J447" s="111"/>
      <c r="K447" s="111"/>
      <c r="L447" s="111"/>
      <c r="M447" s="111"/>
      <c r="N447" s="111"/>
    </row>
    <row r="448" spans="2:14">
      <c r="B448" s="110"/>
      <c r="C448" s="110"/>
      <c r="D448" s="110"/>
      <c r="E448" s="110"/>
      <c r="F448" s="110"/>
      <c r="G448" s="110"/>
      <c r="H448" s="111"/>
      <c r="I448" s="111"/>
      <c r="J448" s="111"/>
      <c r="K448" s="111"/>
      <c r="L448" s="111"/>
      <c r="M448" s="111"/>
      <c r="N448" s="111"/>
    </row>
    <row r="449" spans="2:14">
      <c r="B449" s="110"/>
      <c r="C449" s="110"/>
      <c r="D449" s="110"/>
      <c r="E449" s="110"/>
      <c r="F449" s="110"/>
      <c r="G449" s="110"/>
      <c r="H449" s="111"/>
      <c r="I449" s="111"/>
      <c r="J449" s="111"/>
      <c r="K449" s="111"/>
      <c r="L449" s="111"/>
      <c r="M449" s="111"/>
      <c r="N449" s="111"/>
    </row>
    <row r="450" spans="2:14">
      <c r="B450" s="110"/>
      <c r="C450" s="110"/>
      <c r="D450" s="110"/>
      <c r="E450" s="110"/>
      <c r="F450" s="110"/>
      <c r="G450" s="110"/>
      <c r="H450" s="111"/>
      <c r="I450" s="111"/>
      <c r="J450" s="111"/>
      <c r="K450" s="111"/>
      <c r="L450" s="111"/>
      <c r="M450" s="111"/>
      <c r="N450" s="111"/>
    </row>
    <row r="451" spans="2:14">
      <c r="B451" s="110"/>
      <c r="C451" s="110"/>
      <c r="D451" s="110"/>
      <c r="E451" s="110"/>
      <c r="F451" s="110"/>
      <c r="G451" s="110"/>
      <c r="H451" s="111"/>
      <c r="I451" s="111"/>
      <c r="J451" s="111"/>
      <c r="K451" s="111"/>
      <c r="L451" s="111"/>
      <c r="M451" s="111"/>
      <c r="N451" s="111"/>
    </row>
    <row r="452" spans="2:14">
      <c r="B452" s="110"/>
      <c r="C452" s="110"/>
      <c r="D452" s="110"/>
      <c r="E452" s="110"/>
      <c r="F452" s="110"/>
      <c r="G452" s="110"/>
      <c r="H452" s="111"/>
      <c r="I452" s="111"/>
      <c r="J452" s="111"/>
      <c r="K452" s="111"/>
      <c r="L452" s="111"/>
      <c r="M452" s="111"/>
      <c r="N452" s="111"/>
    </row>
    <row r="453" spans="2:14">
      <c r="B453" s="110"/>
      <c r="C453" s="110"/>
      <c r="D453" s="110"/>
      <c r="E453" s="110"/>
      <c r="F453" s="110"/>
      <c r="G453" s="110"/>
      <c r="H453" s="111"/>
      <c r="I453" s="111"/>
      <c r="J453" s="111"/>
      <c r="K453" s="111"/>
      <c r="L453" s="111"/>
      <c r="M453" s="111"/>
      <c r="N453" s="111"/>
    </row>
    <row r="454" spans="2:14">
      <c r="B454" s="110"/>
      <c r="C454" s="110"/>
      <c r="D454" s="110"/>
      <c r="E454" s="110"/>
      <c r="F454" s="110"/>
      <c r="G454" s="110"/>
      <c r="H454" s="111"/>
      <c r="I454" s="111"/>
      <c r="J454" s="111"/>
      <c r="K454" s="111"/>
      <c r="L454" s="111"/>
      <c r="M454" s="111"/>
      <c r="N454" s="111"/>
    </row>
    <row r="455" spans="2:14">
      <c r="B455" s="110"/>
      <c r="C455" s="110"/>
      <c r="D455" s="110"/>
      <c r="E455" s="110"/>
      <c r="F455" s="110"/>
      <c r="G455" s="110"/>
      <c r="H455" s="111"/>
      <c r="I455" s="111"/>
      <c r="J455" s="111"/>
      <c r="K455" s="111"/>
      <c r="L455" s="111"/>
      <c r="M455" s="111"/>
      <c r="N455" s="111"/>
    </row>
    <row r="456" spans="2:14">
      <c r="B456" s="110"/>
      <c r="C456" s="110"/>
      <c r="D456" s="110"/>
      <c r="E456" s="110"/>
      <c r="F456" s="110"/>
      <c r="G456" s="110"/>
      <c r="H456" s="111"/>
      <c r="I456" s="111"/>
      <c r="J456" s="111"/>
      <c r="K456" s="111"/>
      <c r="L456" s="111"/>
      <c r="M456" s="111"/>
      <c r="N456" s="111"/>
    </row>
    <row r="457" spans="2:14">
      <c r="B457" s="110"/>
      <c r="C457" s="110"/>
      <c r="D457" s="110"/>
      <c r="E457" s="110"/>
      <c r="F457" s="110"/>
      <c r="G457" s="110"/>
      <c r="H457" s="111"/>
      <c r="I457" s="111"/>
      <c r="J457" s="111"/>
      <c r="K457" s="111"/>
      <c r="L457" s="111"/>
      <c r="M457" s="111"/>
      <c r="N457" s="111"/>
    </row>
    <row r="458" spans="2:14">
      <c r="B458" s="110"/>
      <c r="C458" s="110"/>
      <c r="D458" s="110"/>
      <c r="E458" s="110"/>
      <c r="F458" s="110"/>
      <c r="G458" s="110"/>
      <c r="H458" s="111"/>
      <c r="I458" s="111"/>
      <c r="J458" s="111"/>
      <c r="K458" s="111"/>
      <c r="L458" s="111"/>
      <c r="M458" s="111"/>
      <c r="N458" s="111"/>
    </row>
    <row r="459" spans="2:14">
      <c r="B459" s="110"/>
      <c r="C459" s="110"/>
      <c r="D459" s="110"/>
      <c r="E459" s="110"/>
      <c r="F459" s="110"/>
      <c r="G459" s="110"/>
      <c r="H459" s="111"/>
      <c r="I459" s="111"/>
      <c r="J459" s="111"/>
      <c r="K459" s="111"/>
      <c r="L459" s="111"/>
      <c r="M459" s="111"/>
      <c r="N459" s="111"/>
    </row>
    <row r="460" spans="2:14">
      <c r="B460" s="110"/>
      <c r="C460" s="110"/>
      <c r="D460" s="110"/>
      <c r="E460" s="110"/>
      <c r="F460" s="110"/>
      <c r="G460" s="110"/>
      <c r="H460" s="111"/>
      <c r="I460" s="111"/>
      <c r="J460" s="111"/>
      <c r="K460" s="111"/>
      <c r="L460" s="111"/>
      <c r="M460" s="111"/>
      <c r="N460" s="111"/>
    </row>
    <row r="461" spans="2:14">
      <c r="B461" s="110"/>
      <c r="C461" s="110"/>
      <c r="D461" s="110"/>
      <c r="E461" s="110"/>
      <c r="F461" s="110"/>
      <c r="G461" s="110"/>
      <c r="H461" s="111"/>
      <c r="I461" s="111"/>
      <c r="J461" s="111"/>
      <c r="K461" s="111"/>
      <c r="L461" s="111"/>
      <c r="M461" s="111"/>
      <c r="N461" s="111"/>
    </row>
    <row r="462" spans="2:14">
      <c r="B462" s="110"/>
      <c r="C462" s="110"/>
      <c r="D462" s="110"/>
      <c r="E462" s="110"/>
      <c r="F462" s="110"/>
      <c r="G462" s="110"/>
      <c r="H462" s="111"/>
      <c r="I462" s="111"/>
      <c r="J462" s="111"/>
      <c r="K462" s="111"/>
      <c r="L462" s="111"/>
      <c r="M462" s="111"/>
      <c r="N462" s="111"/>
    </row>
    <row r="463" spans="2:14">
      <c r="B463" s="110"/>
      <c r="C463" s="110"/>
      <c r="D463" s="110"/>
      <c r="E463" s="110"/>
      <c r="F463" s="110"/>
      <c r="G463" s="110"/>
      <c r="H463" s="111"/>
      <c r="I463" s="111"/>
      <c r="J463" s="111"/>
      <c r="K463" s="111"/>
      <c r="L463" s="111"/>
      <c r="M463" s="111"/>
      <c r="N463" s="111"/>
    </row>
    <row r="464" spans="2:14">
      <c r="B464" s="110"/>
      <c r="C464" s="110"/>
      <c r="D464" s="110"/>
      <c r="E464" s="110"/>
      <c r="F464" s="110"/>
      <c r="G464" s="110"/>
      <c r="H464" s="111"/>
      <c r="I464" s="111"/>
      <c r="J464" s="111"/>
      <c r="K464" s="111"/>
      <c r="L464" s="111"/>
      <c r="M464" s="111"/>
      <c r="N464" s="111"/>
    </row>
    <row r="465" spans="2:14">
      <c r="B465" s="110"/>
      <c r="C465" s="110"/>
      <c r="D465" s="110"/>
      <c r="E465" s="110"/>
      <c r="F465" s="110"/>
      <c r="G465" s="110"/>
      <c r="H465" s="111"/>
      <c r="I465" s="111"/>
      <c r="J465" s="111"/>
      <c r="K465" s="111"/>
      <c r="L465" s="111"/>
      <c r="M465" s="111"/>
      <c r="N465" s="111"/>
    </row>
    <row r="466" spans="2:14">
      <c r="B466" s="110"/>
      <c r="C466" s="110"/>
      <c r="D466" s="110"/>
      <c r="E466" s="110"/>
      <c r="F466" s="110"/>
      <c r="G466" s="110"/>
      <c r="H466" s="111"/>
      <c r="I466" s="111"/>
      <c r="J466" s="111"/>
      <c r="K466" s="111"/>
      <c r="L466" s="111"/>
      <c r="M466" s="111"/>
      <c r="N466" s="111"/>
    </row>
    <row r="467" spans="2:14">
      <c r="B467" s="110"/>
      <c r="C467" s="110"/>
      <c r="D467" s="110"/>
      <c r="E467" s="110"/>
      <c r="F467" s="110"/>
      <c r="G467" s="110"/>
      <c r="H467" s="111"/>
      <c r="I467" s="111"/>
      <c r="J467" s="111"/>
      <c r="K467" s="111"/>
      <c r="L467" s="111"/>
      <c r="M467" s="111"/>
      <c r="N467" s="111"/>
    </row>
    <row r="468" spans="2:14">
      <c r="B468" s="110"/>
      <c r="C468" s="110"/>
      <c r="D468" s="110"/>
      <c r="E468" s="110"/>
      <c r="F468" s="110"/>
      <c r="G468" s="110"/>
      <c r="H468" s="111"/>
      <c r="I468" s="111"/>
      <c r="J468" s="111"/>
      <c r="K468" s="111"/>
      <c r="L468" s="111"/>
      <c r="M468" s="111"/>
      <c r="N468" s="111"/>
    </row>
    <row r="469" spans="2:14">
      <c r="B469" s="110"/>
      <c r="C469" s="110"/>
      <c r="D469" s="110"/>
      <c r="E469" s="110"/>
      <c r="F469" s="110"/>
      <c r="G469" s="110"/>
      <c r="H469" s="111"/>
      <c r="I469" s="111"/>
      <c r="J469" s="111"/>
      <c r="K469" s="111"/>
      <c r="L469" s="111"/>
      <c r="M469" s="111"/>
      <c r="N469" s="111"/>
    </row>
    <row r="470" spans="2:14">
      <c r="B470" s="110"/>
      <c r="C470" s="110"/>
      <c r="D470" s="110"/>
      <c r="E470" s="110"/>
      <c r="F470" s="110"/>
      <c r="G470" s="110"/>
      <c r="H470" s="111"/>
      <c r="I470" s="111"/>
      <c r="J470" s="111"/>
      <c r="K470" s="111"/>
      <c r="L470" s="111"/>
      <c r="M470" s="111"/>
      <c r="N470" s="111"/>
    </row>
    <row r="471" spans="2:14">
      <c r="B471" s="110"/>
      <c r="C471" s="110"/>
      <c r="D471" s="110"/>
      <c r="E471" s="110"/>
      <c r="F471" s="110"/>
      <c r="G471" s="110"/>
      <c r="H471" s="111"/>
      <c r="I471" s="111"/>
      <c r="J471" s="111"/>
      <c r="K471" s="111"/>
      <c r="L471" s="111"/>
      <c r="M471" s="111"/>
      <c r="N471" s="111"/>
    </row>
    <row r="472" spans="2:14">
      <c r="B472" s="110"/>
      <c r="C472" s="110"/>
      <c r="D472" s="110"/>
      <c r="E472" s="110"/>
      <c r="F472" s="110"/>
      <c r="G472" s="110"/>
      <c r="H472" s="111"/>
      <c r="I472" s="111"/>
      <c r="J472" s="111"/>
      <c r="K472" s="111"/>
      <c r="L472" s="111"/>
      <c r="M472" s="111"/>
      <c r="N472" s="111"/>
    </row>
    <row r="473" spans="2:14">
      <c r="B473" s="110"/>
      <c r="C473" s="110"/>
      <c r="D473" s="110"/>
      <c r="E473" s="110"/>
      <c r="F473" s="110"/>
      <c r="G473" s="110"/>
      <c r="H473" s="111"/>
      <c r="I473" s="111"/>
      <c r="J473" s="111"/>
      <c r="K473" s="111"/>
      <c r="L473" s="111"/>
      <c r="M473" s="111"/>
      <c r="N473" s="111"/>
    </row>
    <row r="474" spans="2:14">
      <c r="B474" s="110"/>
      <c r="C474" s="110"/>
      <c r="D474" s="110"/>
      <c r="E474" s="110"/>
      <c r="F474" s="110"/>
      <c r="G474" s="110"/>
      <c r="H474" s="111"/>
      <c r="I474" s="111"/>
      <c r="J474" s="111"/>
      <c r="K474" s="111"/>
      <c r="L474" s="111"/>
      <c r="M474" s="111"/>
      <c r="N474" s="111"/>
    </row>
    <row r="475" spans="2:14">
      <c r="B475" s="110"/>
      <c r="C475" s="110"/>
      <c r="D475" s="110"/>
      <c r="E475" s="110"/>
      <c r="F475" s="110"/>
      <c r="G475" s="110"/>
      <c r="H475" s="111"/>
      <c r="I475" s="111"/>
      <c r="J475" s="111"/>
      <c r="K475" s="111"/>
      <c r="L475" s="111"/>
      <c r="M475" s="111"/>
      <c r="N475" s="111"/>
    </row>
    <row r="476" spans="2:14">
      <c r="B476" s="110"/>
      <c r="C476" s="110"/>
      <c r="D476" s="110"/>
      <c r="E476" s="110"/>
      <c r="F476" s="110"/>
      <c r="G476" s="110"/>
      <c r="H476" s="111"/>
      <c r="I476" s="111"/>
      <c r="J476" s="111"/>
      <c r="K476" s="111"/>
      <c r="L476" s="111"/>
      <c r="M476" s="111"/>
      <c r="N476" s="111"/>
    </row>
    <row r="477" spans="2:14">
      <c r="B477" s="110"/>
      <c r="C477" s="110"/>
      <c r="D477" s="110"/>
      <c r="E477" s="110"/>
      <c r="F477" s="110"/>
      <c r="G477" s="110"/>
      <c r="H477" s="111"/>
      <c r="I477" s="111"/>
      <c r="J477" s="111"/>
      <c r="K477" s="111"/>
      <c r="L477" s="111"/>
      <c r="M477" s="111"/>
      <c r="N477" s="111"/>
    </row>
    <row r="478" spans="2:14">
      <c r="B478" s="110"/>
      <c r="C478" s="110"/>
      <c r="D478" s="110"/>
      <c r="E478" s="110"/>
      <c r="F478" s="110"/>
      <c r="G478" s="110"/>
      <c r="H478" s="111"/>
      <c r="I478" s="111"/>
      <c r="J478" s="111"/>
      <c r="K478" s="111"/>
      <c r="L478" s="111"/>
      <c r="M478" s="111"/>
      <c r="N478" s="111"/>
    </row>
    <row r="479" spans="2:14">
      <c r="B479" s="110"/>
      <c r="C479" s="110"/>
      <c r="D479" s="110"/>
      <c r="E479" s="110"/>
      <c r="F479" s="110"/>
      <c r="G479" s="110"/>
      <c r="H479" s="111"/>
      <c r="I479" s="111"/>
      <c r="J479" s="111"/>
      <c r="K479" s="111"/>
      <c r="L479" s="111"/>
      <c r="M479" s="111"/>
      <c r="N479" s="111"/>
    </row>
    <row r="480" spans="2:14">
      <c r="B480" s="110"/>
      <c r="C480" s="110"/>
      <c r="D480" s="110"/>
      <c r="E480" s="110"/>
      <c r="F480" s="110"/>
      <c r="G480" s="110"/>
      <c r="H480" s="111"/>
      <c r="I480" s="111"/>
      <c r="J480" s="111"/>
      <c r="K480" s="111"/>
      <c r="L480" s="111"/>
      <c r="M480" s="111"/>
      <c r="N480" s="111"/>
    </row>
    <row r="481" spans="2:14">
      <c r="B481" s="110"/>
      <c r="C481" s="110"/>
      <c r="D481" s="110"/>
      <c r="E481" s="110"/>
      <c r="F481" s="110"/>
      <c r="G481" s="110"/>
      <c r="H481" s="111"/>
      <c r="I481" s="111"/>
      <c r="J481" s="111"/>
      <c r="K481" s="111"/>
      <c r="L481" s="111"/>
      <c r="M481" s="111"/>
      <c r="N481" s="111"/>
    </row>
    <row r="482" spans="2:14">
      <c r="B482" s="110"/>
      <c r="C482" s="110"/>
      <c r="D482" s="110"/>
      <c r="E482" s="110"/>
      <c r="F482" s="110"/>
      <c r="G482" s="110"/>
      <c r="H482" s="111"/>
      <c r="I482" s="111"/>
      <c r="J482" s="111"/>
      <c r="K482" s="111"/>
      <c r="L482" s="111"/>
      <c r="M482" s="111"/>
      <c r="N482" s="111"/>
    </row>
    <row r="483" spans="2:14">
      <c r="B483" s="110"/>
      <c r="C483" s="110"/>
      <c r="D483" s="110"/>
      <c r="E483" s="110"/>
      <c r="F483" s="110"/>
      <c r="G483" s="110"/>
      <c r="H483" s="111"/>
      <c r="I483" s="111"/>
      <c r="J483" s="111"/>
      <c r="K483" s="111"/>
      <c r="L483" s="111"/>
      <c r="M483" s="111"/>
      <c r="N483" s="111"/>
    </row>
    <row r="484" spans="2:14">
      <c r="B484" s="110"/>
      <c r="C484" s="110"/>
      <c r="D484" s="110"/>
      <c r="E484" s="110"/>
      <c r="F484" s="110"/>
      <c r="G484" s="110"/>
      <c r="H484" s="111"/>
      <c r="I484" s="111"/>
      <c r="J484" s="111"/>
      <c r="K484" s="111"/>
      <c r="L484" s="111"/>
      <c r="M484" s="111"/>
      <c r="N484" s="111"/>
    </row>
    <row r="485" spans="2:14">
      <c r="B485" s="110"/>
      <c r="C485" s="110"/>
      <c r="D485" s="110"/>
      <c r="E485" s="110"/>
      <c r="F485" s="110"/>
      <c r="G485" s="110"/>
      <c r="H485" s="111"/>
      <c r="I485" s="111"/>
      <c r="J485" s="111"/>
      <c r="K485" s="111"/>
      <c r="L485" s="111"/>
      <c r="M485" s="111"/>
      <c r="N485" s="111"/>
    </row>
    <row r="486" spans="2:14">
      <c r="B486" s="110"/>
      <c r="C486" s="110"/>
      <c r="D486" s="110"/>
      <c r="E486" s="110"/>
      <c r="F486" s="110"/>
      <c r="G486" s="110"/>
      <c r="H486" s="111"/>
      <c r="I486" s="111"/>
      <c r="J486" s="111"/>
      <c r="K486" s="111"/>
      <c r="L486" s="111"/>
      <c r="M486" s="111"/>
      <c r="N486" s="111"/>
    </row>
    <row r="487" spans="2:14">
      <c r="B487" s="110"/>
      <c r="C487" s="110"/>
      <c r="D487" s="110"/>
      <c r="E487" s="110"/>
      <c r="F487" s="110"/>
      <c r="G487" s="110"/>
      <c r="H487" s="111"/>
      <c r="I487" s="111"/>
      <c r="J487" s="111"/>
      <c r="K487" s="111"/>
      <c r="L487" s="111"/>
      <c r="M487" s="111"/>
      <c r="N487" s="111"/>
    </row>
    <row r="488" spans="2:14">
      <c r="B488" s="110"/>
      <c r="C488" s="110"/>
      <c r="D488" s="110"/>
      <c r="E488" s="110"/>
      <c r="F488" s="110"/>
      <c r="G488" s="110"/>
      <c r="H488" s="111"/>
      <c r="I488" s="111"/>
      <c r="J488" s="111"/>
      <c r="K488" s="111"/>
      <c r="L488" s="111"/>
      <c r="M488" s="111"/>
      <c r="N488" s="111"/>
    </row>
    <row r="489" spans="2:14">
      <c r="B489" s="110"/>
      <c r="C489" s="110"/>
      <c r="D489" s="110"/>
      <c r="E489" s="110"/>
      <c r="F489" s="110"/>
      <c r="G489" s="110"/>
      <c r="H489" s="111"/>
      <c r="I489" s="111"/>
      <c r="J489" s="111"/>
      <c r="K489" s="111"/>
      <c r="L489" s="111"/>
      <c r="M489" s="111"/>
      <c r="N489" s="111"/>
    </row>
    <row r="490" spans="2:14">
      <c r="B490" s="110"/>
      <c r="C490" s="110"/>
      <c r="D490" s="110"/>
      <c r="E490" s="110"/>
      <c r="F490" s="110"/>
      <c r="G490" s="110"/>
      <c r="H490" s="111"/>
      <c r="I490" s="111"/>
      <c r="J490" s="111"/>
      <c r="K490" s="111"/>
      <c r="L490" s="111"/>
      <c r="M490" s="111"/>
      <c r="N490" s="111"/>
    </row>
    <row r="491" spans="2:14">
      <c r="B491" s="110"/>
      <c r="C491" s="110"/>
      <c r="D491" s="110"/>
      <c r="E491" s="110"/>
      <c r="F491" s="110"/>
      <c r="G491" s="110"/>
      <c r="H491" s="111"/>
      <c r="I491" s="111"/>
      <c r="J491" s="111"/>
      <c r="K491" s="111"/>
      <c r="L491" s="111"/>
      <c r="M491" s="111"/>
      <c r="N491" s="111"/>
    </row>
    <row r="492" spans="2:14">
      <c r="B492" s="110"/>
      <c r="C492" s="110"/>
      <c r="D492" s="110"/>
      <c r="E492" s="110"/>
      <c r="F492" s="110"/>
      <c r="G492" s="110"/>
      <c r="H492" s="111"/>
      <c r="I492" s="111"/>
      <c r="J492" s="111"/>
      <c r="K492" s="111"/>
      <c r="L492" s="111"/>
      <c r="M492" s="111"/>
      <c r="N492" s="111"/>
    </row>
    <row r="493" spans="2:14">
      <c r="B493" s="110"/>
      <c r="C493" s="110"/>
      <c r="D493" s="110"/>
      <c r="E493" s="110"/>
      <c r="F493" s="110"/>
      <c r="G493" s="110"/>
      <c r="H493" s="111"/>
      <c r="I493" s="111"/>
      <c r="J493" s="111"/>
      <c r="K493" s="111"/>
      <c r="L493" s="111"/>
      <c r="M493" s="111"/>
      <c r="N493" s="111"/>
    </row>
    <row r="494" spans="2:14">
      <c r="B494" s="110"/>
      <c r="C494" s="110"/>
      <c r="D494" s="110"/>
      <c r="E494" s="110"/>
      <c r="F494" s="110"/>
      <c r="G494" s="110"/>
      <c r="H494" s="111"/>
      <c r="I494" s="111"/>
      <c r="J494" s="111"/>
      <c r="K494" s="111"/>
      <c r="L494" s="111"/>
      <c r="M494" s="111"/>
      <c r="N494" s="111"/>
    </row>
    <row r="495" spans="2:14">
      <c r="B495" s="110"/>
      <c r="C495" s="110"/>
      <c r="D495" s="110"/>
      <c r="E495" s="110"/>
      <c r="F495" s="110"/>
      <c r="G495" s="110"/>
      <c r="H495" s="111"/>
      <c r="I495" s="111"/>
      <c r="J495" s="111"/>
      <c r="K495" s="111"/>
      <c r="L495" s="111"/>
      <c r="M495" s="111"/>
      <c r="N495" s="111"/>
    </row>
    <row r="496" spans="2:14">
      <c r="B496" s="110"/>
      <c r="C496" s="110"/>
      <c r="D496" s="110"/>
      <c r="E496" s="110"/>
      <c r="F496" s="110"/>
      <c r="G496" s="110"/>
      <c r="H496" s="111"/>
      <c r="I496" s="111"/>
      <c r="J496" s="111"/>
      <c r="K496" s="111"/>
      <c r="L496" s="111"/>
      <c r="M496" s="111"/>
      <c r="N496" s="111"/>
    </row>
    <row r="497" spans="2:14">
      <c r="B497" s="110"/>
      <c r="C497" s="110"/>
      <c r="D497" s="110"/>
      <c r="E497" s="110"/>
      <c r="F497" s="110"/>
      <c r="G497" s="110"/>
      <c r="H497" s="111"/>
      <c r="I497" s="111"/>
      <c r="J497" s="111"/>
      <c r="K497" s="111"/>
      <c r="L497" s="111"/>
      <c r="M497" s="111"/>
      <c r="N497" s="111"/>
    </row>
    <row r="498" spans="2:14">
      <c r="B498" s="110"/>
      <c r="C498" s="110"/>
      <c r="D498" s="110"/>
      <c r="E498" s="110"/>
      <c r="F498" s="110"/>
      <c r="G498" s="110"/>
      <c r="H498" s="111"/>
      <c r="I498" s="111"/>
      <c r="J498" s="111"/>
      <c r="K498" s="111"/>
      <c r="L498" s="111"/>
      <c r="M498" s="111"/>
      <c r="N498" s="111"/>
    </row>
    <row r="499" spans="2:14">
      <c r="B499" s="110"/>
      <c r="C499" s="110"/>
      <c r="D499" s="110"/>
      <c r="E499" s="110"/>
      <c r="F499" s="110"/>
      <c r="G499" s="110"/>
      <c r="H499" s="111"/>
      <c r="I499" s="111"/>
      <c r="J499" s="111"/>
      <c r="K499" s="111"/>
      <c r="L499" s="111"/>
      <c r="M499" s="111"/>
      <c r="N499" s="111"/>
    </row>
    <row r="500" spans="2:14">
      <c r="B500" s="110"/>
      <c r="C500" s="110"/>
      <c r="D500" s="110"/>
      <c r="E500" s="110"/>
      <c r="F500" s="110"/>
      <c r="G500" s="110"/>
      <c r="H500" s="111"/>
      <c r="I500" s="111"/>
      <c r="J500" s="111"/>
      <c r="K500" s="111"/>
      <c r="L500" s="111"/>
      <c r="M500" s="111"/>
      <c r="N500" s="111"/>
    </row>
    <row r="501" spans="2:14">
      <c r="B501" s="110"/>
      <c r="C501" s="110"/>
      <c r="D501" s="110"/>
      <c r="E501" s="110"/>
      <c r="F501" s="110"/>
      <c r="G501" s="110"/>
      <c r="H501" s="111"/>
      <c r="I501" s="111"/>
      <c r="J501" s="111"/>
      <c r="K501" s="111"/>
      <c r="L501" s="111"/>
      <c r="M501" s="111"/>
      <c r="N501" s="111"/>
    </row>
    <row r="502" spans="2:14">
      <c r="B502" s="110"/>
      <c r="C502" s="110"/>
      <c r="D502" s="110"/>
      <c r="E502" s="110"/>
      <c r="F502" s="110"/>
      <c r="G502" s="110"/>
      <c r="H502" s="111"/>
      <c r="I502" s="111"/>
      <c r="J502" s="111"/>
      <c r="K502" s="111"/>
      <c r="L502" s="111"/>
      <c r="M502" s="111"/>
      <c r="N502" s="111"/>
    </row>
    <row r="503" spans="2:14">
      <c r="B503" s="110"/>
      <c r="C503" s="110"/>
      <c r="D503" s="110"/>
      <c r="E503" s="110"/>
      <c r="F503" s="110"/>
      <c r="G503" s="110"/>
      <c r="H503" s="111"/>
      <c r="I503" s="111"/>
      <c r="J503" s="111"/>
      <c r="K503" s="111"/>
      <c r="L503" s="111"/>
      <c r="M503" s="111"/>
      <c r="N503" s="111"/>
    </row>
    <row r="504" spans="2:14">
      <c r="B504" s="110"/>
      <c r="C504" s="110"/>
      <c r="D504" s="110"/>
      <c r="E504" s="110"/>
      <c r="F504" s="110"/>
      <c r="G504" s="110"/>
      <c r="H504" s="111"/>
      <c r="I504" s="111"/>
      <c r="J504" s="111"/>
      <c r="K504" s="111"/>
      <c r="L504" s="111"/>
      <c r="M504" s="111"/>
      <c r="N504" s="111"/>
    </row>
    <row r="505" spans="2:14">
      <c r="B505" s="110"/>
      <c r="C505" s="110"/>
      <c r="D505" s="110"/>
      <c r="E505" s="110"/>
      <c r="F505" s="110"/>
      <c r="G505" s="110"/>
      <c r="H505" s="111"/>
      <c r="I505" s="111"/>
      <c r="J505" s="111"/>
      <c r="K505" s="111"/>
      <c r="L505" s="111"/>
      <c r="M505" s="111"/>
      <c r="N505" s="111"/>
    </row>
    <row r="506" spans="2:14">
      <c r="B506" s="110"/>
      <c r="C506" s="110"/>
      <c r="D506" s="110"/>
      <c r="E506" s="110"/>
      <c r="F506" s="110"/>
      <c r="G506" s="110"/>
      <c r="H506" s="111"/>
      <c r="I506" s="111"/>
      <c r="J506" s="111"/>
      <c r="K506" s="111"/>
      <c r="L506" s="111"/>
      <c r="M506" s="111"/>
      <c r="N506" s="111"/>
    </row>
    <row r="507" spans="2:14">
      <c r="B507" s="110"/>
      <c r="C507" s="110"/>
      <c r="D507" s="110"/>
      <c r="E507" s="110"/>
      <c r="F507" s="110"/>
      <c r="G507" s="110"/>
      <c r="H507" s="111"/>
      <c r="I507" s="111"/>
      <c r="J507" s="111"/>
      <c r="K507" s="111"/>
      <c r="L507" s="111"/>
      <c r="M507" s="111"/>
      <c r="N507" s="111"/>
    </row>
    <row r="508" spans="2:14">
      <c r="B508" s="110"/>
      <c r="C508" s="110"/>
      <c r="D508" s="110"/>
      <c r="E508" s="110"/>
      <c r="F508" s="110"/>
      <c r="G508" s="110"/>
      <c r="H508" s="111"/>
      <c r="I508" s="111"/>
      <c r="J508" s="111"/>
      <c r="K508" s="111"/>
      <c r="L508" s="111"/>
      <c r="M508" s="111"/>
      <c r="N508" s="111"/>
    </row>
    <row r="509" spans="2:14">
      <c r="B509" s="110"/>
      <c r="C509" s="110"/>
      <c r="D509" s="110"/>
      <c r="E509" s="110"/>
      <c r="F509" s="110"/>
      <c r="G509" s="110"/>
      <c r="H509" s="111"/>
      <c r="I509" s="111"/>
      <c r="J509" s="111"/>
      <c r="K509" s="111"/>
      <c r="L509" s="111"/>
      <c r="M509" s="111"/>
      <c r="N509" s="111"/>
    </row>
    <row r="510" spans="2:14">
      <c r="B510" s="110"/>
      <c r="C510" s="110"/>
      <c r="D510" s="110"/>
      <c r="E510" s="110"/>
      <c r="F510" s="110"/>
      <c r="G510" s="110"/>
      <c r="H510" s="111"/>
      <c r="I510" s="111"/>
      <c r="J510" s="111"/>
      <c r="K510" s="111"/>
      <c r="L510" s="111"/>
      <c r="M510" s="111"/>
      <c r="N510" s="111"/>
    </row>
    <row r="511" spans="2:14">
      <c r="B511" s="110"/>
      <c r="C511" s="110"/>
      <c r="D511" s="110"/>
      <c r="E511" s="110"/>
      <c r="F511" s="110"/>
      <c r="G511" s="110"/>
      <c r="H511" s="111"/>
      <c r="I511" s="111"/>
      <c r="J511" s="111"/>
      <c r="K511" s="111"/>
      <c r="L511" s="111"/>
      <c r="M511" s="111"/>
      <c r="N511" s="111"/>
    </row>
    <row r="512" spans="2:14">
      <c r="B512" s="110"/>
      <c r="C512" s="110"/>
      <c r="D512" s="110"/>
      <c r="E512" s="110"/>
      <c r="F512" s="110"/>
      <c r="G512" s="110"/>
      <c r="H512" s="111"/>
      <c r="I512" s="111"/>
      <c r="J512" s="111"/>
      <c r="K512" s="111"/>
      <c r="L512" s="111"/>
      <c r="M512" s="111"/>
      <c r="N512" s="111"/>
    </row>
    <row r="513" spans="2:14">
      <c r="B513" s="110"/>
      <c r="C513" s="110"/>
      <c r="D513" s="110"/>
      <c r="E513" s="110"/>
      <c r="F513" s="110"/>
      <c r="G513" s="110"/>
      <c r="H513" s="111"/>
      <c r="I513" s="111"/>
      <c r="J513" s="111"/>
      <c r="K513" s="111"/>
      <c r="L513" s="111"/>
      <c r="M513" s="111"/>
      <c r="N513" s="111"/>
    </row>
    <row r="514" spans="2:14">
      <c r="B514" s="110"/>
      <c r="C514" s="110"/>
      <c r="D514" s="110"/>
      <c r="E514" s="110"/>
      <c r="F514" s="110"/>
      <c r="G514" s="110"/>
      <c r="H514" s="111"/>
      <c r="I514" s="111"/>
      <c r="J514" s="111"/>
      <c r="K514" s="111"/>
      <c r="L514" s="111"/>
      <c r="M514" s="111"/>
      <c r="N514" s="111"/>
    </row>
    <row r="515" spans="2:14">
      <c r="B515" s="110"/>
      <c r="C515" s="110"/>
      <c r="D515" s="110"/>
      <c r="E515" s="110"/>
      <c r="F515" s="110"/>
      <c r="G515" s="110"/>
      <c r="H515" s="111"/>
      <c r="I515" s="111"/>
      <c r="J515" s="111"/>
      <c r="K515" s="111"/>
      <c r="L515" s="111"/>
      <c r="M515" s="111"/>
      <c r="N515" s="111"/>
    </row>
    <row r="516" spans="2:14">
      <c r="B516" s="110"/>
      <c r="C516" s="110"/>
      <c r="D516" s="110"/>
      <c r="E516" s="110"/>
      <c r="F516" s="110"/>
      <c r="G516" s="110"/>
      <c r="H516" s="111"/>
      <c r="I516" s="111"/>
      <c r="J516" s="111"/>
      <c r="K516" s="111"/>
      <c r="L516" s="111"/>
      <c r="M516" s="111"/>
      <c r="N516" s="111"/>
    </row>
    <row r="517" spans="2:14">
      <c r="B517" s="110"/>
      <c r="C517" s="110"/>
      <c r="D517" s="110"/>
      <c r="E517" s="110"/>
      <c r="F517" s="110"/>
      <c r="G517" s="110"/>
      <c r="H517" s="111"/>
      <c r="I517" s="111"/>
      <c r="J517" s="111"/>
      <c r="K517" s="111"/>
      <c r="L517" s="111"/>
      <c r="M517" s="111"/>
      <c r="N517" s="111"/>
    </row>
    <row r="518" spans="2:14">
      <c r="B518" s="110"/>
      <c r="C518" s="110"/>
      <c r="D518" s="110"/>
      <c r="E518" s="110"/>
      <c r="F518" s="110"/>
      <c r="G518" s="110"/>
      <c r="H518" s="111"/>
      <c r="I518" s="111"/>
      <c r="J518" s="111"/>
      <c r="K518" s="111"/>
      <c r="L518" s="111"/>
      <c r="M518" s="111"/>
      <c r="N518" s="111"/>
    </row>
    <row r="519" spans="2:14">
      <c r="B519" s="110"/>
      <c r="C519" s="110"/>
      <c r="D519" s="110"/>
      <c r="E519" s="110"/>
      <c r="F519" s="110"/>
      <c r="G519" s="110"/>
      <c r="H519" s="111"/>
      <c r="I519" s="111"/>
      <c r="J519" s="111"/>
      <c r="K519" s="111"/>
      <c r="L519" s="111"/>
      <c r="M519" s="111"/>
      <c r="N519" s="111"/>
    </row>
    <row r="520" spans="2:14">
      <c r="B520" s="110"/>
      <c r="C520" s="110"/>
      <c r="D520" s="110"/>
      <c r="E520" s="110"/>
      <c r="F520" s="110"/>
      <c r="G520" s="110"/>
      <c r="H520" s="111"/>
      <c r="I520" s="111"/>
      <c r="J520" s="111"/>
      <c r="K520" s="111"/>
      <c r="L520" s="111"/>
      <c r="M520" s="111"/>
      <c r="N520" s="111"/>
    </row>
    <row r="521" spans="2:14">
      <c r="B521" s="110"/>
      <c r="C521" s="110"/>
      <c r="D521" s="110"/>
      <c r="E521" s="110"/>
      <c r="F521" s="110"/>
      <c r="G521" s="110"/>
      <c r="H521" s="111"/>
      <c r="I521" s="111"/>
      <c r="J521" s="111"/>
      <c r="K521" s="111"/>
      <c r="L521" s="111"/>
      <c r="M521" s="111"/>
      <c r="N521" s="111"/>
    </row>
    <row r="522" spans="2:14">
      <c r="B522" s="110"/>
      <c r="C522" s="110"/>
      <c r="D522" s="110"/>
      <c r="E522" s="110"/>
      <c r="F522" s="110"/>
      <c r="G522" s="110"/>
      <c r="H522" s="111"/>
      <c r="I522" s="111"/>
      <c r="J522" s="111"/>
      <c r="K522" s="111"/>
      <c r="L522" s="111"/>
      <c r="M522" s="111"/>
      <c r="N522" s="111"/>
    </row>
    <row r="523" spans="2:14">
      <c r="B523" s="110"/>
      <c r="C523" s="110"/>
      <c r="D523" s="110"/>
      <c r="E523" s="110"/>
      <c r="F523" s="110"/>
      <c r="G523" s="110"/>
      <c r="H523" s="111"/>
      <c r="I523" s="111"/>
      <c r="J523" s="111"/>
      <c r="K523" s="111"/>
      <c r="L523" s="111"/>
      <c r="M523" s="111"/>
      <c r="N523" s="111"/>
    </row>
    <row r="524" spans="2:14">
      <c r="B524" s="110"/>
      <c r="C524" s="110"/>
      <c r="D524" s="110"/>
      <c r="E524" s="110"/>
      <c r="F524" s="110"/>
      <c r="G524" s="110"/>
      <c r="H524" s="111"/>
      <c r="I524" s="111"/>
      <c r="J524" s="111"/>
      <c r="K524" s="111"/>
      <c r="L524" s="111"/>
      <c r="M524" s="111"/>
      <c r="N524" s="111"/>
    </row>
    <row r="525" spans="2:14">
      <c r="B525" s="110"/>
      <c r="C525" s="110"/>
      <c r="D525" s="110"/>
      <c r="E525" s="110"/>
      <c r="F525" s="110"/>
      <c r="G525" s="110"/>
      <c r="H525" s="111"/>
      <c r="I525" s="111"/>
      <c r="J525" s="111"/>
      <c r="K525" s="111"/>
      <c r="L525" s="111"/>
      <c r="M525" s="111"/>
      <c r="N525" s="111"/>
    </row>
    <row r="526" spans="2:14">
      <c r="B526" s="110"/>
      <c r="C526" s="110"/>
      <c r="D526" s="110"/>
      <c r="E526" s="110"/>
      <c r="F526" s="110"/>
      <c r="G526" s="110"/>
      <c r="H526" s="111"/>
      <c r="I526" s="111"/>
      <c r="J526" s="111"/>
      <c r="K526" s="111"/>
      <c r="L526" s="111"/>
      <c r="M526" s="111"/>
      <c r="N526" s="111"/>
    </row>
    <row r="527" spans="2:14">
      <c r="B527" s="110"/>
      <c r="C527" s="110"/>
      <c r="D527" s="110"/>
      <c r="E527" s="110"/>
      <c r="F527" s="110"/>
      <c r="G527" s="110"/>
      <c r="H527" s="111"/>
      <c r="I527" s="111"/>
      <c r="J527" s="111"/>
      <c r="K527" s="111"/>
      <c r="L527" s="111"/>
      <c r="M527" s="111"/>
      <c r="N527" s="111"/>
    </row>
    <row r="528" spans="2:14">
      <c r="B528" s="110"/>
      <c r="C528" s="110"/>
      <c r="D528" s="110"/>
      <c r="E528" s="110"/>
      <c r="F528" s="110"/>
      <c r="G528" s="110"/>
      <c r="H528" s="111"/>
      <c r="I528" s="111"/>
      <c r="J528" s="111"/>
      <c r="K528" s="111"/>
      <c r="L528" s="111"/>
      <c r="M528" s="111"/>
      <c r="N528" s="111"/>
    </row>
    <row r="529" spans="2:14">
      <c r="B529" s="110"/>
      <c r="C529" s="110"/>
      <c r="D529" s="110"/>
      <c r="E529" s="110"/>
      <c r="F529" s="110"/>
      <c r="G529" s="110"/>
      <c r="H529" s="111"/>
      <c r="I529" s="111"/>
      <c r="J529" s="111"/>
      <c r="K529" s="111"/>
      <c r="L529" s="111"/>
      <c r="M529" s="111"/>
      <c r="N529" s="111"/>
    </row>
    <row r="530" spans="2:14">
      <c r="B530" s="110"/>
      <c r="C530" s="110"/>
      <c r="D530" s="110"/>
      <c r="E530" s="110"/>
      <c r="F530" s="110"/>
      <c r="G530" s="110"/>
      <c r="H530" s="111"/>
      <c r="I530" s="111"/>
      <c r="J530" s="111"/>
      <c r="K530" s="111"/>
      <c r="L530" s="111"/>
      <c r="M530" s="111"/>
      <c r="N530" s="111"/>
    </row>
    <row r="531" spans="2:14">
      <c r="B531" s="110"/>
      <c r="C531" s="110"/>
      <c r="D531" s="110"/>
      <c r="E531" s="110"/>
      <c r="F531" s="110"/>
      <c r="G531" s="110"/>
      <c r="H531" s="111"/>
      <c r="I531" s="111"/>
      <c r="J531" s="111"/>
      <c r="K531" s="111"/>
      <c r="L531" s="111"/>
      <c r="M531" s="111"/>
      <c r="N531" s="111"/>
    </row>
    <row r="532" spans="2:14">
      <c r="B532" s="110"/>
      <c r="C532" s="110"/>
      <c r="D532" s="110"/>
      <c r="E532" s="110"/>
      <c r="F532" s="110"/>
      <c r="G532" s="110"/>
      <c r="H532" s="111"/>
      <c r="I532" s="111"/>
      <c r="J532" s="111"/>
      <c r="K532" s="111"/>
      <c r="L532" s="111"/>
      <c r="M532" s="111"/>
      <c r="N532" s="111"/>
    </row>
    <row r="533" spans="2:14">
      <c r="B533" s="110"/>
      <c r="C533" s="110"/>
      <c r="D533" s="110"/>
      <c r="E533" s="110"/>
      <c r="F533" s="110"/>
      <c r="G533" s="110"/>
      <c r="H533" s="111"/>
      <c r="I533" s="111"/>
      <c r="J533" s="111"/>
      <c r="K533" s="111"/>
      <c r="L533" s="111"/>
      <c r="M533" s="111"/>
      <c r="N533" s="111"/>
    </row>
    <row r="534" spans="2:14">
      <c r="B534" s="110"/>
      <c r="C534" s="110"/>
      <c r="D534" s="110"/>
      <c r="E534" s="110"/>
      <c r="F534" s="110"/>
      <c r="G534" s="110"/>
      <c r="H534" s="111"/>
      <c r="I534" s="111"/>
      <c r="J534" s="111"/>
      <c r="K534" s="111"/>
      <c r="L534" s="111"/>
      <c r="M534" s="111"/>
      <c r="N534" s="111"/>
    </row>
    <row r="535" spans="2:14">
      <c r="B535" s="110"/>
      <c r="C535" s="110"/>
      <c r="D535" s="110"/>
      <c r="E535" s="110"/>
      <c r="F535" s="110"/>
      <c r="G535" s="110"/>
      <c r="H535" s="111"/>
      <c r="I535" s="111"/>
      <c r="J535" s="111"/>
      <c r="K535" s="111"/>
      <c r="L535" s="111"/>
      <c r="M535" s="111"/>
      <c r="N535" s="111"/>
    </row>
    <row r="536" spans="2:14">
      <c r="B536" s="110"/>
      <c r="C536" s="110"/>
      <c r="D536" s="110"/>
      <c r="E536" s="110"/>
      <c r="F536" s="110"/>
      <c r="G536" s="110"/>
      <c r="H536" s="111"/>
      <c r="I536" s="111"/>
      <c r="J536" s="111"/>
      <c r="K536" s="111"/>
      <c r="L536" s="111"/>
      <c r="M536" s="111"/>
      <c r="N536" s="111"/>
    </row>
    <row r="537" spans="2:14">
      <c r="B537" s="110"/>
      <c r="C537" s="110"/>
      <c r="D537" s="110"/>
      <c r="E537" s="110"/>
      <c r="F537" s="110"/>
      <c r="G537" s="110"/>
      <c r="H537" s="111"/>
      <c r="I537" s="111"/>
      <c r="J537" s="111"/>
      <c r="K537" s="111"/>
      <c r="L537" s="111"/>
      <c r="M537" s="111"/>
      <c r="N537" s="111"/>
    </row>
    <row r="538" spans="2:14">
      <c r="B538" s="110"/>
      <c r="C538" s="110"/>
      <c r="D538" s="110"/>
      <c r="E538" s="110"/>
      <c r="F538" s="110"/>
      <c r="G538" s="110"/>
      <c r="H538" s="111"/>
      <c r="I538" s="111"/>
      <c r="J538" s="111"/>
      <c r="K538" s="111"/>
      <c r="L538" s="111"/>
      <c r="M538" s="111"/>
      <c r="N538" s="111"/>
    </row>
    <row r="539" spans="2:14">
      <c r="B539" s="110"/>
      <c r="C539" s="110"/>
      <c r="D539" s="110"/>
      <c r="E539" s="110"/>
      <c r="F539" s="110"/>
      <c r="G539" s="110"/>
      <c r="H539" s="111"/>
      <c r="I539" s="111"/>
      <c r="J539" s="111"/>
      <c r="K539" s="111"/>
      <c r="L539" s="111"/>
      <c r="M539" s="111"/>
      <c r="N539" s="111"/>
    </row>
    <row r="540" spans="2:14">
      <c r="B540" s="110"/>
      <c r="C540" s="110"/>
      <c r="D540" s="110"/>
      <c r="E540" s="110"/>
      <c r="F540" s="110"/>
      <c r="G540" s="110"/>
      <c r="H540" s="111"/>
      <c r="I540" s="111"/>
      <c r="J540" s="111"/>
      <c r="K540" s="111"/>
      <c r="L540" s="111"/>
      <c r="M540" s="111"/>
      <c r="N540" s="111"/>
    </row>
    <row r="541" spans="2:14">
      <c r="B541" s="110"/>
      <c r="C541" s="110"/>
      <c r="D541" s="110"/>
      <c r="E541" s="110"/>
      <c r="F541" s="110"/>
      <c r="G541" s="110"/>
      <c r="H541" s="111"/>
      <c r="I541" s="111"/>
      <c r="J541" s="111"/>
      <c r="K541" s="111"/>
      <c r="L541" s="111"/>
      <c r="M541" s="111"/>
      <c r="N541" s="111"/>
    </row>
    <row r="542" spans="2:14">
      <c r="B542" s="110"/>
      <c r="C542" s="110"/>
      <c r="D542" s="110"/>
      <c r="E542" s="110"/>
      <c r="F542" s="110"/>
      <c r="G542" s="110"/>
      <c r="H542" s="111"/>
      <c r="I542" s="111"/>
      <c r="J542" s="111"/>
      <c r="K542" s="111"/>
      <c r="L542" s="111"/>
      <c r="M542" s="111"/>
      <c r="N542" s="111"/>
    </row>
    <row r="543" spans="2:14">
      <c r="B543" s="110"/>
      <c r="C543" s="110"/>
      <c r="D543" s="110"/>
      <c r="E543" s="110"/>
      <c r="F543" s="110"/>
      <c r="G543" s="110"/>
      <c r="H543" s="111"/>
      <c r="I543" s="111"/>
      <c r="J543" s="111"/>
      <c r="K543" s="111"/>
      <c r="L543" s="111"/>
      <c r="M543" s="111"/>
      <c r="N543" s="111"/>
    </row>
    <row r="544" spans="2:14">
      <c r="B544" s="110"/>
      <c r="C544" s="110"/>
      <c r="D544" s="110"/>
      <c r="E544" s="110"/>
      <c r="F544" s="110"/>
      <c r="G544" s="110"/>
      <c r="H544" s="111"/>
      <c r="I544" s="111"/>
      <c r="J544" s="111"/>
      <c r="K544" s="111"/>
      <c r="L544" s="111"/>
      <c r="M544" s="111"/>
      <c r="N544" s="111"/>
    </row>
    <row r="545" spans="2:14">
      <c r="B545" s="110"/>
      <c r="C545" s="110"/>
      <c r="D545" s="110"/>
      <c r="E545" s="110"/>
      <c r="F545" s="110"/>
      <c r="G545" s="110"/>
      <c r="H545" s="111"/>
      <c r="I545" s="111"/>
      <c r="J545" s="111"/>
      <c r="K545" s="111"/>
      <c r="L545" s="111"/>
      <c r="M545" s="111"/>
      <c r="N545" s="111"/>
    </row>
    <row r="546" spans="2:14">
      <c r="B546" s="110"/>
      <c r="C546" s="110"/>
      <c r="D546" s="110"/>
      <c r="E546" s="110"/>
      <c r="F546" s="110"/>
      <c r="G546" s="110"/>
      <c r="H546" s="111"/>
      <c r="I546" s="111"/>
      <c r="J546" s="111"/>
      <c r="K546" s="111"/>
      <c r="L546" s="111"/>
      <c r="M546" s="111"/>
      <c r="N546" s="111"/>
    </row>
    <row r="547" spans="2:14">
      <c r="B547" s="110"/>
      <c r="C547" s="110"/>
      <c r="D547" s="110"/>
      <c r="E547" s="110"/>
      <c r="F547" s="110"/>
      <c r="G547" s="110"/>
      <c r="H547" s="111"/>
      <c r="I547" s="111"/>
      <c r="J547" s="111"/>
      <c r="K547" s="111"/>
      <c r="L547" s="111"/>
      <c r="M547" s="111"/>
      <c r="N547" s="111"/>
    </row>
    <row r="548" spans="2:14">
      <c r="B548" s="110"/>
      <c r="C548" s="110"/>
      <c r="D548" s="110"/>
      <c r="E548" s="110"/>
      <c r="F548" s="110"/>
      <c r="G548" s="110"/>
      <c r="H548" s="111"/>
      <c r="I548" s="111"/>
      <c r="J548" s="111"/>
      <c r="K548" s="111"/>
      <c r="L548" s="111"/>
      <c r="M548" s="111"/>
      <c r="N548" s="111"/>
    </row>
    <row r="549" spans="2:14">
      <c r="B549" s="110"/>
      <c r="C549" s="110"/>
      <c r="D549" s="110"/>
      <c r="E549" s="110"/>
      <c r="F549" s="110"/>
      <c r="G549" s="110"/>
      <c r="H549" s="111"/>
      <c r="I549" s="111"/>
      <c r="J549" s="111"/>
      <c r="K549" s="111"/>
      <c r="L549" s="111"/>
      <c r="M549" s="111"/>
      <c r="N549" s="111"/>
    </row>
    <row r="550" spans="2:14">
      <c r="B550" s="110"/>
      <c r="C550" s="110"/>
      <c r="D550" s="110"/>
      <c r="E550" s="110"/>
      <c r="F550" s="110"/>
      <c r="G550" s="110"/>
      <c r="H550" s="111"/>
      <c r="I550" s="111"/>
      <c r="J550" s="111"/>
      <c r="K550" s="111"/>
      <c r="L550" s="111"/>
      <c r="M550" s="111"/>
      <c r="N550" s="111"/>
    </row>
    <row r="551" spans="2:14">
      <c r="B551" s="110"/>
      <c r="C551" s="110"/>
      <c r="D551" s="110"/>
      <c r="E551" s="110"/>
      <c r="F551" s="110"/>
      <c r="G551" s="110"/>
      <c r="H551" s="111"/>
      <c r="I551" s="111"/>
      <c r="J551" s="111"/>
      <c r="K551" s="111"/>
      <c r="L551" s="111"/>
      <c r="M551" s="111"/>
      <c r="N551" s="111"/>
    </row>
    <row r="552" spans="2:14">
      <c r="B552" s="110"/>
      <c r="C552" s="110"/>
      <c r="D552" s="110"/>
      <c r="E552" s="110"/>
      <c r="F552" s="110"/>
      <c r="G552" s="110"/>
      <c r="H552" s="111"/>
      <c r="I552" s="111"/>
      <c r="J552" s="111"/>
      <c r="K552" s="111"/>
      <c r="L552" s="111"/>
      <c r="M552" s="111"/>
      <c r="N552" s="111"/>
    </row>
    <row r="553" spans="2:14">
      <c r="B553" s="110"/>
      <c r="C553" s="110"/>
      <c r="D553" s="110"/>
      <c r="E553" s="110"/>
      <c r="F553" s="110"/>
      <c r="G553" s="110"/>
      <c r="H553" s="111"/>
      <c r="I553" s="111"/>
      <c r="J553" s="111"/>
      <c r="K553" s="111"/>
      <c r="L553" s="111"/>
      <c r="M553" s="111"/>
      <c r="N553" s="111"/>
    </row>
    <row r="554" spans="2:14">
      <c r="B554" s="110"/>
      <c r="C554" s="110"/>
      <c r="D554" s="110"/>
      <c r="E554" s="110"/>
      <c r="F554" s="110"/>
      <c r="G554" s="110"/>
      <c r="H554" s="111"/>
      <c r="I554" s="111"/>
      <c r="J554" s="111"/>
      <c r="K554" s="111"/>
      <c r="L554" s="111"/>
      <c r="M554" s="111"/>
      <c r="N554" s="111"/>
    </row>
    <row r="555" spans="2:14">
      <c r="B555" s="110"/>
      <c r="C555" s="110"/>
      <c r="D555" s="110"/>
      <c r="E555" s="110"/>
      <c r="F555" s="110"/>
      <c r="G555" s="110"/>
      <c r="H555" s="111"/>
      <c r="I555" s="111"/>
      <c r="J555" s="111"/>
      <c r="K555" s="111"/>
      <c r="L555" s="111"/>
      <c r="M555" s="111"/>
      <c r="N555" s="111"/>
    </row>
    <row r="556" spans="2:14">
      <c r="B556" s="110"/>
      <c r="C556" s="110"/>
      <c r="D556" s="110"/>
      <c r="E556" s="110"/>
      <c r="F556" s="110"/>
      <c r="G556" s="110"/>
      <c r="H556" s="111"/>
      <c r="I556" s="111"/>
      <c r="J556" s="111"/>
      <c r="K556" s="111"/>
      <c r="L556" s="111"/>
      <c r="M556" s="111"/>
      <c r="N556" s="111"/>
    </row>
    <row r="557" spans="2:14">
      <c r="B557" s="110"/>
      <c r="C557" s="110"/>
      <c r="D557" s="110"/>
      <c r="E557" s="110"/>
      <c r="F557" s="110"/>
      <c r="G557" s="110"/>
      <c r="H557" s="111"/>
      <c r="I557" s="111"/>
      <c r="J557" s="111"/>
      <c r="K557" s="111"/>
      <c r="L557" s="111"/>
      <c r="M557" s="111"/>
      <c r="N557" s="111"/>
    </row>
    <row r="558" spans="2:14">
      <c r="B558" s="110"/>
      <c r="C558" s="110"/>
      <c r="D558" s="110"/>
      <c r="E558" s="110"/>
      <c r="F558" s="110"/>
      <c r="G558" s="110"/>
      <c r="H558" s="111"/>
      <c r="I558" s="111"/>
      <c r="J558" s="111"/>
      <c r="K558" s="111"/>
      <c r="L558" s="111"/>
      <c r="M558" s="111"/>
      <c r="N558" s="111"/>
    </row>
    <row r="559" spans="2:14">
      <c r="B559" s="110"/>
      <c r="C559" s="110"/>
      <c r="D559" s="110"/>
      <c r="E559" s="110"/>
      <c r="F559" s="110"/>
      <c r="G559" s="110"/>
      <c r="H559" s="111"/>
      <c r="I559" s="111"/>
      <c r="J559" s="111"/>
      <c r="K559" s="111"/>
      <c r="L559" s="111"/>
      <c r="M559" s="111"/>
      <c r="N559" s="111"/>
    </row>
    <row r="560" spans="2:14">
      <c r="B560" s="110"/>
      <c r="C560" s="110"/>
      <c r="D560" s="110"/>
      <c r="E560" s="110"/>
      <c r="F560" s="110"/>
      <c r="G560" s="110"/>
      <c r="H560" s="111"/>
      <c r="I560" s="111"/>
      <c r="J560" s="111"/>
      <c r="K560" s="111"/>
      <c r="L560" s="111"/>
      <c r="M560" s="111"/>
      <c r="N560" s="111"/>
    </row>
    <row r="561" spans="2:14">
      <c r="B561" s="110"/>
      <c r="C561" s="110"/>
      <c r="D561" s="110"/>
      <c r="E561" s="110"/>
      <c r="F561" s="110"/>
      <c r="G561" s="110"/>
      <c r="H561" s="111"/>
      <c r="I561" s="111"/>
      <c r="J561" s="111"/>
      <c r="K561" s="111"/>
      <c r="L561" s="111"/>
      <c r="M561" s="111"/>
      <c r="N561" s="111"/>
    </row>
    <row r="562" spans="2:14">
      <c r="B562" s="110"/>
      <c r="C562" s="110"/>
      <c r="D562" s="110"/>
      <c r="E562" s="110"/>
      <c r="F562" s="110"/>
      <c r="G562" s="110"/>
      <c r="H562" s="111"/>
      <c r="I562" s="111"/>
      <c r="J562" s="111"/>
      <c r="K562" s="111"/>
      <c r="L562" s="111"/>
      <c r="M562" s="111"/>
      <c r="N562" s="111"/>
    </row>
    <row r="563" spans="2:14">
      <c r="B563" s="110"/>
      <c r="C563" s="110"/>
      <c r="D563" s="110"/>
      <c r="E563" s="110"/>
      <c r="F563" s="110"/>
      <c r="G563" s="110"/>
      <c r="H563" s="111"/>
      <c r="I563" s="111"/>
      <c r="J563" s="111"/>
      <c r="K563" s="111"/>
      <c r="L563" s="111"/>
      <c r="M563" s="111"/>
      <c r="N563" s="111"/>
    </row>
    <row r="564" spans="2:14">
      <c r="B564" s="110"/>
      <c r="C564" s="110"/>
      <c r="D564" s="110"/>
      <c r="E564" s="110"/>
      <c r="F564" s="110"/>
      <c r="G564" s="110"/>
      <c r="H564" s="111"/>
      <c r="I564" s="111"/>
      <c r="J564" s="111"/>
      <c r="K564" s="111"/>
      <c r="L564" s="111"/>
      <c r="M564" s="111"/>
      <c r="N564" s="111"/>
    </row>
    <row r="565" spans="2:14">
      <c r="B565" s="110"/>
      <c r="C565" s="110"/>
      <c r="D565" s="110"/>
      <c r="E565" s="110"/>
      <c r="F565" s="110"/>
      <c r="G565" s="110"/>
      <c r="H565" s="111"/>
      <c r="I565" s="111"/>
      <c r="J565" s="111"/>
      <c r="K565" s="111"/>
      <c r="L565" s="111"/>
      <c r="M565" s="111"/>
      <c r="N565" s="111"/>
    </row>
    <row r="566" spans="2:14">
      <c r="B566" s="110"/>
      <c r="C566" s="110"/>
      <c r="D566" s="110"/>
      <c r="E566" s="110"/>
      <c r="F566" s="110"/>
      <c r="G566" s="110"/>
      <c r="H566" s="111"/>
      <c r="I566" s="111"/>
      <c r="J566" s="111"/>
      <c r="K566" s="111"/>
      <c r="L566" s="111"/>
      <c r="M566" s="111"/>
      <c r="N566" s="111"/>
    </row>
    <row r="567" spans="2:14">
      <c r="B567" s="110"/>
      <c r="C567" s="110"/>
      <c r="D567" s="110"/>
      <c r="E567" s="110"/>
      <c r="F567" s="110"/>
      <c r="G567" s="110"/>
      <c r="H567" s="111"/>
      <c r="I567" s="111"/>
      <c r="J567" s="111"/>
      <c r="K567" s="111"/>
      <c r="L567" s="111"/>
      <c r="M567" s="111"/>
      <c r="N567" s="111"/>
    </row>
    <row r="568" spans="2:14">
      <c r="B568" s="110"/>
      <c r="C568" s="110"/>
      <c r="D568" s="110"/>
      <c r="E568" s="110"/>
      <c r="F568" s="110"/>
      <c r="G568" s="110"/>
      <c r="H568" s="111"/>
      <c r="I568" s="111"/>
      <c r="J568" s="111"/>
      <c r="K568" s="111"/>
      <c r="L568" s="111"/>
      <c r="M568" s="111"/>
      <c r="N568" s="111"/>
    </row>
    <row r="569" spans="2:14">
      <c r="B569" s="110"/>
      <c r="C569" s="110"/>
      <c r="D569" s="110"/>
      <c r="E569" s="110"/>
      <c r="F569" s="110"/>
      <c r="G569" s="110"/>
      <c r="H569" s="111"/>
      <c r="I569" s="111"/>
      <c r="J569" s="111"/>
      <c r="K569" s="111"/>
      <c r="L569" s="111"/>
      <c r="M569" s="111"/>
      <c r="N569" s="111"/>
    </row>
    <row r="570" spans="2:14">
      <c r="B570" s="110"/>
      <c r="C570" s="110"/>
      <c r="D570" s="110"/>
      <c r="E570" s="110"/>
      <c r="F570" s="110"/>
      <c r="G570" s="110"/>
      <c r="H570" s="111"/>
      <c r="I570" s="111"/>
      <c r="J570" s="111"/>
      <c r="K570" s="111"/>
      <c r="L570" s="111"/>
      <c r="M570" s="111"/>
      <c r="N570" s="111"/>
    </row>
    <row r="571" spans="2:14">
      <c r="B571" s="110"/>
      <c r="C571" s="110"/>
      <c r="D571" s="110"/>
      <c r="E571" s="110"/>
      <c r="F571" s="110"/>
      <c r="G571" s="110"/>
      <c r="H571" s="111"/>
      <c r="I571" s="111"/>
      <c r="J571" s="111"/>
      <c r="K571" s="111"/>
      <c r="L571" s="111"/>
      <c r="M571" s="111"/>
      <c r="N571" s="111"/>
    </row>
    <row r="572" spans="2:14">
      <c r="B572" s="110"/>
      <c r="C572" s="110"/>
      <c r="D572" s="110"/>
      <c r="E572" s="110"/>
      <c r="F572" s="110"/>
      <c r="G572" s="110"/>
      <c r="H572" s="111"/>
      <c r="I572" s="111"/>
      <c r="J572" s="111"/>
      <c r="K572" s="111"/>
      <c r="L572" s="111"/>
      <c r="M572" s="111"/>
      <c r="N572" s="111"/>
    </row>
    <row r="573" spans="2:14">
      <c r="B573" s="110"/>
      <c r="C573" s="110"/>
      <c r="D573" s="110"/>
      <c r="E573" s="110"/>
      <c r="F573" s="110"/>
      <c r="G573" s="110"/>
      <c r="H573" s="111"/>
      <c r="I573" s="111"/>
      <c r="J573" s="111"/>
      <c r="K573" s="111"/>
      <c r="L573" s="111"/>
      <c r="M573" s="111"/>
      <c r="N573" s="111"/>
    </row>
  </sheetData>
  <sheetProtection sheet="1" objects="1" scenarios="1"/>
  <mergeCells count="2">
    <mergeCell ref="B6:N6"/>
    <mergeCell ref="B7:N7"/>
  </mergeCells>
  <phoneticPr fontId="4" type="noConversion"/>
  <dataValidations count="1">
    <dataValidation allowBlank="1" showInputMessage="1" showErrorMessage="1" sqref="J9:J1048576 C5:C1048576 J1:J7 A1:A1048576 B1:B43 D1:I1048576 B45:B1048576 K1:XFD1048576" xr:uid="{00000000-0002-0000-0600-000000000000}"/>
  </dataValidations>
  <pageMargins left="0" right="0" top="0.5" bottom="0.5" header="0" footer="0.25"/>
  <pageSetup paperSize="9" scale="49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>
    <tabColor indexed="44"/>
    <pageSetUpPr fitToPage="1"/>
  </sheetPr>
  <dimension ref="B1:O525"/>
  <sheetViews>
    <sheetView rightToLeft="1" workbookViewId="0"/>
  </sheetViews>
  <sheetFormatPr defaultColWidth="9.140625" defaultRowHeight="18"/>
  <cols>
    <col min="1" max="1" width="6.28515625" style="1" customWidth="1"/>
    <col min="2" max="2" width="44" style="2" bestFit="1" customWidth="1"/>
    <col min="3" max="3" width="41.7109375" style="2" bestFit="1" customWidth="1"/>
    <col min="4" max="4" width="6.140625" style="2" bestFit="1" customWidth="1"/>
    <col min="5" max="5" width="9" style="2" bestFit="1" customWidth="1"/>
    <col min="6" max="6" width="6.140625" style="1" bestFit="1" customWidth="1"/>
    <col min="7" max="7" width="6.5703125" style="1" bestFit="1" customWidth="1"/>
    <col min="8" max="8" width="5.42578125" style="1" bestFit="1" customWidth="1"/>
    <col min="9" max="9" width="12.28515625" style="1" bestFit="1" customWidth="1"/>
    <col min="10" max="10" width="13.140625" style="1" bestFit="1" customWidth="1"/>
    <col min="11" max="11" width="11.85546875" style="1" bestFit="1" customWidth="1"/>
    <col min="12" max="12" width="11.28515625" style="1" bestFit="1" customWidth="1"/>
    <col min="13" max="13" width="8" style="1" bestFit="1" customWidth="1"/>
    <col min="14" max="14" width="9.140625" style="1" bestFit="1" customWidth="1"/>
    <col min="15" max="15" width="9.28515625" style="1" customWidth="1"/>
    <col min="16" max="16384" width="9.140625" style="1"/>
  </cols>
  <sheetData>
    <row r="1" spans="2:15">
      <c r="B1" s="46" t="s">
        <v>152</v>
      </c>
      <c r="C1" s="46" t="s" vm="1">
        <v>241</v>
      </c>
    </row>
    <row r="2" spans="2:15">
      <c r="B2" s="46" t="s">
        <v>151</v>
      </c>
      <c r="C2" s="46" t="s">
        <v>242</v>
      </c>
    </row>
    <row r="3" spans="2:15">
      <c r="B3" s="46" t="s">
        <v>153</v>
      </c>
      <c r="C3" s="46" t="s">
        <v>243</v>
      </c>
    </row>
    <row r="4" spans="2:15">
      <c r="B4" s="46" t="s">
        <v>154</v>
      </c>
      <c r="C4" s="46" t="s">
        <v>244</v>
      </c>
    </row>
    <row r="6" spans="2:15" ht="26.25" customHeight="1">
      <c r="B6" s="168" t="s">
        <v>180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70"/>
    </row>
    <row r="7" spans="2:15" ht="26.25" customHeight="1">
      <c r="B7" s="168" t="s">
        <v>99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70"/>
    </row>
    <row r="8" spans="2:15" s="3" customFormat="1" ht="63">
      <c r="B8" s="21" t="s">
        <v>121</v>
      </c>
      <c r="C8" s="29" t="s">
        <v>49</v>
      </c>
      <c r="D8" s="29" t="s">
        <v>125</v>
      </c>
      <c r="E8" s="29" t="s">
        <v>123</v>
      </c>
      <c r="F8" s="29" t="s">
        <v>71</v>
      </c>
      <c r="G8" s="29" t="s">
        <v>14</v>
      </c>
      <c r="H8" s="29" t="s">
        <v>72</v>
      </c>
      <c r="I8" s="29" t="s">
        <v>109</v>
      </c>
      <c r="J8" s="29" t="s">
        <v>216</v>
      </c>
      <c r="K8" s="29" t="s">
        <v>215</v>
      </c>
      <c r="L8" s="29" t="s">
        <v>66</v>
      </c>
      <c r="M8" s="29" t="s">
        <v>63</v>
      </c>
      <c r="N8" s="29" t="s">
        <v>155</v>
      </c>
      <c r="O8" s="19" t="s">
        <v>157</v>
      </c>
    </row>
    <row r="9" spans="2:15" s="3" customFormat="1">
      <c r="B9" s="14"/>
      <c r="C9" s="15"/>
      <c r="D9" s="15"/>
      <c r="E9" s="15"/>
      <c r="F9" s="15"/>
      <c r="G9" s="15"/>
      <c r="H9" s="15"/>
      <c r="I9" s="15"/>
      <c r="J9" s="31" t="s">
        <v>223</v>
      </c>
      <c r="K9" s="31"/>
      <c r="L9" s="31" t="s">
        <v>219</v>
      </c>
      <c r="M9" s="31" t="s">
        <v>19</v>
      </c>
      <c r="N9" s="31" t="s">
        <v>19</v>
      </c>
      <c r="O9" s="32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103" t="s">
        <v>33</v>
      </c>
      <c r="C11" s="103"/>
      <c r="D11" s="104"/>
      <c r="E11" s="103"/>
      <c r="F11" s="104"/>
      <c r="G11" s="103"/>
      <c r="H11" s="103"/>
      <c r="I11" s="104"/>
      <c r="J11" s="106"/>
      <c r="K11" s="118"/>
      <c r="L11" s="106">
        <v>955307.21718011692</v>
      </c>
      <c r="M11" s="107"/>
      <c r="N11" s="107">
        <f>IFERROR(L11/$L$11,0)</f>
        <v>1</v>
      </c>
      <c r="O11" s="107">
        <f>L11/'סכום נכסי הקרן'!$C$42</f>
        <v>8.2887345075477337E-3</v>
      </c>
    </row>
    <row r="12" spans="2:15" s="4" customFormat="1" ht="18" customHeight="1">
      <c r="B12" s="129" t="s">
        <v>207</v>
      </c>
      <c r="C12" s="103"/>
      <c r="D12" s="104"/>
      <c r="E12" s="103"/>
      <c r="F12" s="104"/>
      <c r="G12" s="103"/>
      <c r="H12" s="103"/>
      <c r="I12" s="104"/>
      <c r="J12" s="106"/>
      <c r="K12" s="118"/>
      <c r="L12" s="106">
        <v>955307.21718011703</v>
      </c>
      <c r="M12" s="107"/>
      <c r="N12" s="107">
        <f t="shared" ref="N12:N25" si="0">IFERROR(L12/$L$11,0)</f>
        <v>1.0000000000000002</v>
      </c>
      <c r="O12" s="107">
        <f>L12/'סכום נכסי הקרן'!$C$42</f>
        <v>8.2887345075477337E-3</v>
      </c>
    </row>
    <row r="13" spans="2:15">
      <c r="B13" s="101" t="s">
        <v>57</v>
      </c>
      <c r="C13" s="96"/>
      <c r="D13" s="97"/>
      <c r="E13" s="96"/>
      <c r="F13" s="97"/>
      <c r="G13" s="96"/>
      <c r="H13" s="96"/>
      <c r="I13" s="97"/>
      <c r="J13" s="99"/>
      <c r="K13" s="116"/>
      <c r="L13" s="99">
        <v>439639.02695952705</v>
      </c>
      <c r="M13" s="100"/>
      <c r="N13" s="100">
        <f t="shared" si="0"/>
        <v>0.46020695651945021</v>
      </c>
      <c r="O13" s="100">
        <f>L13/'סכום נכסי הקרן'!$C$42</f>
        <v>3.8145332811162862E-3</v>
      </c>
    </row>
    <row r="14" spans="2:15">
      <c r="B14" s="102" t="s">
        <v>1897</v>
      </c>
      <c r="C14" s="103" t="s">
        <v>1898</v>
      </c>
      <c r="D14" s="104" t="s">
        <v>29</v>
      </c>
      <c r="E14" s="103"/>
      <c r="F14" s="104" t="s">
        <v>1715</v>
      </c>
      <c r="G14" s="103" t="s">
        <v>765</v>
      </c>
      <c r="H14" s="103" t="s">
        <v>766</v>
      </c>
      <c r="I14" s="104" t="s">
        <v>140</v>
      </c>
      <c r="J14" s="106">
        <v>8472.3325590000004</v>
      </c>
      <c r="K14" s="118">
        <v>106693.59239999999</v>
      </c>
      <c r="L14" s="106">
        <v>36637.737922326014</v>
      </c>
      <c r="M14" s="107">
        <v>2.1831470303704605E-2</v>
      </c>
      <c r="N14" s="107">
        <f t="shared" si="0"/>
        <v>3.8351785963130859E-2</v>
      </c>
      <c r="O14" s="107">
        <f>L14/'סכום נכסי הקרן'!$C$42</f>
        <v>3.1788777173868754E-4</v>
      </c>
    </row>
    <row r="15" spans="2:15">
      <c r="B15" s="102" t="s">
        <v>1899</v>
      </c>
      <c r="C15" s="103" t="s">
        <v>1900</v>
      </c>
      <c r="D15" s="104" t="s">
        <v>29</v>
      </c>
      <c r="E15" s="103"/>
      <c r="F15" s="104" t="s">
        <v>1715</v>
      </c>
      <c r="G15" s="103" t="s">
        <v>776</v>
      </c>
      <c r="H15" s="103" t="s">
        <v>766</v>
      </c>
      <c r="I15" s="104" t="s">
        <v>138</v>
      </c>
      <c r="J15" s="106">
        <v>1480.8602930000006</v>
      </c>
      <c r="K15" s="118">
        <v>1007522</v>
      </c>
      <c r="L15" s="106">
        <v>57054.029901567003</v>
      </c>
      <c r="M15" s="107">
        <v>1.031973706707928E-2</v>
      </c>
      <c r="N15" s="107">
        <f t="shared" si="0"/>
        <v>5.9723227120569149E-2</v>
      </c>
      <c r="O15" s="107">
        <f>L15/'סכום נכסי הקרן'!$C$42</f>
        <v>4.950299735363722E-4</v>
      </c>
    </row>
    <row r="16" spans="2:15">
      <c r="B16" s="102" t="s">
        <v>1901</v>
      </c>
      <c r="C16" s="103" t="s">
        <v>1902</v>
      </c>
      <c r="D16" s="104" t="s">
        <v>29</v>
      </c>
      <c r="E16" s="103"/>
      <c r="F16" s="104" t="s">
        <v>1715</v>
      </c>
      <c r="G16" s="103" t="s">
        <v>995</v>
      </c>
      <c r="H16" s="103" t="s">
        <v>766</v>
      </c>
      <c r="I16" s="104" t="s">
        <v>138</v>
      </c>
      <c r="J16" s="106">
        <v>34871.313266000012</v>
      </c>
      <c r="K16" s="118">
        <v>34912.99</v>
      </c>
      <c r="L16" s="106">
        <v>46555.739664098997</v>
      </c>
      <c r="M16" s="107">
        <v>4.179100735378867E-3</v>
      </c>
      <c r="N16" s="107">
        <f t="shared" si="0"/>
        <v>4.873378827967257E-2</v>
      </c>
      <c r="O16" s="107">
        <f>L16/'סכום נכסי הקרן'!$C$42</f>
        <v>4.039414325972473E-4</v>
      </c>
    </row>
    <row r="17" spans="2:15">
      <c r="B17" s="102" t="s">
        <v>1903</v>
      </c>
      <c r="C17" s="103" t="s">
        <v>1904</v>
      </c>
      <c r="D17" s="104" t="s">
        <v>29</v>
      </c>
      <c r="E17" s="103"/>
      <c r="F17" s="104" t="s">
        <v>1715</v>
      </c>
      <c r="G17" s="103" t="s">
        <v>1905</v>
      </c>
      <c r="H17" s="103" t="s">
        <v>766</v>
      </c>
      <c r="I17" s="104" t="s">
        <v>140</v>
      </c>
      <c r="J17" s="106">
        <v>8143.9495880000004</v>
      </c>
      <c r="K17" s="118">
        <v>236239</v>
      </c>
      <c r="L17" s="106">
        <v>77978.340981984031</v>
      </c>
      <c r="M17" s="107">
        <v>3.1149070222399149E-2</v>
      </c>
      <c r="N17" s="107">
        <f t="shared" si="0"/>
        <v>8.1626454379943966E-2</v>
      </c>
      <c r="O17" s="107">
        <f>L17/'סכום נכסי הקרן'!$C$42</f>
        <v>6.7658000914781237E-4</v>
      </c>
    </row>
    <row r="18" spans="2:15">
      <c r="B18" s="102" t="s">
        <v>1906</v>
      </c>
      <c r="C18" s="103" t="s">
        <v>1907</v>
      </c>
      <c r="D18" s="104" t="s">
        <v>29</v>
      </c>
      <c r="E18" s="103"/>
      <c r="F18" s="104" t="s">
        <v>1715</v>
      </c>
      <c r="G18" s="103" t="s">
        <v>1908</v>
      </c>
      <c r="H18" s="103" t="s">
        <v>766</v>
      </c>
      <c r="I18" s="104" t="s">
        <v>138</v>
      </c>
      <c r="J18" s="106">
        <v>19972.363020000001</v>
      </c>
      <c r="K18" s="118">
        <v>122601.60000000001</v>
      </c>
      <c r="L18" s="106">
        <v>93636.128916442001</v>
      </c>
      <c r="M18" s="107">
        <v>3.4058355764397107E-2</v>
      </c>
      <c r="N18" s="107">
        <f t="shared" si="0"/>
        <v>9.8016771183659465E-2</v>
      </c>
      <c r="O18" s="107">
        <f>L18/'סכום נכסי הקרן'!$C$42</f>
        <v>8.1243499362840851E-4</v>
      </c>
    </row>
    <row r="19" spans="2:15">
      <c r="B19" s="102" t="s">
        <v>1909</v>
      </c>
      <c r="C19" s="103" t="s">
        <v>1910</v>
      </c>
      <c r="D19" s="104" t="s">
        <v>29</v>
      </c>
      <c r="E19" s="103"/>
      <c r="F19" s="104" t="s">
        <v>1715</v>
      </c>
      <c r="G19" s="103" t="s">
        <v>1908</v>
      </c>
      <c r="H19" s="103" t="s">
        <v>766</v>
      </c>
      <c r="I19" s="104" t="s">
        <v>141</v>
      </c>
      <c r="J19" s="106">
        <v>3475865.3651450002</v>
      </c>
      <c r="K19" s="118">
        <v>131.5</v>
      </c>
      <c r="L19" s="106">
        <v>21381.572033963999</v>
      </c>
      <c r="M19" s="107">
        <v>1.5397252480909819E-2</v>
      </c>
      <c r="N19" s="107">
        <f t="shared" si="0"/>
        <v>2.2381880560976276E-2</v>
      </c>
      <c r="O19" s="107">
        <f>L19/'סכום נכסי הקרן'!$C$42</f>
        <v>1.8551746574957588E-4</v>
      </c>
    </row>
    <row r="20" spans="2:15">
      <c r="B20" s="102" t="s">
        <v>1911</v>
      </c>
      <c r="C20" s="103" t="s">
        <v>1912</v>
      </c>
      <c r="D20" s="104" t="s">
        <v>29</v>
      </c>
      <c r="E20" s="103"/>
      <c r="F20" s="104" t="s">
        <v>1715</v>
      </c>
      <c r="G20" s="103" t="s">
        <v>549</v>
      </c>
      <c r="H20" s="103"/>
      <c r="I20" s="104" t="s">
        <v>141</v>
      </c>
      <c r="J20" s="106">
        <v>136232.38201399997</v>
      </c>
      <c r="K20" s="118">
        <v>16695.21</v>
      </c>
      <c r="L20" s="106">
        <v>106395.47753914504</v>
      </c>
      <c r="M20" s="107">
        <v>0.13903963378114759</v>
      </c>
      <c r="N20" s="107">
        <f t="shared" si="0"/>
        <v>0.11137304903149797</v>
      </c>
      <c r="O20" s="107">
        <f>L20/'סכום נכסי הקרן'!$C$42</f>
        <v>9.231416347181829E-4</v>
      </c>
    </row>
    <row r="21" spans="2:15">
      <c r="B21" s="108"/>
      <c r="C21" s="103"/>
      <c r="D21" s="103"/>
      <c r="E21" s="103"/>
      <c r="F21" s="103"/>
      <c r="G21" s="103"/>
      <c r="H21" s="103"/>
      <c r="I21" s="103"/>
      <c r="J21" s="106"/>
      <c r="K21" s="118"/>
      <c r="L21" s="103"/>
      <c r="M21" s="103"/>
      <c r="N21" s="107"/>
      <c r="O21" s="103"/>
    </row>
    <row r="22" spans="2:15">
      <c r="B22" s="101" t="s">
        <v>31</v>
      </c>
      <c r="C22" s="96"/>
      <c r="D22" s="97"/>
      <c r="E22" s="96"/>
      <c r="F22" s="97"/>
      <c r="G22" s="96"/>
      <c r="H22" s="96"/>
      <c r="I22" s="97"/>
      <c r="J22" s="99"/>
      <c r="K22" s="116"/>
      <c r="L22" s="99">
        <v>515668.19022058998</v>
      </c>
      <c r="M22" s="100"/>
      <c r="N22" s="100">
        <f t="shared" si="0"/>
        <v>0.53979304348054991</v>
      </c>
      <c r="O22" s="100">
        <f>L22/'סכום נכסי הקרן'!$C$42</f>
        <v>4.4742012264314479E-3</v>
      </c>
    </row>
    <row r="23" spans="2:15">
      <c r="B23" s="102" t="s">
        <v>1913</v>
      </c>
      <c r="C23" s="103" t="s">
        <v>1914</v>
      </c>
      <c r="D23" s="104" t="s">
        <v>29</v>
      </c>
      <c r="E23" s="103"/>
      <c r="F23" s="104" t="s">
        <v>1664</v>
      </c>
      <c r="G23" s="103" t="s">
        <v>549</v>
      </c>
      <c r="H23" s="103"/>
      <c r="I23" s="104" t="s">
        <v>138</v>
      </c>
      <c r="J23" s="106">
        <v>72253.05686500002</v>
      </c>
      <c r="K23" s="118">
        <v>20511</v>
      </c>
      <c r="L23" s="106">
        <v>56671.008864819014</v>
      </c>
      <c r="M23" s="107">
        <v>9.4831460958909892E-3</v>
      </c>
      <c r="N23" s="107">
        <f t="shared" si="0"/>
        <v>5.9322286951940889E-2</v>
      </c>
      <c r="O23" s="107">
        <f>L23/'סכום נכסי הקרן'!$C$42</f>
        <v>4.9170668692520114E-4</v>
      </c>
    </row>
    <row r="24" spans="2:15">
      <c r="B24" s="102" t="s">
        <v>1915</v>
      </c>
      <c r="C24" s="103" t="s">
        <v>1916</v>
      </c>
      <c r="D24" s="104" t="s">
        <v>29</v>
      </c>
      <c r="E24" s="103"/>
      <c r="F24" s="104" t="s">
        <v>1664</v>
      </c>
      <c r="G24" s="103" t="s">
        <v>549</v>
      </c>
      <c r="H24" s="103"/>
      <c r="I24" s="104" t="s">
        <v>138</v>
      </c>
      <c r="J24" s="106">
        <v>406278.30868400005</v>
      </c>
      <c r="K24" s="118">
        <v>3721</v>
      </c>
      <c r="L24" s="106">
        <v>57809.763072501999</v>
      </c>
      <c r="M24" s="107">
        <v>6.3459294710975674E-3</v>
      </c>
      <c r="N24" s="107">
        <f t="shared" si="0"/>
        <v>6.0514316266912851E-2</v>
      </c>
      <c r="O24" s="107">
        <f>L24/'סכום נכסי הקרן'!$C$42</f>
        <v>5.0158710144221775E-4</v>
      </c>
    </row>
    <row r="25" spans="2:15">
      <c r="B25" s="102" t="s">
        <v>1917</v>
      </c>
      <c r="C25" s="103" t="s">
        <v>1918</v>
      </c>
      <c r="D25" s="104" t="s">
        <v>130</v>
      </c>
      <c r="E25" s="103"/>
      <c r="F25" s="104" t="s">
        <v>1664</v>
      </c>
      <c r="G25" s="103" t="s">
        <v>549</v>
      </c>
      <c r="H25" s="103"/>
      <c r="I25" s="104" t="s">
        <v>138</v>
      </c>
      <c r="J25" s="106">
        <v>884862.61279099877</v>
      </c>
      <c r="K25" s="118">
        <v>11856.42</v>
      </c>
      <c r="L25" s="106">
        <v>401187.41828326887</v>
      </c>
      <c r="M25" s="107">
        <v>8.9399451564331801E-3</v>
      </c>
      <c r="N25" s="107">
        <f t="shared" si="0"/>
        <v>0.41995644026169604</v>
      </c>
      <c r="O25" s="107">
        <f>L25/'סכום נכסי הקרן'!$C$42</f>
        <v>3.4809074380640283E-3</v>
      </c>
    </row>
    <row r="26" spans="2:15">
      <c r="B26" s="108"/>
      <c r="C26" s="103"/>
      <c r="D26" s="103"/>
      <c r="E26" s="103"/>
      <c r="F26" s="103"/>
      <c r="G26" s="103"/>
      <c r="H26" s="103"/>
      <c r="I26" s="103"/>
      <c r="J26" s="106"/>
      <c r="K26" s="118"/>
      <c r="L26" s="103"/>
      <c r="M26" s="103"/>
      <c r="N26" s="107"/>
      <c r="O26" s="103"/>
    </row>
    <row r="27" spans="2:15"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2:15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2:15">
      <c r="B29" s="124" t="s">
        <v>231</v>
      </c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2:15">
      <c r="B30" s="124" t="s">
        <v>118</v>
      </c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2:15">
      <c r="B31" s="124" t="s">
        <v>214</v>
      </c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2:15">
      <c r="B32" s="124" t="s">
        <v>222</v>
      </c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2:15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2:15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2:15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2:15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  <row r="37" spans="2:15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</row>
    <row r="38" spans="2:15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</row>
    <row r="39" spans="2:15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</row>
    <row r="40" spans="2:15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</row>
    <row r="41" spans="2:15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</row>
    <row r="42" spans="2:15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</row>
    <row r="43" spans="2:15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</row>
    <row r="44" spans="2:15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</row>
    <row r="45" spans="2:15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5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</row>
    <row r="47" spans="2:15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</row>
    <row r="48" spans="2:15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</row>
    <row r="49" spans="2:15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</row>
    <row r="50" spans="2:15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</row>
    <row r="51" spans="2:15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</row>
    <row r="52" spans="2:15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</row>
    <row r="53" spans="2:15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</row>
    <row r="54" spans="2:15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</row>
    <row r="55" spans="2:15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</row>
    <row r="56" spans="2:15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2:15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</row>
    <row r="58" spans="2:15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59" spans="2:15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</row>
    <row r="60" spans="2:15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</row>
    <row r="61" spans="2:15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</row>
    <row r="62" spans="2:15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</row>
    <row r="63" spans="2:15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</row>
    <row r="64" spans="2:15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</row>
    <row r="65" spans="2:15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</row>
    <row r="66" spans="2:15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</row>
    <row r="67" spans="2:15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5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</row>
    <row r="69" spans="2:15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</row>
    <row r="70" spans="2:15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</row>
    <row r="71" spans="2:15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</row>
    <row r="72" spans="2:15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</row>
    <row r="73" spans="2:15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</row>
    <row r="74" spans="2:15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</row>
    <row r="75" spans="2:15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</row>
    <row r="76" spans="2:15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</row>
    <row r="77" spans="2:15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</row>
    <row r="78" spans="2:15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</row>
    <row r="79" spans="2:15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</row>
    <row r="80" spans="2:15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</row>
    <row r="81" spans="2:15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</row>
    <row r="82" spans="2:15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2:15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</row>
    <row r="84" spans="2:15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</row>
    <row r="85" spans="2:1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</row>
    <row r="86" spans="2:1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</row>
    <row r="87" spans="2:15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</row>
    <row r="88" spans="2:1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</row>
    <row r="89" spans="2:15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2:15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</row>
    <row r="91" spans="2:15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</row>
    <row r="92" spans="2:15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</row>
    <row r="93" spans="2:15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</row>
    <row r="94" spans="2:15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</row>
    <row r="95" spans="2:15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</row>
    <row r="96" spans="2:15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</row>
    <row r="97" spans="2:15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</row>
    <row r="98" spans="2:15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</row>
    <row r="99" spans="2:15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</row>
    <row r="100" spans="2:15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</row>
    <row r="101" spans="2:15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</row>
    <row r="102" spans="2:15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</row>
    <row r="103" spans="2:15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</row>
    <row r="104" spans="2:15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</row>
    <row r="105" spans="2:15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</row>
    <row r="106" spans="2:15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</row>
    <row r="107" spans="2:15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</row>
    <row r="108" spans="2:15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</row>
    <row r="109" spans="2:15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</row>
    <row r="110" spans="2:15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</row>
    <row r="111" spans="2:15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</row>
    <row r="113" spans="2:15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</row>
    <row r="114" spans="2:15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</row>
    <row r="115" spans="2:15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</row>
    <row r="116" spans="2:15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</row>
    <row r="117" spans="2:15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</row>
    <row r="118" spans="2:15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</row>
    <row r="119" spans="2:15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</row>
    <row r="120" spans="2:15"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</row>
    <row r="121" spans="2:1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</row>
    <row r="122" spans="2:1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</row>
    <row r="123" spans="2:1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</row>
    <row r="124" spans="2:1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</row>
    <row r="125" spans="2:1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</row>
    <row r="126" spans="2:15">
      <c r="B126" s="110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</row>
    <row r="127" spans="2:15">
      <c r="B127" s="110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</row>
    <row r="128" spans="2:15">
      <c r="B128" s="110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</row>
    <row r="129" spans="2:15">
      <c r="B129" s="110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</row>
    <row r="130" spans="2:15">
      <c r="B130" s="110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</row>
    <row r="131" spans="2:15">
      <c r="B131" s="110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</row>
    <row r="132" spans="2:15">
      <c r="B132" s="110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</row>
    <row r="133" spans="2:15">
      <c r="B133" s="110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</row>
    <row r="134" spans="2:15">
      <c r="B134" s="110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</row>
    <row r="135" spans="2:15">
      <c r="B135" s="110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</row>
    <row r="136" spans="2:15">
      <c r="B136" s="110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</row>
    <row r="137" spans="2:15">
      <c r="B137" s="110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</row>
    <row r="138" spans="2:15">
      <c r="B138" s="110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</row>
    <row r="139" spans="2:15">
      <c r="B139" s="110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</row>
    <row r="140" spans="2:15">
      <c r="B140" s="110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</row>
    <row r="141" spans="2:15">
      <c r="B141" s="110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</row>
    <row r="142" spans="2:15">
      <c r="B142" s="110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</row>
    <row r="143" spans="2:15">
      <c r="B143" s="110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</row>
    <row r="144" spans="2:15">
      <c r="B144" s="110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</row>
    <row r="145" spans="2:15">
      <c r="B145" s="110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</row>
    <row r="146" spans="2:15">
      <c r="B146" s="110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</row>
    <row r="147" spans="2:15">
      <c r="B147" s="110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</row>
    <row r="148" spans="2:15">
      <c r="B148" s="110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</row>
    <row r="149" spans="2:15">
      <c r="B149" s="110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</row>
    <row r="150" spans="2:15">
      <c r="B150" s="110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</row>
    <row r="151" spans="2:15">
      <c r="B151" s="110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</row>
    <row r="152" spans="2:15">
      <c r="B152" s="110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</row>
    <row r="153" spans="2:15">
      <c r="B153" s="110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</row>
    <row r="154" spans="2:15">
      <c r="B154" s="110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</row>
    <row r="155" spans="2:15">
      <c r="B155" s="110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</row>
    <row r="156" spans="2:15">
      <c r="B156" s="110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</row>
    <row r="157" spans="2:15">
      <c r="B157" s="110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</row>
    <row r="158" spans="2:15">
      <c r="B158" s="110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</row>
    <row r="159" spans="2:15">
      <c r="B159" s="110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</row>
    <row r="160" spans="2:15">
      <c r="B160" s="110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</row>
    <row r="161" spans="2:15">
      <c r="B161" s="110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</row>
    <row r="162" spans="2:15">
      <c r="B162" s="110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</row>
    <row r="163" spans="2:15">
      <c r="B163" s="110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</row>
    <row r="164" spans="2:15">
      <c r="B164" s="110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</row>
    <row r="165" spans="2:15">
      <c r="B165" s="110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</row>
    <row r="166" spans="2:15">
      <c r="B166" s="110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</row>
    <row r="167" spans="2:15">
      <c r="B167" s="110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</row>
    <row r="168" spans="2:15">
      <c r="B168" s="110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</row>
    <row r="169" spans="2:15">
      <c r="B169" s="110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</row>
    <row r="170" spans="2:15">
      <c r="B170" s="110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</row>
    <row r="171" spans="2:15">
      <c r="B171" s="110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</row>
    <row r="172" spans="2:15">
      <c r="B172" s="110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</row>
    <row r="173" spans="2:15">
      <c r="B173" s="110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</row>
    <row r="174" spans="2:15">
      <c r="B174" s="110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</row>
    <row r="175" spans="2:15">
      <c r="B175" s="110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</row>
    <row r="176" spans="2:15">
      <c r="B176" s="110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</row>
    <row r="177" spans="2:15">
      <c r="B177" s="110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</row>
    <row r="178" spans="2:15">
      <c r="B178" s="110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</row>
    <row r="179" spans="2:15">
      <c r="B179" s="110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</row>
    <row r="180" spans="2:15">
      <c r="B180" s="110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</row>
    <row r="181" spans="2:15">
      <c r="B181" s="110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</row>
    <row r="182" spans="2:15">
      <c r="B182" s="110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</row>
    <row r="183" spans="2:15">
      <c r="B183" s="110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</row>
    <row r="184" spans="2:15">
      <c r="B184" s="110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</row>
    <row r="185" spans="2:15">
      <c r="B185" s="110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</row>
    <row r="186" spans="2:15">
      <c r="B186" s="110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</row>
    <row r="187" spans="2:15">
      <c r="B187" s="110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</row>
    <row r="188" spans="2:15">
      <c r="B188" s="110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</row>
    <row r="189" spans="2:15">
      <c r="B189" s="110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</row>
    <row r="190" spans="2:15">
      <c r="B190" s="110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</row>
    <row r="191" spans="2:15">
      <c r="B191" s="110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</row>
    <row r="192" spans="2:15">
      <c r="B192" s="110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</row>
    <row r="193" spans="2:15">
      <c r="B193" s="110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</row>
    <row r="194" spans="2:15">
      <c r="B194" s="110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</row>
    <row r="195" spans="2:15">
      <c r="B195" s="110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</row>
    <row r="196" spans="2:15">
      <c r="B196" s="110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</row>
    <row r="197" spans="2:15">
      <c r="B197" s="110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</row>
    <row r="198" spans="2:15">
      <c r="B198" s="110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</row>
    <row r="199" spans="2:15">
      <c r="B199" s="110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</row>
    <row r="200" spans="2:15">
      <c r="B200" s="110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</row>
    <row r="201" spans="2:15">
      <c r="B201" s="110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</row>
    <row r="202" spans="2:15">
      <c r="B202" s="110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</row>
    <row r="203" spans="2:15">
      <c r="B203" s="110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</row>
    <row r="204" spans="2:15">
      <c r="B204" s="110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</row>
    <row r="205" spans="2:15">
      <c r="B205" s="110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</row>
    <row r="206" spans="2:15">
      <c r="B206" s="110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</row>
    <row r="207" spans="2:15">
      <c r="B207" s="110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</row>
    <row r="208" spans="2:15">
      <c r="B208" s="110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</row>
    <row r="209" spans="2:15">
      <c r="B209" s="110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</row>
    <row r="210" spans="2:15">
      <c r="B210" s="110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</row>
    <row r="211" spans="2:15">
      <c r="B211" s="110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</row>
    <row r="212" spans="2:15">
      <c r="B212" s="110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</row>
    <row r="213" spans="2:15">
      <c r="B213" s="110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</row>
    <row r="214" spans="2:15">
      <c r="B214" s="110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</row>
    <row r="215" spans="2:15">
      <c r="B215" s="110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</row>
    <row r="216" spans="2:15">
      <c r="B216" s="110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</row>
    <row r="217" spans="2:15">
      <c r="B217" s="110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</row>
    <row r="218" spans="2:15">
      <c r="B218" s="110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</row>
    <row r="219" spans="2:15">
      <c r="B219" s="110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</row>
    <row r="220" spans="2:15">
      <c r="B220" s="110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</row>
    <row r="221" spans="2:15">
      <c r="B221" s="110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</row>
    <row r="222" spans="2:15">
      <c r="B222" s="110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</row>
    <row r="223" spans="2:15">
      <c r="B223" s="110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</row>
    <row r="224" spans="2:15">
      <c r="B224" s="110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</row>
    <row r="225" spans="2:15">
      <c r="B225" s="110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</row>
    <row r="226" spans="2:15">
      <c r="B226" s="110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</row>
    <row r="227" spans="2:15">
      <c r="B227" s="110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</row>
    <row r="228" spans="2:15">
      <c r="B228" s="110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</row>
    <row r="229" spans="2:15">
      <c r="B229" s="110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</row>
    <row r="230" spans="2:15">
      <c r="B230" s="110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</row>
    <row r="231" spans="2:15">
      <c r="B231" s="110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</row>
    <row r="232" spans="2:15">
      <c r="B232" s="110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</row>
    <row r="233" spans="2:15">
      <c r="B233" s="110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</row>
    <row r="234" spans="2:15">
      <c r="B234" s="110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</row>
    <row r="235" spans="2:15">
      <c r="B235" s="110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</row>
    <row r="236" spans="2:15">
      <c r="B236" s="110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</row>
    <row r="237" spans="2:15">
      <c r="B237" s="110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</row>
    <row r="238" spans="2:15">
      <c r="B238" s="110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</row>
    <row r="239" spans="2:15">
      <c r="B239" s="110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</row>
    <row r="240" spans="2:15">
      <c r="B240" s="110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</row>
    <row r="241" spans="2:15">
      <c r="B241" s="110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</row>
    <row r="242" spans="2:15">
      <c r="B242" s="110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</row>
    <row r="243" spans="2:15">
      <c r="B243" s="110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</row>
    <row r="244" spans="2:15">
      <c r="B244" s="110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</row>
    <row r="245" spans="2:15">
      <c r="B245" s="110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</row>
    <row r="246" spans="2:15">
      <c r="B246" s="110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</row>
    <row r="247" spans="2:15">
      <c r="B247" s="110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</row>
    <row r="248" spans="2:15">
      <c r="B248" s="110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</row>
    <row r="249" spans="2:15">
      <c r="B249" s="110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</row>
    <row r="250" spans="2:15">
      <c r="B250" s="110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</row>
    <row r="251" spans="2:15">
      <c r="B251" s="110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</row>
    <row r="252" spans="2:15">
      <c r="B252" s="110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</row>
    <row r="253" spans="2:15">
      <c r="B253" s="110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</row>
    <row r="254" spans="2:15">
      <c r="B254" s="110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</row>
    <row r="255" spans="2:15">
      <c r="B255" s="110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</row>
    <row r="256" spans="2:15">
      <c r="B256" s="110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</row>
    <row r="257" spans="2:15">
      <c r="B257" s="110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</row>
    <row r="258" spans="2:15">
      <c r="B258" s="110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</row>
    <row r="259" spans="2:15">
      <c r="B259" s="110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</row>
    <row r="260" spans="2:15">
      <c r="B260" s="110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</row>
    <row r="261" spans="2:15">
      <c r="B261" s="110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</row>
    <row r="262" spans="2:15">
      <c r="B262" s="110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</row>
    <row r="263" spans="2:15">
      <c r="B263" s="110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</row>
    <row r="264" spans="2:15">
      <c r="B264" s="110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</row>
    <row r="265" spans="2:15">
      <c r="B265" s="110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</row>
    <row r="266" spans="2:15">
      <c r="B266" s="110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</row>
    <row r="267" spans="2:15">
      <c r="B267" s="110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</row>
    <row r="268" spans="2:15">
      <c r="B268" s="110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</row>
    <row r="269" spans="2:15">
      <c r="B269" s="110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</row>
    <row r="270" spans="2:15">
      <c r="B270" s="110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</row>
    <row r="271" spans="2:15">
      <c r="B271" s="110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</row>
    <row r="272" spans="2:15">
      <c r="B272" s="110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</row>
    <row r="273" spans="2:15">
      <c r="B273" s="110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</row>
    <row r="274" spans="2:15">
      <c r="B274" s="110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</row>
    <row r="275" spans="2:15">
      <c r="B275" s="110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</row>
    <row r="276" spans="2:15">
      <c r="B276" s="110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</row>
    <row r="277" spans="2:15">
      <c r="B277" s="110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</row>
    <row r="278" spans="2:15">
      <c r="B278" s="110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</row>
    <row r="279" spans="2:15">
      <c r="B279" s="110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</row>
    <row r="280" spans="2:15">
      <c r="B280" s="110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</row>
    <row r="281" spans="2:15">
      <c r="B281" s="110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</row>
    <row r="282" spans="2:15">
      <c r="B282" s="110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</row>
    <row r="283" spans="2:15">
      <c r="B283" s="110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</row>
    <row r="284" spans="2:15">
      <c r="B284" s="110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</row>
    <row r="285" spans="2:15">
      <c r="B285" s="110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</row>
    <row r="286" spans="2:15">
      <c r="B286" s="110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</row>
    <row r="287" spans="2:15">
      <c r="B287" s="110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</row>
    <row r="288" spans="2:15">
      <c r="B288" s="110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</row>
    <row r="289" spans="2:15">
      <c r="B289" s="110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</row>
    <row r="290" spans="2:15">
      <c r="B290" s="110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</row>
    <row r="291" spans="2:15">
      <c r="B291" s="110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</row>
    <row r="292" spans="2:15">
      <c r="B292" s="110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</row>
    <row r="293" spans="2:15">
      <c r="B293" s="110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</row>
    <row r="294" spans="2:15">
      <c r="B294" s="110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</row>
    <row r="295" spans="2:15">
      <c r="B295" s="110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</row>
    <row r="296" spans="2:15">
      <c r="B296" s="110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</row>
    <row r="297" spans="2:15">
      <c r="B297" s="110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</row>
    <row r="298" spans="2:15">
      <c r="B298" s="110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</row>
    <row r="299" spans="2:15">
      <c r="B299" s="110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</row>
    <row r="300" spans="2:15">
      <c r="B300" s="110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</row>
    <row r="301" spans="2:15">
      <c r="B301" s="110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</row>
    <row r="302" spans="2:15">
      <c r="B302" s="110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</row>
    <row r="303" spans="2:15">
      <c r="B303" s="110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</row>
    <row r="304" spans="2:15">
      <c r="B304" s="110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</row>
    <row r="305" spans="2:15">
      <c r="B305" s="110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</row>
    <row r="306" spans="2:15">
      <c r="B306" s="110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</row>
    <row r="307" spans="2:15">
      <c r="B307" s="110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</row>
    <row r="308" spans="2:15">
      <c r="B308" s="110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</row>
    <row r="309" spans="2:15">
      <c r="B309" s="110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</row>
    <row r="310" spans="2:15">
      <c r="B310" s="110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</row>
    <row r="311" spans="2:15">
      <c r="B311" s="110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</row>
    <row r="312" spans="2:15">
      <c r="B312" s="110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</row>
    <row r="313" spans="2:15">
      <c r="B313" s="110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</row>
    <row r="314" spans="2:15">
      <c r="B314" s="110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</row>
    <row r="315" spans="2:15">
      <c r="B315" s="110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</row>
    <row r="316" spans="2:15">
      <c r="B316" s="110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</row>
    <row r="317" spans="2:15">
      <c r="B317" s="110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</row>
    <row r="318" spans="2:15">
      <c r="B318" s="110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</row>
    <row r="319" spans="2:15">
      <c r="B319" s="110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</row>
    <row r="320" spans="2:15">
      <c r="B320" s="110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</row>
    <row r="321" spans="2:15">
      <c r="B321" s="110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</row>
    <row r="322" spans="2:15">
      <c r="B322" s="110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</row>
    <row r="323" spans="2:15">
      <c r="B323" s="110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</row>
    <row r="324" spans="2:15">
      <c r="B324" s="110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</row>
    <row r="325" spans="2:15">
      <c r="B325" s="127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</row>
    <row r="326" spans="2:15">
      <c r="B326" s="127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</row>
    <row r="327" spans="2:15">
      <c r="B327" s="128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</row>
    <row r="328" spans="2:15">
      <c r="B328" s="110"/>
      <c r="C328" s="110"/>
      <c r="D328" s="110"/>
      <c r="E328" s="110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</row>
    <row r="329" spans="2:15">
      <c r="B329" s="110"/>
      <c r="C329" s="110"/>
      <c r="D329" s="110"/>
      <c r="E329" s="110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</row>
    <row r="330" spans="2:15">
      <c r="B330" s="110"/>
      <c r="C330" s="110"/>
      <c r="D330" s="110"/>
      <c r="E330" s="110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</row>
    <row r="331" spans="2:15">
      <c r="B331" s="110"/>
      <c r="C331" s="110"/>
      <c r="D331" s="110"/>
      <c r="E331" s="110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</row>
    <row r="332" spans="2:15">
      <c r="B332" s="110"/>
      <c r="C332" s="110"/>
      <c r="D332" s="110"/>
      <c r="E332" s="110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</row>
    <row r="333" spans="2:15">
      <c r="B333" s="110"/>
      <c r="C333" s="110"/>
      <c r="D333" s="110"/>
      <c r="E333" s="110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</row>
    <row r="334" spans="2:15">
      <c r="B334" s="110"/>
      <c r="C334" s="110"/>
      <c r="D334" s="110"/>
      <c r="E334" s="110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</row>
    <row r="335" spans="2:15">
      <c r="B335" s="110"/>
      <c r="C335" s="110"/>
      <c r="D335" s="110"/>
      <c r="E335" s="110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</row>
    <row r="336" spans="2:15">
      <c r="B336" s="110"/>
      <c r="C336" s="110"/>
      <c r="D336" s="110"/>
      <c r="E336" s="110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</row>
    <row r="337" spans="2:15">
      <c r="B337" s="110"/>
      <c r="C337" s="110"/>
      <c r="D337" s="110"/>
      <c r="E337" s="110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</row>
    <row r="338" spans="2:15">
      <c r="B338" s="110"/>
      <c r="C338" s="110"/>
      <c r="D338" s="110"/>
      <c r="E338" s="110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</row>
    <row r="339" spans="2:15">
      <c r="B339" s="110"/>
      <c r="C339" s="110"/>
      <c r="D339" s="110"/>
      <c r="E339" s="110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</row>
    <row r="340" spans="2:15">
      <c r="B340" s="110"/>
      <c r="C340" s="110"/>
      <c r="D340" s="110"/>
      <c r="E340" s="110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</row>
    <row r="341" spans="2:15">
      <c r="B341" s="110"/>
      <c r="C341" s="110"/>
      <c r="D341" s="110"/>
      <c r="E341" s="110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</row>
    <row r="342" spans="2:15">
      <c r="B342" s="110"/>
      <c r="C342" s="110"/>
      <c r="D342" s="110"/>
      <c r="E342" s="110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</row>
    <row r="343" spans="2:15">
      <c r="B343" s="110"/>
      <c r="C343" s="110"/>
      <c r="D343" s="110"/>
      <c r="E343" s="110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</row>
    <row r="344" spans="2:15">
      <c r="B344" s="110"/>
      <c r="C344" s="110"/>
      <c r="D344" s="110"/>
      <c r="E344" s="110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</row>
    <row r="345" spans="2:15">
      <c r="B345" s="110"/>
      <c r="C345" s="110"/>
      <c r="D345" s="110"/>
      <c r="E345" s="110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</row>
    <row r="346" spans="2:15">
      <c r="B346" s="110"/>
      <c r="C346" s="110"/>
      <c r="D346" s="110"/>
      <c r="E346" s="110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</row>
    <row r="347" spans="2:15">
      <c r="B347" s="110"/>
      <c r="C347" s="110"/>
      <c r="D347" s="110"/>
      <c r="E347" s="110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</row>
    <row r="348" spans="2:15">
      <c r="B348" s="110"/>
      <c r="C348" s="110"/>
      <c r="D348" s="110"/>
      <c r="E348" s="110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</row>
    <row r="349" spans="2:15">
      <c r="B349" s="110"/>
      <c r="C349" s="110"/>
      <c r="D349" s="110"/>
      <c r="E349" s="110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</row>
    <row r="350" spans="2:15">
      <c r="B350" s="110"/>
      <c r="C350" s="110"/>
      <c r="D350" s="110"/>
      <c r="E350" s="110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</row>
    <row r="351" spans="2:15">
      <c r="B351" s="110"/>
      <c r="C351" s="110"/>
      <c r="D351" s="110"/>
      <c r="E351" s="110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</row>
    <row r="352" spans="2:15">
      <c r="B352" s="110"/>
      <c r="C352" s="110"/>
      <c r="D352" s="110"/>
      <c r="E352" s="110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</row>
    <row r="353" spans="2:15">
      <c r="B353" s="110"/>
      <c r="C353" s="110"/>
      <c r="D353" s="110"/>
      <c r="E353" s="110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</row>
    <row r="354" spans="2:15">
      <c r="B354" s="110"/>
      <c r="C354" s="110"/>
      <c r="D354" s="110"/>
      <c r="E354" s="110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</row>
    <row r="355" spans="2:15">
      <c r="B355" s="110"/>
      <c r="C355" s="110"/>
      <c r="D355" s="110"/>
      <c r="E355" s="110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</row>
    <row r="356" spans="2:15">
      <c r="B356" s="110"/>
      <c r="C356" s="110"/>
      <c r="D356" s="110"/>
      <c r="E356" s="110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</row>
    <row r="357" spans="2:15">
      <c r="B357" s="110"/>
      <c r="C357" s="110"/>
      <c r="D357" s="110"/>
      <c r="E357" s="110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</row>
    <row r="358" spans="2:15">
      <c r="B358" s="110"/>
      <c r="C358" s="110"/>
      <c r="D358" s="110"/>
      <c r="E358" s="110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</row>
    <row r="359" spans="2:15">
      <c r="B359" s="110"/>
      <c r="C359" s="110"/>
      <c r="D359" s="110"/>
      <c r="E359" s="110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</row>
    <row r="360" spans="2:15">
      <c r="B360" s="110"/>
      <c r="C360" s="110"/>
      <c r="D360" s="110"/>
      <c r="E360" s="110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</row>
    <row r="361" spans="2:15">
      <c r="B361" s="110"/>
      <c r="C361" s="110"/>
      <c r="D361" s="110"/>
      <c r="E361" s="110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</row>
    <row r="362" spans="2:15">
      <c r="B362" s="110"/>
      <c r="C362" s="110"/>
      <c r="D362" s="110"/>
      <c r="E362" s="110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</row>
    <row r="363" spans="2:15">
      <c r="B363" s="110"/>
      <c r="C363" s="110"/>
      <c r="D363" s="110"/>
      <c r="E363" s="110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</row>
    <row r="364" spans="2:15">
      <c r="B364" s="110"/>
      <c r="C364" s="110"/>
      <c r="D364" s="110"/>
      <c r="E364" s="110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</row>
    <row r="365" spans="2:15">
      <c r="B365" s="110"/>
      <c r="C365" s="110"/>
      <c r="D365" s="110"/>
      <c r="E365" s="110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</row>
    <row r="366" spans="2:15">
      <c r="B366" s="110"/>
      <c r="C366" s="110"/>
      <c r="D366" s="110"/>
      <c r="E366" s="110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</row>
    <row r="367" spans="2:15">
      <c r="B367" s="110"/>
      <c r="C367" s="110"/>
      <c r="D367" s="110"/>
      <c r="E367" s="110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</row>
    <row r="368" spans="2:15">
      <c r="B368" s="110"/>
      <c r="C368" s="110"/>
      <c r="D368" s="110"/>
      <c r="E368" s="110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</row>
    <row r="369" spans="2:15">
      <c r="B369" s="110"/>
      <c r="C369" s="110"/>
      <c r="D369" s="110"/>
      <c r="E369" s="110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</row>
    <row r="370" spans="2:15">
      <c r="B370" s="110"/>
      <c r="C370" s="110"/>
      <c r="D370" s="110"/>
      <c r="E370" s="110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</row>
    <row r="371" spans="2:15">
      <c r="B371" s="110"/>
      <c r="C371" s="110"/>
      <c r="D371" s="110"/>
      <c r="E371" s="110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</row>
    <row r="372" spans="2:15">
      <c r="B372" s="110"/>
      <c r="C372" s="110"/>
      <c r="D372" s="110"/>
      <c r="E372" s="110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</row>
    <row r="373" spans="2:15">
      <c r="B373" s="110"/>
      <c r="C373" s="110"/>
      <c r="D373" s="110"/>
      <c r="E373" s="110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</row>
    <row r="374" spans="2:15">
      <c r="B374" s="110"/>
      <c r="C374" s="110"/>
      <c r="D374" s="110"/>
      <c r="E374" s="110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</row>
    <row r="375" spans="2:15">
      <c r="B375" s="110"/>
      <c r="C375" s="110"/>
      <c r="D375" s="110"/>
      <c r="E375" s="110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</row>
    <row r="376" spans="2:15">
      <c r="B376" s="110"/>
      <c r="C376" s="110"/>
      <c r="D376" s="110"/>
      <c r="E376" s="110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</row>
    <row r="377" spans="2:15">
      <c r="B377" s="110"/>
      <c r="C377" s="110"/>
      <c r="D377" s="110"/>
      <c r="E377" s="110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</row>
    <row r="378" spans="2:15">
      <c r="B378" s="110"/>
      <c r="C378" s="110"/>
      <c r="D378" s="110"/>
      <c r="E378" s="110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</row>
    <row r="379" spans="2:15">
      <c r="B379" s="110"/>
      <c r="C379" s="110"/>
      <c r="D379" s="110"/>
      <c r="E379" s="110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</row>
    <row r="380" spans="2:15">
      <c r="B380" s="110"/>
      <c r="C380" s="110"/>
      <c r="D380" s="110"/>
      <c r="E380" s="110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</row>
    <row r="381" spans="2:15">
      <c r="B381" s="110"/>
      <c r="C381" s="110"/>
      <c r="D381" s="110"/>
      <c r="E381" s="110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</row>
    <row r="382" spans="2:15">
      <c r="B382" s="110"/>
      <c r="C382" s="110"/>
      <c r="D382" s="110"/>
      <c r="E382" s="110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</row>
    <row r="383" spans="2:15">
      <c r="B383" s="110"/>
      <c r="C383" s="110"/>
      <c r="D383" s="110"/>
      <c r="E383" s="110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</row>
    <row r="384" spans="2:15">
      <c r="B384" s="110"/>
      <c r="C384" s="110"/>
      <c r="D384" s="110"/>
      <c r="E384" s="110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</row>
    <row r="385" spans="2:15">
      <c r="B385" s="110"/>
      <c r="C385" s="110"/>
      <c r="D385" s="110"/>
      <c r="E385" s="110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</row>
    <row r="386" spans="2:15">
      <c r="B386" s="110"/>
      <c r="C386" s="110"/>
      <c r="D386" s="110"/>
      <c r="E386" s="110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</row>
    <row r="387" spans="2:15">
      <c r="B387" s="110"/>
      <c r="C387" s="110"/>
      <c r="D387" s="110"/>
      <c r="E387" s="110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</row>
    <row r="388" spans="2:15">
      <c r="B388" s="110"/>
      <c r="C388" s="110"/>
      <c r="D388" s="110"/>
      <c r="E388" s="110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</row>
    <row r="389" spans="2:15">
      <c r="B389" s="110"/>
      <c r="C389" s="110"/>
      <c r="D389" s="110"/>
      <c r="E389" s="110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</row>
    <row r="390" spans="2:15">
      <c r="B390" s="110"/>
      <c r="C390" s="110"/>
      <c r="D390" s="110"/>
      <c r="E390" s="110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</row>
    <row r="391" spans="2:15">
      <c r="B391" s="110"/>
      <c r="C391" s="110"/>
      <c r="D391" s="110"/>
      <c r="E391" s="110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</row>
    <row r="392" spans="2:15">
      <c r="B392" s="110"/>
      <c r="C392" s="110"/>
      <c r="D392" s="110"/>
      <c r="E392" s="110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</row>
    <row r="393" spans="2:15">
      <c r="B393" s="110"/>
      <c r="C393" s="110"/>
      <c r="D393" s="110"/>
      <c r="E393" s="110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</row>
    <row r="394" spans="2:15">
      <c r="B394" s="110"/>
      <c r="C394" s="110"/>
      <c r="D394" s="110"/>
      <c r="E394" s="110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</row>
    <row r="395" spans="2:15">
      <c r="B395" s="110"/>
      <c r="C395" s="110"/>
      <c r="D395" s="110"/>
      <c r="E395" s="110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</row>
    <row r="396" spans="2:15">
      <c r="B396" s="110"/>
      <c r="C396" s="110"/>
      <c r="D396" s="110"/>
      <c r="E396" s="110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</row>
    <row r="397" spans="2:15">
      <c r="B397" s="110"/>
      <c r="C397" s="110"/>
      <c r="D397" s="110"/>
      <c r="E397" s="110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</row>
    <row r="398" spans="2:15">
      <c r="B398" s="110"/>
      <c r="C398" s="110"/>
      <c r="D398" s="110"/>
      <c r="E398" s="110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</row>
    <row r="399" spans="2:15">
      <c r="B399" s="110"/>
      <c r="C399" s="110"/>
      <c r="D399" s="110"/>
      <c r="E399" s="110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</row>
    <row r="400" spans="2:15">
      <c r="B400" s="110"/>
      <c r="C400" s="110"/>
      <c r="D400" s="110"/>
      <c r="E400" s="110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</row>
    <row r="401" spans="2:15">
      <c r="B401" s="110"/>
      <c r="C401" s="110"/>
      <c r="D401" s="110"/>
      <c r="E401" s="110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</row>
    <row r="402" spans="2:15">
      <c r="B402" s="110"/>
      <c r="C402" s="110"/>
      <c r="D402" s="110"/>
      <c r="E402" s="110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</row>
    <row r="403" spans="2:15">
      <c r="B403" s="110"/>
      <c r="C403" s="110"/>
      <c r="D403" s="110"/>
      <c r="E403" s="110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</row>
    <row r="404" spans="2:15">
      <c r="B404" s="110"/>
      <c r="C404" s="110"/>
      <c r="D404" s="110"/>
      <c r="E404" s="110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</row>
    <row r="405" spans="2:15">
      <c r="B405" s="110"/>
      <c r="C405" s="110"/>
      <c r="D405" s="110"/>
      <c r="E405" s="110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</row>
    <row r="406" spans="2:15">
      <c r="B406" s="110"/>
      <c r="C406" s="110"/>
      <c r="D406" s="110"/>
      <c r="E406" s="110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</row>
    <row r="407" spans="2:15">
      <c r="B407" s="110"/>
      <c r="C407" s="110"/>
      <c r="D407" s="110"/>
      <c r="E407" s="110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</row>
    <row r="408" spans="2:15">
      <c r="B408" s="110"/>
      <c r="C408" s="110"/>
      <c r="D408" s="110"/>
      <c r="E408" s="110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</row>
    <row r="409" spans="2:15">
      <c r="B409" s="110"/>
      <c r="C409" s="110"/>
      <c r="D409" s="110"/>
      <c r="E409" s="110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</row>
    <row r="410" spans="2:15">
      <c r="B410" s="110"/>
      <c r="C410" s="110"/>
      <c r="D410" s="110"/>
      <c r="E410" s="110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</row>
    <row r="411" spans="2:15">
      <c r="B411" s="110"/>
      <c r="C411" s="110"/>
      <c r="D411" s="110"/>
      <c r="E411" s="110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</row>
    <row r="412" spans="2:15">
      <c r="B412" s="110"/>
      <c r="C412" s="110"/>
      <c r="D412" s="110"/>
      <c r="E412" s="110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</row>
    <row r="413" spans="2:15">
      <c r="B413" s="110"/>
      <c r="C413" s="110"/>
      <c r="D413" s="110"/>
      <c r="E413" s="110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</row>
    <row r="414" spans="2:15">
      <c r="B414" s="110"/>
      <c r="C414" s="110"/>
      <c r="D414" s="110"/>
      <c r="E414" s="110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</row>
    <row r="415" spans="2:15">
      <c r="B415" s="110"/>
      <c r="C415" s="110"/>
      <c r="D415" s="110"/>
      <c r="E415" s="110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</row>
    <row r="416" spans="2:15">
      <c r="B416" s="110"/>
      <c r="C416" s="110"/>
      <c r="D416" s="110"/>
      <c r="E416" s="110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</row>
    <row r="417" spans="2:15">
      <c r="B417" s="110"/>
      <c r="C417" s="110"/>
      <c r="D417" s="110"/>
      <c r="E417" s="110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</row>
    <row r="418" spans="2:15">
      <c r="B418" s="110"/>
      <c r="C418" s="110"/>
      <c r="D418" s="110"/>
      <c r="E418" s="110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</row>
    <row r="419" spans="2:15">
      <c r="B419" s="110"/>
      <c r="C419" s="110"/>
      <c r="D419" s="110"/>
      <c r="E419" s="110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</row>
    <row r="420" spans="2:15">
      <c r="B420" s="110"/>
      <c r="C420" s="110"/>
      <c r="D420" s="110"/>
      <c r="E420" s="110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</row>
    <row r="421" spans="2:15">
      <c r="B421" s="110"/>
      <c r="C421" s="110"/>
      <c r="D421" s="110"/>
      <c r="E421" s="110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</row>
    <row r="422" spans="2:15">
      <c r="B422" s="110"/>
      <c r="C422" s="110"/>
      <c r="D422" s="110"/>
      <c r="E422" s="110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</row>
    <row r="423" spans="2:15">
      <c r="B423" s="110"/>
      <c r="C423" s="110"/>
      <c r="D423" s="110"/>
      <c r="E423" s="110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</row>
    <row r="424" spans="2:15">
      <c r="B424" s="110"/>
      <c r="C424" s="110"/>
      <c r="D424" s="110"/>
      <c r="E424" s="110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</row>
    <row r="425" spans="2:15">
      <c r="B425" s="110"/>
      <c r="C425" s="110"/>
      <c r="D425" s="110"/>
      <c r="E425" s="110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</row>
    <row r="426" spans="2:15">
      <c r="B426" s="110"/>
      <c r="C426" s="110"/>
      <c r="D426" s="110"/>
      <c r="E426" s="110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</row>
    <row r="427" spans="2:15">
      <c r="B427" s="110"/>
      <c r="C427" s="110"/>
      <c r="D427" s="110"/>
      <c r="E427" s="110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</row>
    <row r="428" spans="2:15">
      <c r="B428" s="110"/>
      <c r="C428" s="110"/>
      <c r="D428" s="110"/>
      <c r="E428" s="110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</row>
    <row r="429" spans="2:15">
      <c r="B429" s="110"/>
      <c r="C429" s="110"/>
      <c r="D429" s="110"/>
      <c r="E429" s="110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</row>
    <row r="430" spans="2:15">
      <c r="B430" s="110"/>
      <c r="C430" s="110"/>
      <c r="D430" s="110"/>
      <c r="E430" s="110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</row>
    <row r="431" spans="2:15">
      <c r="B431" s="110"/>
      <c r="C431" s="110"/>
      <c r="D431" s="110"/>
      <c r="E431" s="110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</row>
    <row r="432" spans="2:15">
      <c r="B432" s="110"/>
      <c r="C432" s="110"/>
      <c r="D432" s="110"/>
      <c r="E432" s="110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</row>
    <row r="433" spans="2:15">
      <c r="B433" s="110"/>
      <c r="C433" s="110"/>
      <c r="D433" s="110"/>
      <c r="E433" s="110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</row>
    <row r="434" spans="2:15">
      <c r="B434" s="110"/>
      <c r="C434" s="110"/>
      <c r="D434" s="110"/>
      <c r="E434" s="110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</row>
    <row r="435" spans="2:15">
      <c r="B435" s="110"/>
      <c r="C435" s="110"/>
      <c r="D435" s="110"/>
      <c r="E435" s="110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</row>
    <row r="436" spans="2:15">
      <c r="B436" s="110"/>
      <c r="C436" s="110"/>
      <c r="D436" s="110"/>
      <c r="E436" s="110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</row>
    <row r="437" spans="2:15">
      <c r="B437" s="110"/>
      <c r="C437" s="110"/>
      <c r="D437" s="110"/>
      <c r="E437" s="110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</row>
    <row r="438" spans="2:15">
      <c r="B438" s="110"/>
      <c r="C438" s="110"/>
      <c r="D438" s="110"/>
      <c r="E438" s="110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</row>
    <row r="439" spans="2:15">
      <c r="B439" s="110"/>
      <c r="C439" s="110"/>
      <c r="D439" s="110"/>
      <c r="E439" s="110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</row>
    <row r="440" spans="2:15">
      <c r="B440" s="110"/>
      <c r="C440" s="110"/>
      <c r="D440" s="110"/>
      <c r="E440" s="110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</row>
    <row r="441" spans="2:15">
      <c r="B441" s="110"/>
      <c r="C441" s="110"/>
      <c r="D441" s="110"/>
      <c r="E441" s="110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</row>
    <row r="442" spans="2:15">
      <c r="B442" s="110"/>
      <c r="C442" s="110"/>
      <c r="D442" s="110"/>
      <c r="E442" s="110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</row>
    <row r="443" spans="2:15">
      <c r="B443" s="110"/>
      <c r="C443" s="110"/>
      <c r="D443" s="110"/>
      <c r="E443" s="110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</row>
    <row r="444" spans="2:15">
      <c r="B444" s="110"/>
      <c r="C444" s="110"/>
      <c r="D444" s="110"/>
      <c r="E444" s="110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</row>
    <row r="445" spans="2:15">
      <c r="B445" s="110"/>
      <c r="C445" s="110"/>
      <c r="D445" s="110"/>
      <c r="E445" s="110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</row>
    <row r="446" spans="2:15">
      <c r="B446" s="110"/>
      <c r="C446" s="110"/>
      <c r="D446" s="110"/>
      <c r="E446" s="110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</row>
    <row r="447" spans="2:15">
      <c r="B447" s="110"/>
      <c r="C447" s="110"/>
      <c r="D447" s="110"/>
      <c r="E447" s="110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</row>
    <row r="448" spans="2:15">
      <c r="B448" s="110"/>
      <c r="C448" s="110"/>
      <c r="D448" s="110"/>
      <c r="E448" s="110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</row>
    <row r="449" spans="2:15">
      <c r="B449" s="110"/>
      <c r="C449" s="110"/>
      <c r="D449" s="110"/>
      <c r="E449" s="110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</row>
    <row r="450" spans="2:15">
      <c r="B450" s="110"/>
      <c r="C450" s="110"/>
      <c r="D450" s="110"/>
      <c r="E450" s="110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</row>
    <row r="451" spans="2:15">
      <c r="B451" s="110"/>
      <c r="C451" s="110"/>
      <c r="D451" s="110"/>
      <c r="E451" s="110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</row>
    <row r="452" spans="2:15">
      <c r="B452" s="110"/>
      <c r="C452" s="110"/>
      <c r="D452" s="110"/>
      <c r="E452" s="110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</row>
    <row r="453" spans="2:15">
      <c r="B453" s="110"/>
      <c r="C453" s="110"/>
      <c r="D453" s="110"/>
      <c r="E453" s="110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</row>
    <row r="454" spans="2:15">
      <c r="B454" s="110"/>
      <c r="C454" s="110"/>
      <c r="D454" s="110"/>
      <c r="E454" s="110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</row>
    <row r="455" spans="2:15">
      <c r="B455" s="110"/>
      <c r="C455" s="110"/>
      <c r="D455" s="110"/>
      <c r="E455" s="110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</row>
    <row r="456" spans="2:15">
      <c r="B456" s="110"/>
      <c r="C456" s="110"/>
      <c r="D456" s="110"/>
      <c r="E456" s="110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</row>
    <row r="457" spans="2:15">
      <c r="B457" s="110"/>
      <c r="C457" s="110"/>
      <c r="D457" s="110"/>
      <c r="E457" s="110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</row>
    <row r="458" spans="2:15">
      <c r="B458" s="110"/>
      <c r="C458" s="110"/>
      <c r="D458" s="110"/>
      <c r="E458" s="110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</row>
    <row r="459" spans="2:15">
      <c r="B459" s="110"/>
      <c r="C459" s="110"/>
      <c r="D459" s="110"/>
      <c r="E459" s="110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</row>
    <row r="460" spans="2:15">
      <c r="B460" s="110"/>
      <c r="C460" s="110"/>
      <c r="D460" s="110"/>
      <c r="E460" s="110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</row>
    <row r="461" spans="2:15">
      <c r="B461" s="110"/>
      <c r="C461" s="110"/>
      <c r="D461" s="110"/>
      <c r="E461" s="110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</row>
    <row r="462" spans="2:15">
      <c r="B462" s="110"/>
      <c r="C462" s="110"/>
      <c r="D462" s="110"/>
      <c r="E462" s="110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</row>
    <row r="463" spans="2:15">
      <c r="B463" s="110"/>
      <c r="C463" s="110"/>
      <c r="D463" s="110"/>
      <c r="E463" s="110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</row>
    <row r="464" spans="2:15">
      <c r="B464" s="110"/>
      <c r="C464" s="110"/>
      <c r="D464" s="110"/>
      <c r="E464" s="110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</row>
    <row r="465" spans="2:15">
      <c r="B465" s="110"/>
      <c r="C465" s="110"/>
      <c r="D465" s="110"/>
      <c r="E465" s="110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</row>
    <row r="466" spans="2:15">
      <c r="B466" s="110"/>
      <c r="C466" s="110"/>
      <c r="D466" s="110"/>
      <c r="E466" s="110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</row>
    <row r="467" spans="2:15">
      <c r="B467" s="110"/>
      <c r="C467" s="110"/>
      <c r="D467" s="110"/>
      <c r="E467" s="110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</row>
    <row r="468" spans="2:15">
      <c r="B468" s="110"/>
      <c r="C468" s="110"/>
      <c r="D468" s="110"/>
      <c r="E468" s="110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</row>
    <row r="469" spans="2:15">
      <c r="B469" s="110"/>
      <c r="C469" s="110"/>
      <c r="D469" s="110"/>
      <c r="E469" s="110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</row>
    <row r="470" spans="2:15">
      <c r="B470" s="110"/>
      <c r="C470" s="110"/>
      <c r="D470" s="110"/>
      <c r="E470" s="110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</row>
    <row r="471" spans="2:15">
      <c r="B471" s="110"/>
      <c r="C471" s="110"/>
      <c r="D471" s="110"/>
      <c r="E471" s="110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</row>
    <row r="472" spans="2:15">
      <c r="B472" s="110"/>
      <c r="C472" s="110"/>
      <c r="D472" s="110"/>
      <c r="E472" s="110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</row>
    <row r="473" spans="2:15">
      <c r="B473" s="110"/>
      <c r="C473" s="110"/>
      <c r="D473" s="110"/>
      <c r="E473" s="110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</row>
    <row r="474" spans="2:15">
      <c r="B474" s="110"/>
      <c r="C474" s="110"/>
      <c r="D474" s="110"/>
      <c r="E474" s="110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</row>
    <row r="475" spans="2:15">
      <c r="B475" s="110"/>
      <c r="C475" s="110"/>
      <c r="D475" s="110"/>
      <c r="E475" s="110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</row>
    <row r="476" spans="2:15">
      <c r="B476" s="110"/>
      <c r="C476" s="110"/>
      <c r="D476" s="110"/>
      <c r="E476" s="110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</row>
    <row r="477" spans="2:15">
      <c r="B477" s="110"/>
      <c r="C477" s="110"/>
      <c r="D477" s="110"/>
      <c r="E477" s="110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</row>
    <row r="478" spans="2:15">
      <c r="B478" s="110"/>
      <c r="C478" s="110"/>
      <c r="D478" s="110"/>
      <c r="E478" s="110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</row>
    <row r="479" spans="2:15">
      <c r="B479" s="110"/>
      <c r="C479" s="110"/>
      <c r="D479" s="110"/>
      <c r="E479" s="110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</row>
    <row r="480" spans="2:15">
      <c r="B480" s="110"/>
      <c r="C480" s="110"/>
      <c r="D480" s="110"/>
      <c r="E480" s="110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</row>
    <row r="481" spans="2:15">
      <c r="B481" s="110"/>
      <c r="C481" s="110"/>
      <c r="D481" s="110"/>
      <c r="E481" s="110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</row>
    <row r="482" spans="2:15">
      <c r="B482" s="110"/>
      <c r="C482" s="110"/>
      <c r="D482" s="110"/>
      <c r="E482" s="110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</row>
    <row r="483" spans="2:15">
      <c r="B483" s="110"/>
      <c r="C483" s="110"/>
      <c r="D483" s="110"/>
      <c r="E483" s="110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</row>
    <row r="484" spans="2:15">
      <c r="B484" s="110"/>
      <c r="C484" s="110"/>
      <c r="D484" s="110"/>
      <c r="E484" s="110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</row>
    <row r="485" spans="2:15">
      <c r="B485" s="110"/>
      <c r="C485" s="110"/>
      <c r="D485" s="110"/>
      <c r="E485" s="110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</row>
    <row r="486" spans="2:15">
      <c r="B486" s="110"/>
      <c r="C486" s="110"/>
      <c r="D486" s="110"/>
      <c r="E486" s="110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</row>
    <row r="487" spans="2:15">
      <c r="B487" s="110"/>
      <c r="C487" s="110"/>
      <c r="D487" s="110"/>
      <c r="E487" s="110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</row>
    <row r="488" spans="2:15">
      <c r="B488" s="110"/>
      <c r="C488" s="110"/>
      <c r="D488" s="110"/>
      <c r="E488" s="110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</row>
    <row r="489" spans="2:15">
      <c r="B489" s="110"/>
      <c r="C489" s="110"/>
      <c r="D489" s="110"/>
      <c r="E489" s="110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</row>
    <row r="490" spans="2:15">
      <c r="B490" s="110"/>
      <c r="C490" s="110"/>
      <c r="D490" s="110"/>
      <c r="E490" s="110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</row>
    <row r="491" spans="2:15">
      <c r="B491" s="110"/>
      <c r="C491" s="110"/>
      <c r="D491" s="110"/>
      <c r="E491" s="110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</row>
    <row r="492" spans="2:15">
      <c r="B492" s="110"/>
      <c r="C492" s="110"/>
      <c r="D492" s="110"/>
      <c r="E492" s="110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</row>
    <row r="493" spans="2:15">
      <c r="B493" s="110"/>
      <c r="C493" s="110"/>
      <c r="D493" s="110"/>
      <c r="E493" s="110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</row>
    <row r="494" spans="2:15">
      <c r="B494" s="110"/>
      <c r="C494" s="110"/>
      <c r="D494" s="110"/>
      <c r="E494" s="110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</row>
    <row r="495" spans="2:15">
      <c r="B495" s="110"/>
      <c r="C495" s="110"/>
      <c r="D495" s="110"/>
      <c r="E495" s="110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</row>
    <row r="496" spans="2:15">
      <c r="B496" s="110"/>
      <c r="C496" s="110"/>
      <c r="D496" s="110"/>
      <c r="E496" s="110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</row>
    <row r="497" spans="2:15">
      <c r="B497" s="110"/>
      <c r="C497" s="110"/>
      <c r="D497" s="110"/>
      <c r="E497" s="110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</row>
    <row r="498" spans="2:15">
      <c r="B498" s="110"/>
      <c r="C498" s="110"/>
      <c r="D498" s="110"/>
      <c r="E498" s="110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</row>
    <row r="499" spans="2:15">
      <c r="B499" s="110"/>
      <c r="C499" s="110"/>
      <c r="D499" s="110"/>
      <c r="E499" s="110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</row>
    <row r="500" spans="2:15">
      <c r="B500" s="110"/>
      <c r="C500" s="110"/>
      <c r="D500" s="110"/>
      <c r="E500" s="110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</row>
    <row r="501" spans="2:15">
      <c r="B501" s="110"/>
      <c r="C501" s="110"/>
      <c r="D501" s="110"/>
      <c r="E501" s="110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</row>
    <row r="502" spans="2:15">
      <c r="B502" s="110"/>
      <c r="C502" s="110"/>
      <c r="D502" s="110"/>
      <c r="E502" s="110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</row>
    <row r="503" spans="2:15">
      <c r="B503" s="110"/>
      <c r="C503" s="110"/>
      <c r="D503" s="110"/>
      <c r="E503" s="110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</row>
    <row r="504" spans="2:15">
      <c r="B504" s="110"/>
      <c r="C504" s="110"/>
      <c r="D504" s="110"/>
      <c r="E504" s="110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</row>
    <row r="505" spans="2:15">
      <c r="B505" s="110"/>
      <c r="C505" s="110"/>
      <c r="D505" s="110"/>
      <c r="E505" s="110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</row>
    <row r="506" spans="2:15">
      <c r="B506" s="110"/>
      <c r="C506" s="110"/>
      <c r="D506" s="110"/>
      <c r="E506" s="110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</row>
    <row r="507" spans="2:15">
      <c r="B507" s="110"/>
      <c r="C507" s="110"/>
      <c r="D507" s="110"/>
      <c r="E507" s="110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</row>
    <row r="508" spans="2:15">
      <c r="B508" s="110"/>
      <c r="C508" s="110"/>
      <c r="D508" s="110"/>
      <c r="E508" s="110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</row>
    <row r="509" spans="2:15">
      <c r="B509" s="110"/>
      <c r="C509" s="110"/>
      <c r="D509" s="110"/>
      <c r="E509" s="110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</row>
    <row r="510" spans="2:15">
      <c r="B510" s="110"/>
      <c r="C510" s="110"/>
      <c r="D510" s="110"/>
      <c r="E510" s="110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</row>
    <row r="511" spans="2:15">
      <c r="B511" s="110"/>
      <c r="C511" s="110"/>
      <c r="D511" s="110"/>
      <c r="E511" s="110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</row>
    <row r="512" spans="2:15">
      <c r="B512" s="110"/>
      <c r="C512" s="110"/>
      <c r="D512" s="110"/>
      <c r="E512" s="110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</row>
    <row r="513" spans="2:15">
      <c r="B513" s="110"/>
      <c r="C513" s="110"/>
      <c r="D513" s="110"/>
      <c r="E513" s="110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</row>
    <row r="514" spans="2:15">
      <c r="B514" s="110"/>
      <c r="C514" s="110"/>
      <c r="D514" s="110"/>
      <c r="E514" s="110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</row>
    <row r="515" spans="2:15">
      <c r="B515" s="110"/>
      <c r="C515" s="110"/>
      <c r="D515" s="110"/>
      <c r="E515" s="110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</row>
    <row r="516" spans="2:15">
      <c r="B516" s="110"/>
      <c r="C516" s="110"/>
      <c r="D516" s="110"/>
      <c r="E516" s="110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</row>
    <row r="517" spans="2:15">
      <c r="B517" s="110"/>
      <c r="C517" s="110"/>
      <c r="D517" s="110"/>
      <c r="E517" s="110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</row>
    <row r="518" spans="2:15">
      <c r="B518" s="110"/>
      <c r="C518" s="110"/>
      <c r="D518" s="110"/>
      <c r="E518" s="110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</row>
    <row r="519" spans="2:15">
      <c r="B519" s="110"/>
      <c r="C519" s="110"/>
      <c r="D519" s="110"/>
      <c r="E519" s="110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</row>
    <row r="520" spans="2:15">
      <c r="B520" s="110"/>
      <c r="C520" s="110"/>
      <c r="D520" s="110"/>
      <c r="E520" s="110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</row>
    <row r="521" spans="2:15">
      <c r="B521" s="110"/>
      <c r="C521" s="110"/>
      <c r="D521" s="110"/>
      <c r="E521" s="110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</row>
    <row r="522" spans="2:15">
      <c r="B522" s="110"/>
      <c r="C522" s="110"/>
      <c r="D522" s="110"/>
      <c r="E522" s="110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</row>
    <row r="523" spans="2:15">
      <c r="B523" s="110"/>
      <c r="C523" s="110"/>
      <c r="D523" s="110"/>
      <c r="E523" s="110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</row>
    <row r="524" spans="2:15">
      <c r="B524" s="110"/>
      <c r="C524" s="110"/>
      <c r="D524" s="110"/>
      <c r="E524" s="110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</row>
    <row r="525" spans="2:15">
      <c r="B525" s="110"/>
      <c r="C525" s="110"/>
      <c r="D525" s="110"/>
      <c r="E525" s="110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</row>
  </sheetData>
  <sheetProtection sheet="1" objects="1" scenarios="1"/>
  <mergeCells count="2">
    <mergeCell ref="B6:O6"/>
    <mergeCell ref="B7:O7"/>
  </mergeCells>
  <phoneticPr fontId="4" type="noConversion"/>
  <dataValidations count="1">
    <dataValidation allowBlank="1" showInputMessage="1" showErrorMessage="1" sqref="A1:A1048576 B39:B1048576 C5:C1048576 B1:B37 D1:XFD1048576" xr:uid="{00000000-0002-0000-0700-000000000000}"/>
  </dataValidations>
  <pageMargins left="0" right="0" top="0.5" bottom="0.5" header="0" footer="0.25"/>
  <pageSetup paperSize="9" scale="97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>
    <tabColor indexed="44"/>
    <pageSetUpPr fitToPage="1"/>
  </sheetPr>
  <dimension ref="B1:L796"/>
  <sheetViews>
    <sheetView rightToLeft="1" workbookViewId="0"/>
  </sheetViews>
  <sheetFormatPr defaultColWidth="9.140625" defaultRowHeight="18"/>
  <cols>
    <col min="1" max="1" width="6.28515625" style="1" customWidth="1"/>
    <col min="2" max="2" width="32.85546875" style="2" bestFit="1" customWidth="1"/>
    <col min="3" max="3" width="41.7109375" style="2" bestFit="1" customWidth="1"/>
    <col min="4" max="4" width="9.7109375" style="2" bestFit="1" customWidth="1"/>
    <col min="5" max="5" width="21" style="2" bestFit="1" customWidth="1"/>
    <col min="6" max="6" width="12" style="1" bestFit="1" customWidth="1"/>
    <col min="7" max="7" width="13.140625" style="1" bestFit="1" customWidth="1"/>
    <col min="8" max="8" width="7.42578125" style="1" bestFit="1" customWidth="1"/>
    <col min="9" max="9" width="7.28515625" style="1" bestFit="1" customWidth="1"/>
    <col min="10" max="10" width="8" style="1" bestFit="1" customWidth="1"/>
    <col min="11" max="11" width="9.140625" style="1" bestFit="1" customWidth="1"/>
    <col min="12" max="12" width="9.28515625" style="1" customWidth="1"/>
    <col min="13" max="16384" width="9.140625" style="1"/>
  </cols>
  <sheetData>
    <row r="1" spans="2:12">
      <c r="B1" s="46" t="s">
        <v>152</v>
      </c>
      <c r="C1" s="46" t="s" vm="1">
        <v>241</v>
      </c>
    </row>
    <row r="2" spans="2:12">
      <c r="B2" s="46" t="s">
        <v>151</v>
      </c>
      <c r="C2" s="46" t="s">
        <v>242</v>
      </c>
    </row>
    <row r="3" spans="2:12">
      <c r="B3" s="46" t="s">
        <v>153</v>
      </c>
      <c r="C3" s="46" t="s">
        <v>243</v>
      </c>
    </row>
    <row r="4" spans="2:12">
      <c r="B4" s="46" t="s">
        <v>154</v>
      </c>
      <c r="C4" s="46" t="s">
        <v>244</v>
      </c>
    </row>
    <row r="6" spans="2:12" ht="26.25" customHeight="1">
      <c r="B6" s="168" t="s">
        <v>180</v>
      </c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2:12" ht="26.25" customHeight="1">
      <c r="B7" s="168" t="s">
        <v>100</v>
      </c>
      <c r="C7" s="169"/>
      <c r="D7" s="169"/>
      <c r="E7" s="169"/>
      <c r="F7" s="169"/>
      <c r="G7" s="169"/>
      <c r="H7" s="169"/>
      <c r="I7" s="169"/>
      <c r="J7" s="169"/>
      <c r="K7" s="169"/>
      <c r="L7" s="170"/>
    </row>
    <row r="8" spans="2:12" s="3" customFormat="1" ht="63">
      <c r="B8" s="21" t="s">
        <v>122</v>
      </c>
      <c r="C8" s="29" t="s">
        <v>49</v>
      </c>
      <c r="D8" s="29" t="s">
        <v>125</v>
      </c>
      <c r="E8" s="29" t="s">
        <v>71</v>
      </c>
      <c r="F8" s="29" t="s">
        <v>109</v>
      </c>
      <c r="G8" s="29" t="s">
        <v>216</v>
      </c>
      <c r="H8" s="29" t="s">
        <v>215</v>
      </c>
      <c r="I8" s="29" t="s">
        <v>66</v>
      </c>
      <c r="J8" s="29" t="s">
        <v>63</v>
      </c>
      <c r="K8" s="29" t="s">
        <v>155</v>
      </c>
      <c r="L8" s="65" t="s">
        <v>157</v>
      </c>
    </row>
    <row r="9" spans="2:12" s="3" customFormat="1" ht="25.5">
      <c r="B9" s="14"/>
      <c r="C9" s="15"/>
      <c r="D9" s="15"/>
      <c r="E9" s="15"/>
      <c r="F9" s="15"/>
      <c r="G9" s="15" t="s">
        <v>223</v>
      </c>
      <c r="H9" s="15"/>
      <c r="I9" s="15" t="s">
        <v>219</v>
      </c>
      <c r="J9" s="15" t="s">
        <v>19</v>
      </c>
      <c r="K9" s="31" t="s">
        <v>19</v>
      </c>
      <c r="L9" s="16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2" s="4" customFormat="1" ht="18" customHeight="1">
      <c r="B11" s="103" t="s">
        <v>53</v>
      </c>
      <c r="C11" s="103"/>
      <c r="D11" s="104"/>
      <c r="E11" s="104"/>
      <c r="F11" s="104"/>
      <c r="G11" s="106"/>
      <c r="H11" s="118"/>
      <c r="I11" s="106">
        <v>874.98466008200023</v>
      </c>
      <c r="J11" s="107"/>
      <c r="K11" s="107">
        <f>IFERROR(I11/$I$11,0)</f>
        <v>1</v>
      </c>
      <c r="L11" s="107">
        <f>I11/'סכום נכסי הקרן'!$C$42</f>
        <v>7.5918148792015093E-6</v>
      </c>
    </row>
    <row r="12" spans="2:12" s="4" customFormat="1" ht="18" customHeight="1">
      <c r="B12" s="129" t="s">
        <v>27</v>
      </c>
      <c r="C12" s="103"/>
      <c r="D12" s="104"/>
      <c r="E12" s="104"/>
      <c r="F12" s="104"/>
      <c r="G12" s="106"/>
      <c r="H12" s="118"/>
      <c r="I12" s="106">
        <v>647.12639883800011</v>
      </c>
      <c r="J12" s="107"/>
      <c r="K12" s="107">
        <f t="shared" ref="K12:K20" si="0">IFERROR(I12/$I$11,0)</f>
        <v>0.73958599317313045</v>
      </c>
      <c r="L12" s="107">
        <f>I12/'סכום נכסי הקרן'!$C$42</f>
        <v>5.6147999474207974E-6</v>
      </c>
    </row>
    <row r="13" spans="2:12">
      <c r="B13" s="101" t="s">
        <v>1919</v>
      </c>
      <c r="C13" s="96"/>
      <c r="D13" s="97"/>
      <c r="E13" s="97"/>
      <c r="F13" s="97"/>
      <c r="G13" s="99"/>
      <c r="H13" s="116"/>
      <c r="I13" s="99">
        <v>647.12639883800011</v>
      </c>
      <c r="J13" s="100"/>
      <c r="K13" s="100">
        <f t="shared" si="0"/>
        <v>0.73958599317313045</v>
      </c>
      <c r="L13" s="100">
        <f>I13/'סכום נכסי הקרן'!$C$42</f>
        <v>5.6147999474207974E-6</v>
      </c>
    </row>
    <row r="14" spans="2:12">
      <c r="B14" s="102" t="s">
        <v>1920</v>
      </c>
      <c r="C14" s="103" t="s">
        <v>1921</v>
      </c>
      <c r="D14" s="104" t="s">
        <v>126</v>
      </c>
      <c r="E14" s="104" t="s">
        <v>341</v>
      </c>
      <c r="F14" s="104" t="s">
        <v>139</v>
      </c>
      <c r="G14" s="106">
        <v>5915728.1065230016</v>
      </c>
      <c r="H14" s="118">
        <v>8.1999999999999993</v>
      </c>
      <c r="I14" s="106">
        <v>485.08970473500017</v>
      </c>
      <c r="J14" s="107">
        <v>6.7746834459517818E-2</v>
      </c>
      <c r="K14" s="107">
        <f t="shared" si="0"/>
        <v>0.55439795331902098</v>
      </c>
      <c r="L14" s="107">
        <f>I14/'סכום נכסי הקרן'!$C$42</f>
        <v>4.208886631006207E-6</v>
      </c>
    </row>
    <row r="15" spans="2:12">
      <c r="B15" s="102" t="s">
        <v>1922</v>
      </c>
      <c r="C15" s="103" t="s">
        <v>1923</v>
      </c>
      <c r="D15" s="104" t="s">
        <v>126</v>
      </c>
      <c r="E15" s="104" t="s">
        <v>164</v>
      </c>
      <c r="F15" s="104" t="s">
        <v>139</v>
      </c>
      <c r="G15" s="106">
        <v>1588595.0402250004</v>
      </c>
      <c r="H15" s="118">
        <v>10.199999999999999</v>
      </c>
      <c r="I15" s="106">
        <v>162.03669410300006</v>
      </c>
      <c r="J15" s="107">
        <v>0.10593919128952528</v>
      </c>
      <c r="K15" s="107">
        <f t="shared" si="0"/>
        <v>0.18518803985410967</v>
      </c>
      <c r="L15" s="107">
        <f>I15/'סכום נכסי הקרן'!$C$42</f>
        <v>1.4059133164145919E-6</v>
      </c>
    </row>
    <row r="16" spans="2:12">
      <c r="B16" s="108"/>
      <c r="C16" s="103"/>
      <c r="D16" s="103"/>
      <c r="E16" s="103"/>
      <c r="F16" s="103"/>
      <c r="G16" s="106"/>
      <c r="H16" s="118"/>
      <c r="I16" s="103"/>
      <c r="J16" s="103"/>
      <c r="K16" s="107"/>
      <c r="L16" s="103"/>
    </row>
    <row r="17" spans="2:12">
      <c r="B17" s="129" t="s">
        <v>44</v>
      </c>
      <c r="C17" s="103"/>
      <c r="D17" s="104"/>
      <c r="E17" s="104"/>
      <c r="F17" s="104"/>
      <c r="G17" s="106"/>
      <c r="H17" s="118"/>
      <c r="I17" s="106">
        <v>227.85826124400003</v>
      </c>
      <c r="J17" s="107"/>
      <c r="K17" s="107">
        <f t="shared" si="0"/>
        <v>0.26041400682686944</v>
      </c>
      <c r="L17" s="107">
        <f>I17/'סכום נכסי הקרן'!$C$42</f>
        <v>1.9770149317807106E-6</v>
      </c>
    </row>
    <row r="18" spans="2:12">
      <c r="B18" s="101" t="s">
        <v>1924</v>
      </c>
      <c r="C18" s="96"/>
      <c r="D18" s="97"/>
      <c r="E18" s="97"/>
      <c r="F18" s="97"/>
      <c r="G18" s="99"/>
      <c r="H18" s="116"/>
      <c r="I18" s="99">
        <v>227.85826124400003</v>
      </c>
      <c r="J18" s="100"/>
      <c r="K18" s="100">
        <f t="shared" si="0"/>
        <v>0.26041400682686944</v>
      </c>
      <c r="L18" s="100">
        <f>I18/'סכום נכסי הקרן'!$C$42</f>
        <v>1.9770149317807106E-6</v>
      </c>
    </row>
    <row r="19" spans="2:12">
      <c r="B19" s="102" t="s">
        <v>1925</v>
      </c>
      <c r="C19" s="103" t="s">
        <v>1926</v>
      </c>
      <c r="D19" s="104" t="s">
        <v>1477</v>
      </c>
      <c r="E19" s="104" t="s">
        <v>840</v>
      </c>
      <c r="F19" s="104" t="s">
        <v>138</v>
      </c>
      <c r="G19" s="106">
        <v>239787.93059999999</v>
      </c>
      <c r="H19" s="118">
        <v>23</v>
      </c>
      <c r="I19" s="106">
        <v>210.89828072100002</v>
      </c>
      <c r="J19" s="107">
        <v>7.1792793592814373E-3</v>
      </c>
      <c r="K19" s="107">
        <f t="shared" si="0"/>
        <v>0.24103083213051466</v>
      </c>
      <c r="L19" s="107">
        <f>I19/'סכום נכסי הקרן'!$C$42</f>
        <v>1.8298614577147623E-6</v>
      </c>
    </row>
    <row r="20" spans="2:12">
      <c r="B20" s="102" t="s">
        <v>1927</v>
      </c>
      <c r="C20" s="103" t="s">
        <v>1928</v>
      </c>
      <c r="D20" s="104" t="s">
        <v>1499</v>
      </c>
      <c r="E20" s="104" t="s">
        <v>907</v>
      </c>
      <c r="F20" s="104" t="s">
        <v>138</v>
      </c>
      <c r="G20" s="106">
        <v>63359.164903000004</v>
      </c>
      <c r="H20" s="118">
        <v>7</v>
      </c>
      <c r="I20" s="106">
        <v>16.959980523000002</v>
      </c>
      <c r="J20" s="107">
        <v>2.5043148183003954E-3</v>
      </c>
      <c r="K20" s="107">
        <f t="shared" si="0"/>
        <v>1.9383174696354765E-2</v>
      </c>
      <c r="L20" s="107">
        <f>I20/'סכום נכסי הקרן'!$C$42</f>
        <v>1.4715347406594831E-7</v>
      </c>
    </row>
    <row r="21" spans="2:12">
      <c r="B21" s="108"/>
      <c r="C21" s="103"/>
      <c r="D21" s="103"/>
      <c r="E21" s="103"/>
      <c r="F21" s="103"/>
      <c r="G21" s="106"/>
      <c r="H21" s="118"/>
      <c r="I21" s="103"/>
      <c r="J21" s="103"/>
      <c r="K21" s="107"/>
      <c r="L21" s="103"/>
    </row>
    <row r="22" spans="2:12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</row>
    <row r="23" spans="2:12"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</row>
    <row r="24" spans="2:12">
      <c r="B24" s="124" t="s">
        <v>231</v>
      </c>
      <c r="C24" s="103"/>
      <c r="D24" s="103"/>
      <c r="E24" s="103"/>
      <c r="F24" s="103"/>
      <c r="G24" s="103"/>
      <c r="H24" s="103"/>
      <c r="I24" s="103"/>
      <c r="J24" s="103"/>
      <c r="K24" s="103"/>
      <c r="L24" s="103"/>
    </row>
    <row r="25" spans="2:12">
      <c r="B25" s="124" t="s">
        <v>118</v>
      </c>
      <c r="C25" s="103"/>
      <c r="D25" s="103"/>
      <c r="E25" s="103"/>
      <c r="F25" s="103"/>
      <c r="G25" s="103"/>
      <c r="H25" s="103"/>
      <c r="I25" s="103"/>
      <c r="J25" s="103"/>
      <c r="K25" s="103"/>
      <c r="L25" s="103"/>
    </row>
    <row r="26" spans="2:12">
      <c r="B26" s="124" t="s">
        <v>214</v>
      </c>
      <c r="C26" s="103"/>
      <c r="D26" s="103"/>
      <c r="E26" s="103"/>
      <c r="F26" s="103"/>
      <c r="G26" s="103"/>
      <c r="H26" s="103"/>
      <c r="I26" s="103"/>
      <c r="J26" s="103"/>
      <c r="K26" s="103"/>
      <c r="L26" s="103"/>
    </row>
    <row r="27" spans="2:12">
      <c r="B27" s="124" t="s">
        <v>222</v>
      </c>
      <c r="C27" s="103"/>
      <c r="D27" s="103"/>
      <c r="E27" s="103"/>
      <c r="F27" s="103"/>
      <c r="G27" s="103"/>
      <c r="H27" s="103"/>
      <c r="I27" s="103"/>
      <c r="J27" s="103"/>
      <c r="K27" s="103"/>
      <c r="L27" s="103"/>
    </row>
    <row r="28" spans="2:12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2:12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</row>
    <row r="30" spans="2:12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</row>
    <row r="31" spans="2:12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</row>
    <row r="32" spans="2:12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</row>
    <row r="33" spans="2:12"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</row>
    <row r="34" spans="2:12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</row>
    <row r="35" spans="2:12"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</row>
    <row r="36" spans="2:12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</row>
    <row r="37" spans="2:12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</row>
    <row r="38" spans="2:12"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</row>
    <row r="39" spans="2:12"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</row>
    <row r="40" spans="2:12"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</row>
    <row r="41" spans="2:12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</row>
    <row r="42" spans="2:12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</row>
    <row r="43" spans="2:12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</row>
    <row r="44" spans="2:12"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</row>
    <row r="45" spans="2:12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2:12"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</row>
    <row r="47" spans="2:12"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</row>
    <row r="48" spans="2:12"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</row>
    <row r="49" spans="2:12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</row>
    <row r="50" spans="2:12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</row>
    <row r="51" spans="2:12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</row>
    <row r="52" spans="2:12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</row>
    <row r="53" spans="2:12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</row>
    <row r="54" spans="2:12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</row>
    <row r="55" spans="2:12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</row>
    <row r="56" spans="2:12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</row>
    <row r="57" spans="2:12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</row>
    <row r="58" spans="2:12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</row>
    <row r="59" spans="2:12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</row>
    <row r="60" spans="2:12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</row>
    <row r="61" spans="2:12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</row>
    <row r="62" spans="2:12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</row>
    <row r="63" spans="2:12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</row>
    <row r="64" spans="2:12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</row>
    <row r="65" spans="2:12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</row>
    <row r="66" spans="2:12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</row>
    <row r="67" spans="2:12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</row>
    <row r="68" spans="2:12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</row>
    <row r="69" spans="2:12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</row>
    <row r="70" spans="2:12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</row>
    <row r="71" spans="2:12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</row>
    <row r="72" spans="2:12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</row>
    <row r="73" spans="2:12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</row>
    <row r="74" spans="2:12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</row>
    <row r="75" spans="2:12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</row>
    <row r="76" spans="2:12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</row>
    <row r="77" spans="2:12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</row>
    <row r="78" spans="2:12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</row>
    <row r="79" spans="2:12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</row>
    <row r="80" spans="2:12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</row>
    <row r="81" spans="2:12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</row>
    <row r="82" spans="2:12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</row>
    <row r="83" spans="2:12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</row>
    <row r="84" spans="2:12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</row>
    <row r="85" spans="2:12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</row>
    <row r="86" spans="2:12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</row>
    <row r="87" spans="2:12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</row>
    <row r="88" spans="2:12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</row>
    <row r="89" spans="2:12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</row>
    <row r="90" spans="2:12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</row>
    <row r="91" spans="2:12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</row>
    <row r="92" spans="2:12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</row>
    <row r="93" spans="2:12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</row>
    <row r="94" spans="2:12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</row>
    <row r="95" spans="2:12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</row>
    <row r="96" spans="2:12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</row>
    <row r="97" spans="2:12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</row>
    <row r="98" spans="2:12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</row>
    <row r="99" spans="2:12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</row>
    <row r="100" spans="2:12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</row>
    <row r="101" spans="2:12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</row>
    <row r="102" spans="2:12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</row>
    <row r="103" spans="2:12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</row>
    <row r="104" spans="2:12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</row>
    <row r="105" spans="2:12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</row>
    <row r="106" spans="2:12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</row>
    <row r="107" spans="2:12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</row>
    <row r="108" spans="2:12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</row>
    <row r="109" spans="2:12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</row>
    <row r="110" spans="2:12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</row>
    <row r="111" spans="2:12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</row>
    <row r="112" spans="2:12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</row>
    <row r="113" spans="2:12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</row>
    <row r="114" spans="2:12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</row>
    <row r="115" spans="2:12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</row>
    <row r="116" spans="2:12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</row>
    <row r="117" spans="2:12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</row>
    <row r="118" spans="2:12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</row>
    <row r="119" spans="2:12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</row>
    <row r="120" spans="2:12"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</row>
    <row r="121" spans="2:12">
      <c r="B121" s="110"/>
      <c r="C121" s="110"/>
      <c r="D121" s="111"/>
      <c r="E121" s="111"/>
      <c r="F121" s="111"/>
      <c r="G121" s="111"/>
      <c r="H121" s="111"/>
      <c r="I121" s="111"/>
      <c r="J121" s="111"/>
      <c r="K121" s="111"/>
      <c r="L121" s="111"/>
    </row>
    <row r="122" spans="2:12">
      <c r="B122" s="110"/>
      <c r="C122" s="110"/>
      <c r="D122" s="111"/>
      <c r="E122" s="111"/>
      <c r="F122" s="111"/>
      <c r="G122" s="111"/>
      <c r="H122" s="111"/>
      <c r="I122" s="111"/>
      <c r="J122" s="111"/>
      <c r="K122" s="111"/>
      <c r="L122" s="111"/>
    </row>
    <row r="123" spans="2:12">
      <c r="B123" s="110"/>
      <c r="C123" s="110"/>
      <c r="D123" s="111"/>
      <c r="E123" s="111"/>
      <c r="F123" s="111"/>
      <c r="G123" s="111"/>
      <c r="H123" s="111"/>
      <c r="I123" s="111"/>
      <c r="J123" s="111"/>
      <c r="K123" s="111"/>
      <c r="L123" s="111"/>
    </row>
    <row r="124" spans="2:12">
      <c r="B124" s="110"/>
      <c r="C124" s="110"/>
      <c r="D124" s="111"/>
      <c r="E124" s="111"/>
      <c r="F124" s="111"/>
      <c r="G124" s="111"/>
      <c r="H124" s="111"/>
      <c r="I124" s="111"/>
      <c r="J124" s="111"/>
      <c r="K124" s="111"/>
      <c r="L124" s="111"/>
    </row>
    <row r="125" spans="2:12">
      <c r="B125" s="110"/>
      <c r="C125" s="110"/>
      <c r="D125" s="111"/>
      <c r="E125" s="111"/>
      <c r="F125" s="111"/>
      <c r="G125" s="111"/>
      <c r="H125" s="111"/>
      <c r="I125" s="111"/>
      <c r="J125" s="111"/>
      <c r="K125" s="111"/>
      <c r="L125" s="111"/>
    </row>
    <row r="126" spans="2:12">
      <c r="B126" s="110"/>
      <c r="C126" s="110"/>
      <c r="D126" s="111"/>
      <c r="E126" s="111"/>
      <c r="F126" s="111"/>
      <c r="G126" s="111"/>
      <c r="H126" s="111"/>
      <c r="I126" s="111"/>
      <c r="J126" s="111"/>
      <c r="K126" s="111"/>
      <c r="L126" s="111"/>
    </row>
    <row r="127" spans="2:12">
      <c r="B127" s="110"/>
      <c r="C127" s="110"/>
      <c r="D127" s="111"/>
      <c r="E127" s="111"/>
      <c r="F127" s="111"/>
      <c r="G127" s="111"/>
      <c r="H127" s="111"/>
      <c r="I127" s="111"/>
      <c r="J127" s="111"/>
      <c r="K127" s="111"/>
      <c r="L127" s="111"/>
    </row>
    <row r="128" spans="2:12">
      <c r="B128" s="110"/>
      <c r="C128" s="110"/>
      <c r="D128" s="111"/>
      <c r="E128" s="111"/>
      <c r="F128" s="111"/>
      <c r="G128" s="111"/>
      <c r="H128" s="111"/>
      <c r="I128" s="111"/>
      <c r="J128" s="111"/>
      <c r="K128" s="111"/>
      <c r="L128" s="111"/>
    </row>
    <row r="129" spans="2:12">
      <c r="B129" s="110"/>
      <c r="C129" s="110"/>
      <c r="D129" s="111"/>
      <c r="E129" s="111"/>
      <c r="F129" s="111"/>
      <c r="G129" s="111"/>
      <c r="H129" s="111"/>
      <c r="I129" s="111"/>
      <c r="J129" s="111"/>
      <c r="K129" s="111"/>
      <c r="L129" s="111"/>
    </row>
    <row r="130" spans="2:12">
      <c r="B130" s="110"/>
      <c r="C130" s="110"/>
      <c r="D130" s="111"/>
      <c r="E130" s="111"/>
      <c r="F130" s="111"/>
      <c r="G130" s="111"/>
      <c r="H130" s="111"/>
      <c r="I130" s="111"/>
      <c r="J130" s="111"/>
      <c r="K130" s="111"/>
      <c r="L130" s="111"/>
    </row>
    <row r="131" spans="2:12">
      <c r="B131" s="110"/>
      <c r="C131" s="110"/>
      <c r="D131" s="111"/>
      <c r="E131" s="111"/>
      <c r="F131" s="111"/>
      <c r="G131" s="111"/>
      <c r="H131" s="111"/>
      <c r="I131" s="111"/>
      <c r="J131" s="111"/>
      <c r="K131" s="111"/>
      <c r="L131" s="111"/>
    </row>
    <row r="132" spans="2:12">
      <c r="B132" s="110"/>
      <c r="C132" s="110"/>
      <c r="D132" s="111"/>
      <c r="E132" s="111"/>
      <c r="F132" s="111"/>
      <c r="G132" s="111"/>
      <c r="H132" s="111"/>
      <c r="I132" s="111"/>
      <c r="J132" s="111"/>
      <c r="K132" s="111"/>
      <c r="L132" s="111"/>
    </row>
    <row r="133" spans="2:12">
      <c r="B133" s="110"/>
      <c r="C133" s="110"/>
      <c r="D133" s="111"/>
      <c r="E133" s="111"/>
      <c r="F133" s="111"/>
      <c r="G133" s="111"/>
      <c r="H133" s="111"/>
      <c r="I133" s="111"/>
      <c r="J133" s="111"/>
      <c r="K133" s="111"/>
      <c r="L133" s="111"/>
    </row>
    <row r="134" spans="2:12">
      <c r="B134" s="110"/>
      <c r="C134" s="110"/>
      <c r="D134" s="111"/>
      <c r="E134" s="111"/>
      <c r="F134" s="111"/>
      <c r="G134" s="111"/>
      <c r="H134" s="111"/>
      <c r="I134" s="111"/>
      <c r="J134" s="111"/>
      <c r="K134" s="111"/>
      <c r="L134" s="111"/>
    </row>
    <row r="135" spans="2:12">
      <c r="B135" s="110"/>
      <c r="C135" s="110"/>
      <c r="D135" s="111"/>
      <c r="E135" s="111"/>
      <c r="F135" s="111"/>
      <c r="G135" s="111"/>
      <c r="H135" s="111"/>
      <c r="I135" s="111"/>
      <c r="J135" s="111"/>
      <c r="K135" s="111"/>
      <c r="L135" s="111"/>
    </row>
    <row r="136" spans="2:12">
      <c r="B136" s="110"/>
      <c r="C136" s="110"/>
      <c r="D136" s="111"/>
      <c r="E136" s="111"/>
      <c r="F136" s="111"/>
      <c r="G136" s="111"/>
      <c r="H136" s="111"/>
      <c r="I136" s="111"/>
      <c r="J136" s="111"/>
      <c r="K136" s="111"/>
      <c r="L136" s="111"/>
    </row>
    <row r="137" spans="2:12">
      <c r="B137" s="110"/>
      <c r="C137" s="110"/>
      <c r="D137" s="111"/>
      <c r="E137" s="111"/>
      <c r="F137" s="111"/>
      <c r="G137" s="111"/>
      <c r="H137" s="111"/>
      <c r="I137" s="111"/>
      <c r="J137" s="111"/>
      <c r="K137" s="111"/>
      <c r="L137" s="111"/>
    </row>
    <row r="138" spans="2:12">
      <c r="B138" s="110"/>
      <c r="C138" s="110"/>
      <c r="D138" s="111"/>
      <c r="E138" s="111"/>
      <c r="F138" s="111"/>
      <c r="G138" s="111"/>
      <c r="H138" s="111"/>
      <c r="I138" s="111"/>
      <c r="J138" s="111"/>
      <c r="K138" s="111"/>
      <c r="L138" s="111"/>
    </row>
    <row r="139" spans="2:12">
      <c r="B139" s="110"/>
      <c r="C139" s="110"/>
      <c r="D139" s="111"/>
      <c r="E139" s="111"/>
      <c r="F139" s="111"/>
      <c r="G139" s="111"/>
      <c r="H139" s="111"/>
      <c r="I139" s="111"/>
      <c r="J139" s="111"/>
      <c r="K139" s="111"/>
      <c r="L139" s="111"/>
    </row>
    <row r="140" spans="2:12">
      <c r="B140" s="110"/>
      <c r="C140" s="110"/>
      <c r="D140" s="111"/>
      <c r="E140" s="111"/>
      <c r="F140" s="111"/>
      <c r="G140" s="111"/>
      <c r="H140" s="111"/>
      <c r="I140" s="111"/>
      <c r="J140" s="111"/>
      <c r="K140" s="111"/>
      <c r="L140" s="111"/>
    </row>
    <row r="141" spans="2:12">
      <c r="B141" s="110"/>
      <c r="C141" s="110"/>
      <c r="D141" s="111"/>
      <c r="E141" s="111"/>
      <c r="F141" s="111"/>
      <c r="G141" s="111"/>
      <c r="H141" s="111"/>
      <c r="I141" s="111"/>
      <c r="J141" s="111"/>
      <c r="K141" s="111"/>
      <c r="L141" s="111"/>
    </row>
    <row r="142" spans="2:12">
      <c r="B142" s="110"/>
      <c r="C142" s="110"/>
      <c r="D142" s="111"/>
      <c r="E142" s="111"/>
      <c r="F142" s="111"/>
      <c r="G142" s="111"/>
      <c r="H142" s="111"/>
      <c r="I142" s="111"/>
      <c r="J142" s="111"/>
      <c r="K142" s="111"/>
      <c r="L142" s="111"/>
    </row>
    <row r="143" spans="2:12">
      <c r="B143" s="110"/>
      <c r="C143" s="110"/>
      <c r="D143" s="111"/>
      <c r="E143" s="111"/>
      <c r="F143" s="111"/>
      <c r="G143" s="111"/>
      <c r="H143" s="111"/>
      <c r="I143" s="111"/>
      <c r="J143" s="111"/>
      <c r="K143" s="111"/>
      <c r="L143" s="111"/>
    </row>
    <row r="144" spans="2:12">
      <c r="B144" s="110"/>
      <c r="C144" s="110"/>
      <c r="D144" s="111"/>
      <c r="E144" s="111"/>
      <c r="F144" s="111"/>
      <c r="G144" s="111"/>
      <c r="H144" s="111"/>
      <c r="I144" s="111"/>
      <c r="J144" s="111"/>
      <c r="K144" s="111"/>
      <c r="L144" s="111"/>
    </row>
    <row r="145" spans="2:12">
      <c r="B145" s="110"/>
      <c r="C145" s="110"/>
      <c r="D145" s="111"/>
      <c r="E145" s="111"/>
      <c r="F145" s="111"/>
      <c r="G145" s="111"/>
      <c r="H145" s="111"/>
      <c r="I145" s="111"/>
      <c r="J145" s="111"/>
      <c r="K145" s="111"/>
      <c r="L145" s="111"/>
    </row>
    <row r="146" spans="2:12">
      <c r="B146" s="110"/>
      <c r="C146" s="110"/>
      <c r="D146" s="111"/>
      <c r="E146" s="111"/>
      <c r="F146" s="111"/>
      <c r="G146" s="111"/>
      <c r="H146" s="111"/>
      <c r="I146" s="111"/>
      <c r="J146" s="111"/>
      <c r="K146" s="111"/>
      <c r="L146" s="111"/>
    </row>
    <row r="147" spans="2:12">
      <c r="B147" s="110"/>
      <c r="C147" s="110"/>
      <c r="D147" s="111"/>
      <c r="E147" s="111"/>
      <c r="F147" s="111"/>
      <c r="G147" s="111"/>
      <c r="H147" s="111"/>
      <c r="I147" s="111"/>
      <c r="J147" s="111"/>
      <c r="K147" s="111"/>
      <c r="L147" s="111"/>
    </row>
    <row r="148" spans="2:12">
      <c r="B148" s="110"/>
      <c r="C148" s="110"/>
      <c r="D148" s="111"/>
      <c r="E148" s="111"/>
      <c r="F148" s="111"/>
      <c r="G148" s="111"/>
      <c r="H148" s="111"/>
      <c r="I148" s="111"/>
      <c r="J148" s="111"/>
      <c r="K148" s="111"/>
      <c r="L148" s="111"/>
    </row>
    <row r="149" spans="2:12">
      <c r="B149" s="110"/>
      <c r="C149" s="110"/>
      <c r="D149" s="111"/>
      <c r="E149" s="111"/>
      <c r="F149" s="111"/>
      <c r="G149" s="111"/>
      <c r="H149" s="111"/>
      <c r="I149" s="111"/>
      <c r="J149" s="111"/>
      <c r="K149" s="111"/>
      <c r="L149" s="111"/>
    </row>
    <row r="150" spans="2:12">
      <c r="B150" s="110"/>
      <c r="C150" s="110"/>
      <c r="D150" s="111"/>
      <c r="E150" s="111"/>
      <c r="F150" s="111"/>
      <c r="G150" s="111"/>
      <c r="H150" s="111"/>
      <c r="I150" s="111"/>
      <c r="J150" s="111"/>
      <c r="K150" s="111"/>
      <c r="L150" s="111"/>
    </row>
    <row r="151" spans="2:12">
      <c r="B151" s="110"/>
      <c r="C151" s="110"/>
      <c r="D151" s="111"/>
      <c r="E151" s="111"/>
      <c r="F151" s="111"/>
      <c r="G151" s="111"/>
      <c r="H151" s="111"/>
      <c r="I151" s="111"/>
      <c r="J151" s="111"/>
      <c r="K151" s="111"/>
      <c r="L151" s="111"/>
    </row>
    <row r="152" spans="2:12">
      <c r="B152" s="110"/>
      <c r="C152" s="110"/>
      <c r="D152" s="111"/>
      <c r="E152" s="111"/>
      <c r="F152" s="111"/>
      <c r="G152" s="111"/>
      <c r="H152" s="111"/>
      <c r="I152" s="111"/>
      <c r="J152" s="111"/>
      <c r="K152" s="111"/>
      <c r="L152" s="111"/>
    </row>
    <row r="153" spans="2:12">
      <c r="B153" s="110"/>
      <c r="C153" s="110"/>
      <c r="D153" s="111"/>
      <c r="E153" s="111"/>
      <c r="F153" s="111"/>
      <c r="G153" s="111"/>
      <c r="H153" s="111"/>
      <c r="I153" s="111"/>
      <c r="J153" s="111"/>
      <c r="K153" s="111"/>
      <c r="L153" s="111"/>
    </row>
    <row r="154" spans="2:12">
      <c r="B154" s="110"/>
      <c r="C154" s="110"/>
      <c r="D154" s="111"/>
      <c r="E154" s="111"/>
      <c r="F154" s="111"/>
      <c r="G154" s="111"/>
      <c r="H154" s="111"/>
      <c r="I154" s="111"/>
      <c r="J154" s="111"/>
      <c r="K154" s="111"/>
      <c r="L154" s="111"/>
    </row>
    <row r="155" spans="2:12">
      <c r="B155" s="110"/>
      <c r="C155" s="110"/>
      <c r="D155" s="111"/>
      <c r="E155" s="111"/>
      <c r="F155" s="111"/>
      <c r="G155" s="111"/>
      <c r="H155" s="111"/>
      <c r="I155" s="111"/>
      <c r="J155" s="111"/>
      <c r="K155" s="111"/>
      <c r="L155" s="111"/>
    </row>
    <row r="156" spans="2:12">
      <c r="B156" s="110"/>
      <c r="C156" s="110"/>
      <c r="D156" s="111"/>
      <c r="E156" s="111"/>
      <c r="F156" s="111"/>
      <c r="G156" s="111"/>
      <c r="H156" s="111"/>
      <c r="I156" s="111"/>
      <c r="J156" s="111"/>
      <c r="K156" s="111"/>
      <c r="L156" s="111"/>
    </row>
    <row r="157" spans="2:12">
      <c r="B157" s="110"/>
      <c r="C157" s="110"/>
      <c r="D157" s="111"/>
      <c r="E157" s="111"/>
      <c r="F157" s="111"/>
      <c r="G157" s="111"/>
      <c r="H157" s="111"/>
      <c r="I157" s="111"/>
      <c r="J157" s="111"/>
      <c r="K157" s="111"/>
      <c r="L157" s="111"/>
    </row>
    <row r="158" spans="2:12">
      <c r="B158" s="110"/>
      <c r="C158" s="110"/>
      <c r="D158" s="111"/>
      <c r="E158" s="111"/>
      <c r="F158" s="111"/>
      <c r="G158" s="111"/>
      <c r="H158" s="111"/>
      <c r="I158" s="111"/>
      <c r="J158" s="111"/>
      <c r="K158" s="111"/>
      <c r="L158" s="111"/>
    </row>
    <row r="159" spans="2:12">
      <c r="B159" s="110"/>
      <c r="C159" s="110"/>
      <c r="D159" s="111"/>
      <c r="E159" s="111"/>
      <c r="F159" s="111"/>
      <c r="G159" s="111"/>
      <c r="H159" s="111"/>
      <c r="I159" s="111"/>
      <c r="J159" s="111"/>
      <c r="K159" s="111"/>
      <c r="L159" s="111"/>
    </row>
    <row r="160" spans="2:12">
      <c r="B160" s="110"/>
      <c r="C160" s="110"/>
      <c r="D160" s="111"/>
      <c r="E160" s="111"/>
      <c r="F160" s="111"/>
      <c r="G160" s="111"/>
      <c r="H160" s="111"/>
      <c r="I160" s="111"/>
      <c r="J160" s="111"/>
      <c r="K160" s="111"/>
      <c r="L160" s="111"/>
    </row>
    <row r="161" spans="2:12">
      <c r="B161" s="110"/>
      <c r="C161" s="110"/>
      <c r="D161" s="111"/>
      <c r="E161" s="111"/>
      <c r="F161" s="111"/>
      <c r="G161" s="111"/>
      <c r="H161" s="111"/>
      <c r="I161" s="111"/>
      <c r="J161" s="111"/>
      <c r="K161" s="111"/>
      <c r="L161" s="111"/>
    </row>
    <row r="162" spans="2:12">
      <c r="B162" s="110"/>
      <c r="C162" s="110"/>
      <c r="D162" s="111"/>
      <c r="E162" s="111"/>
      <c r="F162" s="111"/>
      <c r="G162" s="111"/>
      <c r="H162" s="111"/>
      <c r="I162" s="111"/>
      <c r="J162" s="111"/>
      <c r="K162" s="111"/>
      <c r="L162" s="111"/>
    </row>
    <row r="163" spans="2:12">
      <c r="B163" s="110"/>
      <c r="C163" s="110"/>
      <c r="D163" s="111"/>
      <c r="E163" s="111"/>
      <c r="F163" s="111"/>
      <c r="G163" s="111"/>
      <c r="H163" s="111"/>
      <c r="I163" s="111"/>
      <c r="J163" s="111"/>
      <c r="K163" s="111"/>
      <c r="L163" s="111"/>
    </row>
    <row r="164" spans="2:12">
      <c r="B164" s="110"/>
      <c r="C164" s="110"/>
      <c r="D164" s="111"/>
      <c r="E164" s="111"/>
      <c r="F164" s="111"/>
      <c r="G164" s="111"/>
      <c r="H164" s="111"/>
      <c r="I164" s="111"/>
      <c r="J164" s="111"/>
      <c r="K164" s="111"/>
      <c r="L164" s="111"/>
    </row>
    <row r="165" spans="2:12">
      <c r="B165" s="110"/>
      <c r="C165" s="110"/>
      <c r="D165" s="111"/>
      <c r="E165" s="111"/>
      <c r="F165" s="111"/>
      <c r="G165" s="111"/>
      <c r="H165" s="111"/>
      <c r="I165" s="111"/>
      <c r="J165" s="111"/>
      <c r="K165" s="111"/>
      <c r="L165" s="111"/>
    </row>
    <row r="166" spans="2:12">
      <c r="B166" s="110"/>
      <c r="C166" s="110"/>
      <c r="D166" s="111"/>
      <c r="E166" s="111"/>
      <c r="F166" s="111"/>
      <c r="G166" s="111"/>
      <c r="H166" s="111"/>
      <c r="I166" s="111"/>
      <c r="J166" s="111"/>
      <c r="K166" s="111"/>
      <c r="L166" s="111"/>
    </row>
    <row r="167" spans="2:12">
      <c r="B167" s="110"/>
      <c r="C167" s="110"/>
      <c r="D167" s="111"/>
      <c r="E167" s="111"/>
      <c r="F167" s="111"/>
      <c r="G167" s="111"/>
      <c r="H167" s="111"/>
      <c r="I167" s="111"/>
      <c r="J167" s="111"/>
      <c r="K167" s="111"/>
      <c r="L167" s="111"/>
    </row>
    <row r="168" spans="2:12">
      <c r="B168" s="110"/>
      <c r="C168" s="110"/>
      <c r="D168" s="111"/>
      <c r="E168" s="111"/>
      <c r="F168" s="111"/>
      <c r="G168" s="111"/>
      <c r="H168" s="111"/>
      <c r="I168" s="111"/>
      <c r="J168" s="111"/>
      <c r="K168" s="111"/>
      <c r="L168" s="111"/>
    </row>
    <row r="169" spans="2:12">
      <c r="B169" s="110"/>
      <c r="C169" s="110"/>
      <c r="D169" s="111"/>
      <c r="E169" s="111"/>
      <c r="F169" s="111"/>
      <c r="G169" s="111"/>
      <c r="H169" s="111"/>
      <c r="I169" s="111"/>
      <c r="J169" s="111"/>
      <c r="K169" s="111"/>
      <c r="L169" s="111"/>
    </row>
    <row r="170" spans="2:12">
      <c r="B170" s="110"/>
      <c r="C170" s="110"/>
      <c r="D170" s="111"/>
      <c r="E170" s="111"/>
      <c r="F170" s="111"/>
      <c r="G170" s="111"/>
      <c r="H170" s="111"/>
      <c r="I170" s="111"/>
      <c r="J170" s="111"/>
      <c r="K170" s="111"/>
      <c r="L170" s="111"/>
    </row>
    <row r="171" spans="2:12">
      <c r="B171" s="110"/>
      <c r="C171" s="110"/>
      <c r="D171" s="111"/>
      <c r="E171" s="111"/>
      <c r="F171" s="111"/>
      <c r="G171" s="111"/>
      <c r="H171" s="111"/>
      <c r="I171" s="111"/>
      <c r="J171" s="111"/>
      <c r="K171" s="111"/>
      <c r="L171" s="111"/>
    </row>
    <row r="172" spans="2:12">
      <c r="B172" s="110"/>
      <c r="C172" s="110"/>
      <c r="D172" s="111"/>
      <c r="E172" s="111"/>
      <c r="F172" s="111"/>
      <c r="G172" s="111"/>
      <c r="H172" s="111"/>
      <c r="I172" s="111"/>
      <c r="J172" s="111"/>
      <c r="K172" s="111"/>
      <c r="L172" s="111"/>
    </row>
    <row r="173" spans="2:12">
      <c r="B173" s="110"/>
      <c r="C173" s="110"/>
      <c r="D173" s="111"/>
      <c r="E173" s="111"/>
      <c r="F173" s="111"/>
      <c r="G173" s="111"/>
      <c r="H173" s="111"/>
      <c r="I173" s="111"/>
      <c r="J173" s="111"/>
      <c r="K173" s="111"/>
      <c r="L173" s="111"/>
    </row>
    <row r="174" spans="2:12">
      <c r="B174" s="110"/>
      <c r="C174" s="110"/>
      <c r="D174" s="111"/>
      <c r="E174" s="111"/>
      <c r="F174" s="111"/>
      <c r="G174" s="111"/>
      <c r="H174" s="111"/>
      <c r="I174" s="111"/>
      <c r="J174" s="111"/>
      <c r="K174" s="111"/>
      <c r="L174" s="111"/>
    </row>
    <row r="175" spans="2:12">
      <c r="B175" s="110"/>
      <c r="C175" s="110"/>
      <c r="D175" s="111"/>
      <c r="E175" s="111"/>
      <c r="F175" s="111"/>
      <c r="G175" s="111"/>
      <c r="H175" s="111"/>
      <c r="I175" s="111"/>
      <c r="J175" s="111"/>
      <c r="K175" s="111"/>
      <c r="L175" s="111"/>
    </row>
    <row r="176" spans="2:12">
      <c r="B176" s="110"/>
      <c r="C176" s="110"/>
      <c r="D176" s="111"/>
      <c r="E176" s="111"/>
      <c r="F176" s="111"/>
      <c r="G176" s="111"/>
      <c r="H176" s="111"/>
      <c r="I176" s="111"/>
      <c r="J176" s="111"/>
      <c r="K176" s="111"/>
      <c r="L176" s="111"/>
    </row>
    <row r="177" spans="2:12">
      <c r="B177" s="110"/>
      <c r="C177" s="110"/>
      <c r="D177" s="111"/>
      <c r="E177" s="111"/>
      <c r="F177" s="111"/>
      <c r="G177" s="111"/>
      <c r="H177" s="111"/>
      <c r="I177" s="111"/>
      <c r="J177" s="111"/>
      <c r="K177" s="111"/>
      <c r="L177" s="111"/>
    </row>
    <row r="178" spans="2:12">
      <c r="B178" s="110"/>
      <c r="C178" s="110"/>
      <c r="D178" s="111"/>
      <c r="E178" s="111"/>
      <c r="F178" s="111"/>
      <c r="G178" s="111"/>
      <c r="H178" s="111"/>
      <c r="I178" s="111"/>
      <c r="J178" s="111"/>
      <c r="K178" s="111"/>
      <c r="L178" s="111"/>
    </row>
    <row r="179" spans="2:12">
      <c r="B179" s="110"/>
      <c r="C179" s="110"/>
      <c r="D179" s="111"/>
      <c r="E179" s="111"/>
      <c r="F179" s="111"/>
      <c r="G179" s="111"/>
      <c r="H179" s="111"/>
      <c r="I179" s="111"/>
      <c r="J179" s="111"/>
      <c r="K179" s="111"/>
      <c r="L179" s="111"/>
    </row>
    <row r="180" spans="2:12">
      <c r="B180" s="110"/>
      <c r="C180" s="110"/>
      <c r="D180" s="111"/>
      <c r="E180" s="111"/>
      <c r="F180" s="111"/>
      <c r="G180" s="111"/>
      <c r="H180" s="111"/>
      <c r="I180" s="111"/>
      <c r="J180" s="111"/>
      <c r="K180" s="111"/>
      <c r="L180" s="111"/>
    </row>
    <row r="181" spans="2:12">
      <c r="B181" s="110"/>
      <c r="C181" s="110"/>
      <c r="D181" s="111"/>
      <c r="E181" s="111"/>
      <c r="F181" s="111"/>
      <c r="G181" s="111"/>
      <c r="H181" s="111"/>
      <c r="I181" s="111"/>
      <c r="J181" s="111"/>
      <c r="K181" s="111"/>
      <c r="L181" s="111"/>
    </row>
    <row r="182" spans="2:12">
      <c r="B182" s="110"/>
      <c r="C182" s="110"/>
      <c r="D182" s="111"/>
      <c r="E182" s="111"/>
      <c r="F182" s="111"/>
      <c r="G182" s="111"/>
      <c r="H182" s="111"/>
      <c r="I182" s="111"/>
      <c r="J182" s="111"/>
      <c r="K182" s="111"/>
      <c r="L182" s="111"/>
    </row>
    <row r="183" spans="2:12">
      <c r="B183" s="110"/>
      <c r="C183" s="110"/>
      <c r="D183" s="111"/>
      <c r="E183" s="111"/>
      <c r="F183" s="111"/>
      <c r="G183" s="111"/>
      <c r="H183" s="111"/>
      <c r="I183" s="111"/>
      <c r="J183" s="111"/>
      <c r="K183" s="111"/>
      <c r="L183" s="111"/>
    </row>
    <row r="184" spans="2:12">
      <c r="B184" s="110"/>
      <c r="C184" s="110"/>
      <c r="D184" s="111"/>
      <c r="E184" s="111"/>
      <c r="F184" s="111"/>
      <c r="G184" s="111"/>
      <c r="H184" s="111"/>
      <c r="I184" s="111"/>
      <c r="J184" s="111"/>
      <c r="K184" s="111"/>
      <c r="L184" s="111"/>
    </row>
    <row r="185" spans="2:12">
      <c r="B185" s="110"/>
      <c r="C185" s="110"/>
      <c r="D185" s="111"/>
      <c r="E185" s="111"/>
      <c r="F185" s="111"/>
      <c r="G185" s="111"/>
      <c r="H185" s="111"/>
      <c r="I185" s="111"/>
      <c r="J185" s="111"/>
      <c r="K185" s="111"/>
      <c r="L185" s="111"/>
    </row>
    <row r="186" spans="2:12">
      <c r="B186" s="110"/>
      <c r="C186" s="110"/>
      <c r="D186" s="111"/>
      <c r="E186" s="111"/>
      <c r="F186" s="111"/>
      <c r="G186" s="111"/>
      <c r="H186" s="111"/>
      <c r="I186" s="111"/>
      <c r="J186" s="111"/>
      <c r="K186" s="111"/>
      <c r="L186" s="111"/>
    </row>
    <row r="187" spans="2:12">
      <c r="B187" s="110"/>
      <c r="C187" s="110"/>
      <c r="D187" s="111"/>
      <c r="E187" s="111"/>
      <c r="F187" s="111"/>
      <c r="G187" s="111"/>
      <c r="H187" s="111"/>
      <c r="I187" s="111"/>
      <c r="J187" s="111"/>
      <c r="K187" s="111"/>
      <c r="L187" s="111"/>
    </row>
    <row r="188" spans="2:12">
      <c r="B188" s="110"/>
      <c r="C188" s="110"/>
      <c r="D188" s="111"/>
      <c r="E188" s="111"/>
      <c r="F188" s="111"/>
      <c r="G188" s="111"/>
      <c r="H188" s="111"/>
      <c r="I188" s="111"/>
      <c r="J188" s="111"/>
      <c r="K188" s="111"/>
      <c r="L188" s="111"/>
    </row>
    <row r="189" spans="2:12">
      <c r="B189" s="110"/>
      <c r="C189" s="110"/>
      <c r="D189" s="111"/>
      <c r="E189" s="111"/>
      <c r="F189" s="111"/>
      <c r="G189" s="111"/>
      <c r="H189" s="111"/>
      <c r="I189" s="111"/>
      <c r="J189" s="111"/>
      <c r="K189" s="111"/>
      <c r="L189" s="111"/>
    </row>
    <row r="190" spans="2:12">
      <c r="B190" s="110"/>
      <c r="C190" s="110"/>
      <c r="D190" s="111"/>
      <c r="E190" s="111"/>
      <c r="F190" s="111"/>
      <c r="G190" s="111"/>
      <c r="H190" s="111"/>
      <c r="I190" s="111"/>
      <c r="J190" s="111"/>
      <c r="K190" s="111"/>
      <c r="L190" s="111"/>
    </row>
    <row r="191" spans="2:12">
      <c r="B191" s="110"/>
      <c r="C191" s="110"/>
      <c r="D191" s="111"/>
      <c r="E191" s="111"/>
      <c r="F191" s="111"/>
      <c r="G191" s="111"/>
      <c r="H191" s="111"/>
      <c r="I191" s="111"/>
      <c r="J191" s="111"/>
      <c r="K191" s="111"/>
      <c r="L191" s="111"/>
    </row>
    <row r="192" spans="2:12">
      <c r="B192" s="110"/>
      <c r="C192" s="110"/>
      <c r="D192" s="111"/>
      <c r="E192" s="111"/>
      <c r="F192" s="111"/>
      <c r="G192" s="111"/>
      <c r="H192" s="111"/>
      <c r="I192" s="111"/>
      <c r="J192" s="111"/>
      <c r="K192" s="111"/>
      <c r="L192" s="111"/>
    </row>
    <row r="193" spans="2:12">
      <c r="B193" s="110"/>
      <c r="C193" s="110"/>
      <c r="D193" s="111"/>
      <c r="E193" s="111"/>
      <c r="F193" s="111"/>
      <c r="G193" s="111"/>
      <c r="H193" s="111"/>
      <c r="I193" s="111"/>
      <c r="J193" s="111"/>
      <c r="K193" s="111"/>
      <c r="L193" s="111"/>
    </row>
    <row r="194" spans="2:12">
      <c r="B194" s="110"/>
      <c r="C194" s="110"/>
      <c r="D194" s="111"/>
      <c r="E194" s="111"/>
      <c r="F194" s="111"/>
      <c r="G194" s="111"/>
      <c r="H194" s="111"/>
      <c r="I194" s="111"/>
      <c r="J194" s="111"/>
      <c r="K194" s="111"/>
      <c r="L194" s="111"/>
    </row>
    <row r="195" spans="2:12">
      <c r="B195" s="110"/>
      <c r="C195" s="110"/>
      <c r="D195" s="111"/>
      <c r="E195" s="111"/>
      <c r="F195" s="111"/>
      <c r="G195" s="111"/>
      <c r="H195" s="111"/>
      <c r="I195" s="111"/>
      <c r="J195" s="111"/>
      <c r="K195" s="111"/>
      <c r="L195" s="111"/>
    </row>
    <row r="196" spans="2:12">
      <c r="B196" s="110"/>
      <c r="C196" s="110"/>
      <c r="D196" s="111"/>
      <c r="E196" s="111"/>
      <c r="F196" s="111"/>
      <c r="G196" s="111"/>
      <c r="H196" s="111"/>
      <c r="I196" s="111"/>
      <c r="J196" s="111"/>
      <c r="K196" s="111"/>
      <c r="L196" s="111"/>
    </row>
    <row r="197" spans="2:12">
      <c r="B197" s="110"/>
      <c r="C197" s="110"/>
      <c r="D197" s="111"/>
      <c r="E197" s="111"/>
      <c r="F197" s="111"/>
      <c r="G197" s="111"/>
      <c r="H197" s="111"/>
      <c r="I197" s="111"/>
      <c r="J197" s="111"/>
      <c r="K197" s="111"/>
      <c r="L197" s="111"/>
    </row>
    <row r="198" spans="2:12">
      <c r="B198" s="110"/>
      <c r="C198" s="110"/>
      <c r="D198" s="111"/>
      <c r="E198" s="111"/>
      <c r="F198" s="111"/>
      <c r="G198" s="111"/>
      <c r="H198" s="111"/>
      <c r="I198" s="111"/>
      <c r="J198" s="111"/>
      <c r="K198" s="111"/>
      <c r="L198" s="111"/>
    </row>
    <row r="199" spans="2:12">
      <c r="B199" s="110"/>
      <c r="C199" s="110"/>
      <c r="D199" s="111"/>
      <c r="E199" s="111"/>
      <c r="F199" s="111"/>
      <c r="G199" s="111"/>
      <c r="H199" s="111"/>
      <c r="I199" s="111"/>
      <c r="J199" s="111"/>
      <c r="K199" s="111"/>
      <c r="L199" s="111"/>
    </row>
    <row r="200" spans="2:12">
      <c r="B200" s="110"/>
      <c r="C200" s="110"/>
      <c r="D200" s="111"/>
      <c r="E200" s="111"/>
      <c r="F200" s="111"/>
      <c r="G200" s="111"/>
      <c r="H200" s="111"/>
      <c r="I200" s="111"/>
      <c r="J200" s="111"/>
      <c r="K200" s="111"/>
      <c r="L200" s="111"/>
    </row>
    <row r="201" spans="2:12">
      <c r="B201" s="110"/>
      <c r="C201" s="110"/>
      <c r="D201" s="111"/>
      <c r="E201" s="111"/>
      <c r="F201" s="111"/>
      <c r="G201" s="111"/>
      <c r="H201" s="111"/>
      <c r="I201" s="111"/>
      <c r="J201" s="111"/>
      <c r="K201" s="111"/>
      <c r="L201" s="111"/>
    </row>
    <row r="202" spans="2:12">
      <c r="B202" s="110"/>
      <c r="C202" s="110"/>
      <c r="D202" s="111"/>
      <c r="E202" s="111"/>
      <c r="F202" s="111"/>
      <c r="G202" s="111"/>
      <c r="H202" s="111"/>
      <c r="I202" s="111"/>
      <c r="J202" s="111"/>
      <c r="K202" s="111"/>
      <c r="L202" s="111"/>
    </row>
    <row r="203" spans="2:12">
      <c r="B203" s="110"/>
      <c r="C203" s="110"/>
      <c r="D203" s="111"/>
      <c r="E203" s="111"/>
      <c r="F203" s="111"/>
      <c r="G203" s="111"/>
      <c r="H203" s="111"/>
      <c r="I203" s="111"/>
      <c r="J203" s="111"/>
      <c r="K203" s="111"/>
      <c r="L203" s="111"/>
    </row>
    <row r="204" spans="2:12">
      <c r="B204" s="110"/>
      <c r="C204" s="110"/>
      <c r="D204" s="111"/>
      <c r="E204" s="111"/>
      <c r="F204" s="111"/>
      <c r="G204" s="111"/>
      <c r="H204" s="111"/>
      <c r="I204" s="111"/>
      <c r="J204" s="111"/>
      <c r="K204" s="111"/>
      <c r="L204" s="111"/>
    </row>
    <row r="205" spans="2:12">
      <c r="B205" s="110"/>
      <c r="C205" s="110"/>
      <c r="D205" s="111"/>
      <c r="E205" s="111"/>
      <c r="F205" s="111"/>
      <c r="G205" s="111"/>
      <c r="H205" s="111"/>
      <c r="I205" s="111"/>
      <c r="J205" s="111"/>
      <c r="K205" s="111"/>
      <c r="L205" s="111"/>
    </row>
    <row r="206" spans="2:12">
      <c r="B206" s="110"/>
      <c r="C206" s="110"/>
      <c r="D206" s="111"/>
      <c r="E206" s="111"/>
      <c r="F206" s="111"/>
      <c r="G206" s="111"/>
      <c r="H206" s="111"/>
      <c r="I206" s="111"/>
      <c r="J206" s="111"/>
      <c r="K206" s="111"/>
      <c r="L206" s="111"/>
    </row>
    <row r="207" spans="2:12">
      <c r="B207" s="110"/>
      <c r="C207" s="110"/>
      <c r="D207" s="111"/>
      <c r="E207" s="111"/>
      <c r="F207" s="111"/>
      <c r="G207" s="111"/>
      <c r="H207" s="111"/>
      <c r="I207" s="111"/>
      <c r="J207" s="111"/>
      <c r="K207" s="111"/>
      <c r="L207" s="111"/>
    </row>
    <row r="208" spans="2:12">
      <c r="B208" s="110"/>
      <c r="C208" s="110"/>
      <c r="D208" s="111"/>
      <c r="E208" s="111"/>
      <c r="F208" s="111"/>
      <c r="G208" s="111"/>
      <c r="H208" s="111"/>
      <c r="I208" s="111"/>
      <c r="J208" s="111"/>
      <c r="K208" s="111"/>
      <c r="L208" s="111"/>
    </row>
    <row r="209" spans="2:12">
      <c r="B209" s="110"/>
      <c r="C209" s="110"/>
      <c r="D209" s="111"/>
      <c r="E209" s="111"/>
      <c r="F209" s="111"/>
      <c r="G209" s="111"/>
      <c r="H209" s="111"/>
      <c r="I209" s="111"/>
      <c r="J209" s="111"/>
      <c r="K209" s="111"/>
      <c r="L209" s="111"/>
    </row>
    <row r="210" spans="2:12">
      <c r="B210" s="110"/>
      <c r="C210" s="110"/>
      <c r="D210" s="111"/>
      <c r="E210" s="111"/>
      <c r="F210" s="111"/>
      <c r="G210" s="111"/>
      <c r="H210" s="111"/>
      <c r="I210" s="111"/>
      <c r="J210" s="111"/>
      <c r="K210" s="111"/>
      <c r="L210" s="111"/>
    </row>
    <row r="211" spans="2:12">
      <c r="B211" s="110"/>
      <c r="C211" s="110"/>
      <c r="D211" s="111"/>
      <c r="E211" s="111"/>
      <c r="F211" s="111"/>
      <c r="G211" s="111"/>
      <c r="H211" s="111"/>
      <c r="I211" s="111"/>
      <c r="J211" s="111"/>
      <c r="K211" s="111"/>
      <c r="L211" s="111"/>
    </row>
    <row r="212" spans="2:12">
      <c r="B212" s="110"/>
      <c r="C212" s="110"/>
      <c r="D212" s="111"/>
      <c r="E212" s="111"/>
      <c r="F212" s="111"/>
      <c r="G212" s="111"/>
      <c r="H212" s="111"/>
      <c r="I212" s="111"/>
      <c r="J212" s="111"/>
      <c r="K212" s="111"/>
      <c r="L212" s="111"/>
    </row>
    <row r="213" spans="2:12">
      <c r="B213" s="110"/>
      <c r="C213" s="110"/>
      <c r="D213" s="111"/>
      <c r="E213" s="111"/>
      <c r="F213" s="111"/>
      <c r="G213" s="111"/>
      <c r="H213" s="111"/>
      <c r="I213" s="111"/>
      <c r="J213" s="111"/>
      <c r="K213" s="111"/>
      <c r="L213" s="111"/>
    </row>
    <row r="214" spans="2:12">
      <c r="B214" s="110"/>
      <c r="C214" s="110"/>
      <c r="D214" s="111"/>
      <c r="E214" s="111"/>
      <c r="F214" s="111"/>
      <c r="G214" s="111"/>
      <c r="H214" s="111"/>
      <c r="I214" s="111"/>
      <c r="J214" s="111"/>
      <c r="K214" s="111"/>
      <c r="L214" s="111"/>
    </row>
    <row r="215" spans="2:12">
      <c r="B215" s="110"/>
      <c r="C215" s="110"/>
      <c r="D215" s="111"/>
      <c r="E215" s="111"/>
      <c r="F215" s="111"/>
      <c r="G215" s="111"/>
      <c r="H215" s="111"/>
      <c r="I215" s="111"/>
      <c r="J215" s="111"/>
      <c r="K215" s="111"/>
      <c r="L215" s="111"/>
    </row>
    <row r="216" spans="2:12">
      <c r="B216" s="110"/>
      <c r="C216" s="110"/>
      <c r="D216" s="111"/>
      <c r="E216" s="111"/>
      <c r="F216" s="111"/>
      <c r="G216" s="111"/>
      <c r="H216" s="111"/>
      <c r="I216" s="111"/>
      <c r="J216" s="111"/>
      <c r="K216" s="111"/>
      <c r="L216" s="111"/>
    </row>
    <row r="217" spans="2:12">
      <c r="B217" s="110"/>
      <c r="C217" s="110"/>
      <c r="D217" s="111"/>
      <c r="E217" s="111"/>
      <c r="F217" s="111"/>
      <c r="G217" s="111"/>
      <c r="H217" s="111"/>
      <c r="I217" s="111"/>
      <c r="J217" s="111"/>
      <c r="K217" s="111"/>
      <c r="L217" s="111"/>
    </row>
    <row r="218" spans="2:12">
      <c r="B218" s="110"/>
      <c r="C218" s="110"/>
      <c r="D218" s="111"/>
      <c r="E218" s="111"/>
      <c r="F218" s="111"/>
      <c r="G218" s="111"/>
      <c r="H218" s="111"/>
      <c r="I218" s="111"/>
      <c r="J218" s="111"/>
      <c r="K218" s="111"/>
      <c r="L218" s="111"/>
    </row>
    <row r="219" spans="2:12">
      <c r="B219" s="110"/>
      <c r="C219" s="110"/>
      <c r="D219" s="111"/>
      <c r="E219" s="111"/>
      <c r="F219" s="111"/>
      <c r="G219" s="111"/>
      <c r="H219" s="111"/>
      <c r="I219" s="111"/>
      <c r="J219" s="111"/>
      <c r="K219" s="111"/>
      <c r="L219" s="111"/>
    </row>
    <row r="220" spans="2:12">
      <c r="B220" s="110"/>
      <c r="C220" s="110"/>
      <c r="D220" s="111"/>
      <c r="E220" s="111"/>
      <c r="F220" s="111"/>
      <c r="G220" s="111"/>
      <c r="H220" s="111"/>
      <c r="I220" s="111"/>
      <c r="J220" s="111"/>
      <c r="K220" s="111"/>
      <c r="L220" s="111"/>
    </row>
    <row r="221" spans="2:12">
      <c r="B221" s="110"/>
      <c r="C221" s="110"/>
      <c r="D221" s="111"/>
      <c r="E221" s="111"/>
      <c r="F221" s="111"/>
      <c r="G221" s="111"/>
      <c r="H221" s="111"/>
      <c r="I221" s="111"/>
      <c r="J221" s="111"/>
      <c r="K221" s="111"/>
      <c r="L221" s="111"/>
    </row>
    <row r="222" spans="2:12">
      <c r="B222" s="110"/>
      <c r="C222" s="110"/>
      <c r="D222" s="111"/>
      <c r="E222" s="111"/>
      <c r="F222" s="111"/>
      <c r="G222" s="111"/>
      <c r="H222" s="111"/>
      <c r="I222" s="111"/>
      <c r="J222" s="111"/>
      <c r="K222" s="111"/>
      <c r="L222" s="111"/>
    </row>
    <row r="223" spans="2:12">
      <c r="B223" s="110"/>
      <c r="C223" s="110"/>
      <c r="D223" s="111"/>
      <c r="E223" s="111"/>
      <c r="F223" s="111"/>
      <c r="G223" s="111"/>
      <c r="H223" s="111"/>
      <c r="I223" s="111"/>
      <c r="J223" s="111"/>
      <c r="K223" s="111"/>
      <c r="L223" s="111"/>
    </row>
    <row r="224" spans="2:12">
      <c r="B224" s="110"/>
      <c r="C224" s="110"/>
      <c r="D224" s="111"/>
      <c r="E224" s="111"/>
      <c r="F224" s="111"/>
      <c r="G224" s="111"/>
      <c r="H224" s="111"/>
      <c r="I224" s="111"/>
      <c r="J224" s="111"/>
      <c r="K224" s="111"/>
      <c r="L224" s="111"/>
    </row>
    <row r="225" spans="2:12">
      <c r="B225" s="110"/>
      <c r="C225" s="110"/>
      <c r="D225" s="111"/>
      <c r="E225" s="111"/>
      <c r="F225" s="111"/>
      <c r="G225" s="111"/>
      <c r="H225" s="111"/>
      <c r="I225" s="111"/>
      <c r="J225" s="111"/>
      <c r="K225" s="111"/>
      <c r="L225" s="111"/>
    </row>
    <row r="226" spans="2:12">
      <c r="B226" s="110"/>
      <c r="C226" s="110"/>
      <c r="D226" s="111"/>
      <c r="E226" s="111"/>
      <c r="F226" s="111"/>
      <c r="G226" s="111"/>
      <c r="H226" s="111"/>
      <c r="I226" s="111"/>
      <c r="J226" s="111"/>
      <c r="K226" s="111"/>
      <c r="L226" s="111"/>
    </row>
    <row r="227" spans="2:12">
      <c r="B227" s="110"/>
      <c r="C227" s="110"/>
      <c r="D227" s="111"/>
      <c r="E227" s="111"/>
      <c r="F227" s="111"/>
      <c r="G227" s="111"/>
      <c r="H227" s="111"/>
      <c r="I227" s="111"/>
      <c r="J227" s="111"/>
      <c r="K227" s="111"/>
      <c r="L227" s="111"/>
    </row>
    <row r="228" spans="2:12">
      <c r="B228" s="110"/>
      <c r="C228" s="110"/>
      <c r="D228" s="111"/>
      <c r="E228" s="111"/>
      <c r="F228" s="111"/>
      <c r="G228" s="111"/>
      <c r="H228" s="111"/>
      <c r="I228" s="111"/>
      <c r="J228" s="111"/>
      <c r="K228" s="111"/>
      <c r="L228" s="111"/>
    </row>
    <row r="229" spans="2:12">
      <c r="B229" s="110"/>
      <c r="C229" s="110"/>
      <c r="D229" s="111"/>
      <c r="E229" s="111"/>
      <c r="F229" s="111"/>
      <c r="G229" s="111"/>
      <c r="H229" s="111"/>
      <c r="I229" s="111"/>
      <c r="J229" s="111"/>
      <c r="K229" s="111"/>
      <c r="L229" s="111"/>
    </row>
    <row r="230" spans="2:12">
      <c r="B230" s="110"/>
      <c r="C230" s="110"/>
      <c r="D230" s="111"/>
      <c r="E230" s="111"/>
      <c r="F230" s="111"/>
      <c r="G230" s="111"/>
      <c r="H230" s="111"/>
      <c r="I230" s="111"/>
      <c r="J230" s="111"/>
      <c r="K230" s="111"/>
      <c r="L230" s="111"/>
    </row>
    <row r="231" spans="2:12">
      <c r="B231" s="110"/>
      <c r="C231" s="110"/>
      <c r="D231" s="111"/>
      <c r="E231" s="111"/>
      <c r="F231" s="111"/>
      <c r="G231" s="111"/>
      <c r="H231" s="111"/>
      <c r="I231" s="111"/>
      <c r="J231" s="111"/>
      <c r="K231" s="111"/>
      <c r="L231" s="111"/>
    </row>
    <row r="232" spans="2:12">
      <c r="B232" s="110"/>
      <c r="C232" s="110"/>
      <c r="D232" s="111"/>
      <c r="E232" s="111"/>
      <c r="F232" s="111"/>
      <c r="G232" s="111"/>
      <c r="H232" s="111"/>
      <c r="I232" s="111"/>
      <c r="J232" s="111"/>
      <c r="K232" s="111"/>
      <c r="L232" s="111"/>
    </row>
    <row r="233" spans="2:12">
      <c r="B233" s="110"/>
      <c r="C233" s="110"/>
      <c r="D233" s="111"/>
      <c r="E233" s="111"/>
      <c r="F233" s="111"/>
      <c r="G233" s="111"/>
      <c r="H233" s="111"/>
      <c r="I233" s="111"/>
      <c r="J233" s="111"/>
      <c r="K233" s="111"/>
      <c r="L233" s="111"/>
    </row>
    <row r="234" spans="2:12">
      <c r="B234" s="110"/>
      <c r="C234" s="110"/>
      <c r="D234" s="111"/>
      <c r="E234" s="111"/>
      <c r="F234" s="111"/>
      <c r="G234" s="111"/>
      <c r="H234" s="111"/>
      <c r="I234" s="111"/>
      <c r="J234" s="111"/>
      <c r="K234" s="111"/>
      <c r="L234" s="111"/>
    </row>
    <row r="235" spans="2:12">
      <c r="B235" s="110"/>
      <c r="C235" s="110"/>
      <c r="D235" s="111"/>
      <c r="E235" s="111"/>
      <c r="F235" s="111"/>
      <c r="G235" s="111"/>
      <c r="H235" s="111"/>
      <c r="I235" s="111"/>
      <c r="J235" s="111"/>
      <c r="K235" s="111"/>
      <c r="L235" s="111"/>
    </row>
    <row r="236" spans="2:12">
      <c r="B236" s="110"/>
      <c r="C236" s="110"/>
      <c r="D236" s="111"/>
      <c r="E236" s="111"/>
      <c r="F236" s="111"/>
      <c r="G236" s="111"/>
      <c r="H236" s="111"/>
      <c r="I236" s="111"/>
      <c r="J236" s="111"/>
      <c r="K236" s="111"/>
      <c r="L236" s="111"/>
    </row>
    <row r="237" spans="2:12">
      <c r="B237" s="110"/>
      <c r="C237" s="110"/>
      <c r="D237" s="111"/>
      <c r="E237" s="111"/>
      <c r="F237" s="111"/>
      <c r="G237" s="111"/>
      <c r="H237" s="111"/>
      <c r="I237" s="111"/>
      <c r="J237" s="111"/>
      <c r="K237" s="111"/>
      <c r="L237" s="111"/>
    </row>
    <row r="238" spans="2:12">
      <c r="B238" s="110"/>
      <c r="C238" s="110"/>
      <c r="D238" s="111"/>
      <c r="E238" s="111"/>
      <c r="F238" s="111"/>
      <c r="G238" s="111"/>
      <c r="H238" s="111"/>
      <c r="I238" s="111"/>
      <c r="J238" s="111"/>
      <c r="K238" s="111"/>
      <c r="L238" s="111"/>
    </row>
    <row r="239" spans="2:12">
      <c r="B239" s="110"/>
      <c r="C239" s="110"/>
      <c r="D239" s="111"/>
      <c r="E239" s="111"/>
      <c r="F239" s="111"/>
      <c r="G239" s="111"/>
      <c r="H239" s="111"/>
      <c r="I239" s="111"/>
      <c r="J239" s="111"/>
      <c r="K239" s="111"/>
      <c r="L239" s="111"/>
    </row>
    <row r="240" spans="2:12">
      <c r="B240" s="110"/>
      <c r="C240" s="110"/>
      <c r="D240" s="111"/>
      <c r="E240" s="111"/>
      <c r="F240" s="111"/>
      <c r="G240" s="111"/>
      <c r="H240" s="111"/>
      <c r="I240" s="111"/>
      <c r="J240" s="111"/>
      <c r="K240" s="111"/>
      <c r="L240" s="111"/>
    </row>
    <row r="241" spans="2:12">
      <c r="B241" s="110"/>
      <c r="C241" s="110"/>
      <c r="D241" s="111"/>
      <c r="E241" s="111"/>
      <c r="F241" s="111"/>
      <c r="G241" s="111"/>
      <c r="H241" s="111"/>
      <c r="I241" s="111"/>
      <c r="J241" s="111"/>
      <c r="K241" s="111"/>
      <c r="L241" s="111"/>
    </row>
    <row r="242" spans="2:12">
      <c r="B242" s="110"/>
      <c r="C242" s="110"/>
      <c r="D242" s="111"/>
      <c r="E242" s="111"/>
      <c r="F242" s="111"/>
      <c r="G242" s="111"/>
      <c r="H242" s="111"/>
      <c r="I242" s="111"/>
      <c r="J242" s="111"/>
      <c r="K242" s="111"/>
      <c r="L242" s="111"/>
    </row>
    <row r="243" spans="2:12">
      <c r="B243" s="110"/>
      <c r="C243" s="110"/>
      <c r="D243" s="111"/>
      <c r="E243" s="111"/>
      <c r="F243" s="111"/>
      <c r="G243" s="111"/>
      <c r="H243" s="111"/>
      <c r="I243" s="111"/>
      <c r="J243" s="111"/>
      <c r="K243" s="111"/>
      <c r="L243" s="111"/>
    </row>
    <row r="244" spans="2:12">
      <c r="B244" s="110"/>
      <c r="C244" s="110"/>
      <c r="D244" s="111"/>
      <c r="E244" s="111"/>
      <c r="F244" s="111"/>
      <c r="G244" s="111"/>
      <c r="H244" s="111"/>
      <c r="I244" s="111"/>
      <c r="J244" s="111"/>
      <c r="K244" s="111"/>
      <c r="L244" s="111"/>
    </row>
    <row r="245" spans="2:12">
      <c r="B245" s="110"/>
      <c r="C245" s="110"/>
      <c r="D245" s="111"/>
      <c r="E245" s="111"/>
      <c r="F245" s="111"/>
      <c r="G245" s="111"/>
      <c r="H245" s="111"/>
      <c r="I245" s="111"/>
      <c r="J245" s="111"/>
      <c r="K245" s="111"/>
      <c r="L245" s="111"/>
    </row>
    <row r="246" spans="2:12">
      <c r="B246" s="110"/>
      <c r="C246" s="110"/>
      <c r="D246" s="111"/>
      <c r="E246" s="111"/>
      <c r="F246" s="111"/>
      <c r="G246" s="111"/>
      <c r="H246" s="111"/>
      <c r="I246" s="111"/>
      <c r="J246" s="111"/>
      <c r="K246" s="111"/>
      <c r="L246" s="111"/>
    </row>
    <row r="247" spans="2:12">
      <c r="B247" s="110"/>
      <c r="C247" s="110"/>
      <c r="D247" s="111"/>
      <c r="E247" s="111"/>
      <c r="F247" s="111"/>
      <c r="G247" s="111"/>
      <c r="H247" s="111"/>
      <c r="I247" s="111"/>
      <c r="J247" s="111"/>
      <c r="K247" s="111"/>
      <c r="L247" s="111"/>
    </row>
    <row r="248" spans="2:12">
      <c r="B248" s="110"/>
      <c r="C248" s="110"/>
      <c r="D248" s="111"/>
      <c r="E248" s="111"/>
      <c r="F248" s="111"/>
      <c r="G248" s="111"/>
      <c r="H248" s="111"/>
      <c r="I248" s="111"/>
      <c r="J248" s="111"/>
      <c r="K248" s="111"/>
      <c r="L248" s="111"/>
    </row>
    <row r="249" spans="2:12">
      <c r="B249" s="110"/>
      <c r="C249" s="110"/>
      <c r="D249" s="111"/>
      <c r="E249" s="111"/>
      <c r="F249" s="111"/>
      <c r="G249" s="111"/>
      <c r="H249" s="111"/>
      <c r="I249" s="111"/>
      <c r="J249" s="111"/>
      <c r="K249" s="111"/>
      <c r="L249" s="111"/>
    </row>
    <row r="250" spans="2:12">
      <c r="B250" s="110"/>
      <c r="C250" s="110"/>
      <c r="D250" s="111"/>
      <c r="E250" s="111"/>
      <c r="F250" s="111"/>
      <c r="G250" s="111"/>
      <c r="H250" s="111"/>
      <c r="I250" s="111"/>
      <c r="J250" s="111"/>
      <c r="K250" s="111"/>
      <c r="L250" s="111"/>
    </row>
    <row r="251" spans="2:12">
      <c r="B251" s="110"/>
      <c r="C251" s="110"/>
      <c r="D251" s="111"/>
      <c r="E251" s="111"/>
      <c r="F251" s="111"/>
      <c r="G251" s="111"/>
      <c r="H251" s="111"/>
      <c r="I251" s="111"/>
      <c r="J251" s="111"/>
      <c r="K251" s="111"/>
      <c r="L251" s="111"/>
    </row>
    <row r="252" spans="2:12">
      <c r="B252" s="110"/>
      <c r="C252" s="110"/>
      <c r="D252" s="111"/>
      <c r="E252" s="111"/>
      <c r="F252" s="111"/>
      <c r="G252" s="111"/>
      <c r="H252" s="111"/>
      <c r="I252" s="111"/>
      <c r="J252" s="111"/>
      <c r="K252" s="111"/>
      <c r="L252" s="111"/>
    </row>
    <row r="253" spans="2:12">
      <c r="B253" s="110"/>
      <c r="C253" s="110"/>
      <c r="D253" s="111"/>
      <c r="E253" s="111"/>
      <c r="F253" s="111"/>
      <c r="G253" s="111"/>
      <c r="H253" s="111"/>
      <c r="I253" s="111"/>
      <c r="J253" s="111"/>
      <c r="K253" s="111"/>
      <c r="L253" s="111"/>
    </row>
    <row r="254" spans="2:12">
      <c r="B254" s="110"/>
      <c r="C254" s="110"/>
      <c r="D254" s="111"/>
      <c r="E254" s="111"/>
      <c r="F254" s="111"/>
      <c r="G254" s="111"/>
      <c r="H254" s="111"/>
      <c r="I254" s="111"/>
      <c r="J254" s="111"/>
      <c r="K254" s="111"/>
      <c r="L254" s="111"/>
    </row>
    <row r="255" spans="2:12">
      <c r="B255" s="110"/>
      <c r="C255" s="110"/>
      <c r="D255" s="111"/>
      <c r="E255" s="111"/>
      <c r="F255" s="111"/>
      <c r="G255" s="111"/>
      <c r="H255" s="111"/>
      <c r="I255" s="111"/>
      <c r="J255" s="111"/>
      <c r="K255" s="111"/>
      <c r="L255" s="111"/>
    </row>
    <row r="256" spans="2:12">
      <c r="B256" s="110"/>
      <c r="C256" s="110"/>
      <c r="D256" s="111"/>
      <c r="E256" s="111"/>
      <c r="F256" s="111"/>
      <c r="G256" s="111"/>
      <c r="H256" s="111"/>
      <c r="I256" s="111"/>
      <c r="J256" s="111"/>
      <c r="K256" s="111"/>
      <c r="L256" s="111"/>
    </row>
    <row r="257" spans="2:12">
      <c r="B257" s="110"/>
      <c r="C257" s="110"/>
      <c r="D257" s="111"/>
      <c r="E257" s="111"/>
      <c r="F257" s="111"/>
      <c r="G257" s="111"/>
      <c r="H257" s="111"/>
      <c r="I257" s="111"/>
      <c r="J257" s="111"/>
      <c r="K257" s="111"/>
      <c r="L257" s="111"/>
    </row>
    <row r="258" spans="2:12">
      <c r="B258" s="110"/>
      <c r="C258" s="110"/>
      <c r="D258" s="111"/>
      <c r="E258" s="111"/>
      <c r="F258" s="111"/>
      <c r="G258" s="111"/>
      <c r="H258" s="111"/>
      <c r="I258" s="111"/>
      <c r="J258" s="111"/>
      <c r="K258" s="111"/>
      <c r="L258" s="111"/>
    </row>
    <row r="259" spans="2:12">
      <c r="B259" s="110"/>
      <c r="C259" s="110"/>
      <c r="D259" s="111"/>
      <c r="E259" s="111"/>
      <c r="F259" s="111"/>
      <c r="G259" s="111"/>
      <c r="H259" s="111"/>
      <c r="I259" s="111"/>
      <c r="J259" s="111"/>
      <c r="K259" s="111"/>
      <c r="L259" s="111"/>
    </row>
    <row r="260" spans="2:12">
      <c r="B260" s="110"/>
      <c r="C260" s="110"/>
      <c r="D260" s="111"/>
      <c r="E260" s="111"/>
      <c r="F260" s="111"/>
      <c r="G260" s="111"/>
      <c r="H260" s="111"/>
      <c r="I260" s="111"/>
      <c r="J260" s="111"/>
      <c r="K260" s="111"/>
      <c r="L260" s="111"/>
    </row>
    <row r="261" spans="2:12">
      <c r="B261" s="110"/>
      <c r="C261" s="110"/>
      <c r="D261" s="111"/>
      <c r="E261" s="111"/>
      <c r="F261" s="111"/>
      <c r="G261" s="111"/>
      <c r="H261" s="111"/>
      <c r="I261" s="111"/>
      <c r="J261" s="111"/>
      <c r="K261" s="111"/>
      <c r="L261" s="111"/>
    </row>
    <row r="262" spans="2:12">
      <c r="B262" s="110"/>
      <c r="C262" s="110"/>
      <c r="D262" s="111"/>
      <c r="E262" s="111"/>
      <c r="F262" s="111"/>
      <c r="G262" s="111"/>
      <c r="H262" s="111"/>
      <c r="I262" s="111"/>
      <c r="J262" s="111"/>
      <c r="K262" s="111"/>
      <c r="L262" s="111"/>
    </row>
    <row r="263" spans="2:12">
      <c r="B263" s="110"/>
      <c r="C263" s="110"/>
      <c r="D263" s="111"/>
      <c r="E263" s="111"/>
      <c r="F263" s="111"/>
      <c r="G263" s="111"/>
      <c r="H263" s="111"/>
      <c r="I263" s="111"/>
      <c r="J263" s="111"/>
      <c r="K263" s="111"/>
      <c r="L263" s="111"/>
    </row>
    <row r="264" spans="2:12">
      <c r="B264" s="110"/>
      <c r="C264" s="110"/>
      <c r="D264" s="111"/>
      <c r="E264" s="111"/>
      <c r="F264" s="111"/>
      <c r="G264" s="111"/>
      <c r="H264" s="111"/>
      <c r="I264" s="111"/>
      <c r="J264" s="111"/>
      <c r="K264" s="111"/>
      <c r="L264" s="111"/>
    </row>
    <row r="265" spans="2:12">
      <c r="B265" s="110"/>
      <c r="C265" s="110"/>
      <c r="D265" s="111"/>
      <c r="E265" s="111"/>
      <c r="F265" s="111"/>
      <c r="G265" s="111"/>
      <c r="H265" s="111"/>
      <c r="I265" s="111"/>
      <c r="J265" s="111"/>
      <c r="K265" s="111"/>
      <c r="L265" s="111"/>
    </row>
    <row r="266" spans="2:12">
      <c r="B266" s="110"/>
      <c r="C266" s="110"/>
      <c r="D266" s="111"/>
      <c r="E266" s="111"/>
      <c r="F266" s="111"/>
      <c r="G266" s="111"/>
      <c r="H266" s="111"/>
      <c r="I266" s="111"/>
      <c r="J266" s="111"/>
      <c r="K266" s="111"/>
      <c r="L266" s="111"/>
    </row>
    <row r="267" spans="2:12">
      <c r="B267" s="110"/>
      <c r="C267" s="110"/>
      <c r="D267" s="111"/>
      <c r="E267" s="111"/>
      <c r="F267" s="111"/>
      <c r="G267" s="111"/>
      <c r="H267" s="111"/>
      <c r="I267" s="111"/>
      <c r="J267" s="111"/>
      <c r="K267" s="111"/>
      <c r="L267" s="111"/>
    </row>
    <row r="268" spans="2:12">
      <c r="B268" s="110"/>
      <c r="C268" s="110"/>
      <c r="D268" s="111"/>
      <c r="E268" s="111"/>
      <c r="F268" s="111"/>
      <c r="G268" s="111"/>
      <c r="H268" s="111"/>
      <c r="I268" s="111"/>
      <c r="J268" s="111"/>
      <c r="K268" s="111"/>
      <c r="L268" s="111"/>
    </row>
    <row r="269" spans="2:12">
      <c r="B269" s="110"/>
      <c r="C269" s="110"/>
      <c r="D269" s="111"/>
      <c r="E269" s="111"/>
      <c r="F269" s="111"/>
      <c r="G269" s="111"/>
      <c r="H269" s="111"/>
      <c r="I269" s="111"/>
      <c r="J269" s="111"/>
      <c r="K269" s="111"/>
      <c r="L269" s="111"/>
    </row>
    <row r="270" spans="2:12">
      <c r="B270" s="110"/>
      <c r="C270" s="110"/>
      <c r="D270" s="111"/>
      <c r="E270" s="111"/>
      <c r="F270" s="111"/>
      <c r="G270" s="111"/>
      <c r="H270" s="111"/>
      <c r="I270" s="111"/>
      <c r="J270" s="111"/>
      <c r="K270" s="111"/>
      <c r="L270" s="111"/>
    </row>
    <row r="271" spans="2:12">
      <c r="B271" s="110"/>
      <c r="C271" s="110"/>
      <c r="D271" s="111"/>
      <c r="E271" s="111"/>
      <c r="F271" s="111"/>
      <c r="G271" s="111"/>
      <c r="H271" s="111"/>
      <c r="I271" s="111"/>
      <c r="J271" s="111"/>
      <c r="K271" s="111"/>
      <c r="L271" s="111"/>
    </row>
    <row r="272" spans="2:12">
      <c r="B272" s="110"/>
      <c r="C272" s="110"/>
      <c r="D272" s="111"/>
      <c r="E272" s="111"/>
      <c r="F272" s="111"/>
      <c r="G272" s="111"/>
      <c r="H272" s="111"/>
      <c r="I272" s="111"/>
      <c r="J272" s="111"/>
      <c r="K272" s="111"/>
      <c r="L272" s="111"/>
    </row>
    <row r="273" spans="2:12">
      <c r="B273" s="110"/>
      <c r="C273" s="110"/>
      <c r="D273" s="111"/>
      <c r="E273" s="111"/>
      <c r="F273" s="111"/>
      <c r="G273" s="111"/>
      <c r="H273" s="111"/>
      <c r="I273" s="111"/>
      <c r="J273" s="111"/>
      <c r="K273" s="111"/>
      <c r="L273" s="111"/>
    </row>
    <row r="274" spans="2:12">
      <c r="B274" s="110"/>
      <c r="C274" s="110"/>
      <c r="D274" s="111"/>
      <c r="E274" s="111"/>
      <c r="F274" s="111"/>
      <c r="G274" s="111"/>
      <c r="H274" s="111"/>
      <c r="I274" s="111"/>
      <c r="J274" s="111"/>
      <c r="K274" s="111"/>
      <c r="L274" s="111"/>
    </row>
    <row r="275" spans="2:12">
      <c r="B275" s="110"/>
      <c r="C275" s="110"/>
      <c r="D275" s="111"/>
      <c r="E275" s="111"/>
      <c r="F275" s="111"/>
      <c r="G275" s="111"/>
      <c r="H275" s="111"/>
      <c r="I275" s="111"/>
      <c r="J275" s="111"/>
      <c r="K275" s="111"/>
      <c r="L275" s="111"/>
    </row>
    <row r="276" spans="2:12">
      <c r="B276" s="110"/>
      <c r="C276" s="110"/>
      <c r="D276" s="111"/>
      <c r="E276" s="111"/>
      <c r="F276" s="111"/>
      <c r="G276" s="111"/>
      <c r="H276" s="111"/>
      <c r="I276" s="111"/>
      <c r="J276" s="111"/>
      <c r="K276" s="111"/>
      <c r="L276" s="111"/>
    </row>
    <row r="277" spans="2:12">
      <c r="B277" s="110"/>
      <c r="C277" s="110"/>
      <c r="D277" s="111"/>
      <c r="E277" s="111"/>
      <c r="F277" s="111"/>
      <c r="G277" s="111"/>
      <c r="H277" s="111"/>
      <c r="I277" s="111"/>
      <c r="J277" s="111"/>
      <c r="K277" s="111"/>
      <c r="L277" s="111"/>
    </row>
    <row r="278" spans="2:12">
      <c r="B278" s="110"/>
      <c r="C278" s="110"/>
      <c r="D278" s="111"/>
      <c r="E278" s="111"/>
      <c r="F278" s="111"/>
      <c r="G278" s="111"/>
      <c r="H278" s="111"/>
      <c r="I278" s="111"/>
      <c r="J278" s="111"/>
      <c r="K278" s="111"/>
      <c r="L278" s="111"/>
    </row>
    <row r="279" spans="2:12">
      <c r="B279" s="110"/>
      <c r="C279" s="110"/>
      <c r="D279" s="111"/>
      <c r="E279" s="111"/>
      <c r="F279" s="111"/>
      <c r="G279" s="111"/>
      <c r="H279" s="111"/>
      <c r="I279" s="111"/>
      <c r="J279" s="111"/>
      <c r="K279" s="111"/>
      <c r="L279" s="111"/>
    </row>
    <row r="280" spans="2:12">
      <c r="B280" s="110"/>
      <c r="C280" s="110"/>
      <c r="D280" s="111"/>
      <c r="E280" s="111"/>
      <c r="F280" s="111"/>
      <c r="G280" s="111"/>
      <c r="H280" s="111"/>
      <c r="I280" s="111"/>
      <c r="J280" s="111"/>
      <c r="K280" s="111"/>
      <c r="L280" s="111"/>
    </row>
    <row r="281" spans="2:12">
      <c r="B281" s="110"/>
      <c r="C281" s="110"/>
      <c r="D281" s="111"/>
      <c r="E281" s="111"/>
      <c r="F281" s="111"/>
      <c r="G281" s="111"/>
      <c r="H281" s="111"/>
      <c r="I281" s="111"/>
      <c r="J281" s="111"/>
      <c r="K281" s="111"/>
      <c r="L281" s="111"/>
    </row>
    <row r="282" spans="2:12">
      <c r="B282" s="110"/>
      <c r="C282" s="110"/>
      <c r="D282" s="111"/>
      <c r="E282" s="111"/>
      <c r="F282" s="111"/>
      <c r="G282" s="111"/>
      <c r="H282" s="111"/>
      <c r="I282" s="111"/>
      <c r="J282" s="111"/>
      <c r="K282" s="111"/>
      <c r="L282" s="111"/>
    </row>
    <row r="283" spans="2:12">
      <c r="B283" s="110"/>
      <c r="C283" s="110"/>
      <c r="D283" s="111"/>
      <c r="E283" s="111"/>
      <c r="F283" s="111"/>
      <c r="G283" s="111"/>
      <c r="H283" s="111"/>
      <c r="I283" s="111"/>
      <c r="J283" s="111"/>
      <c r="K283" s="111"/>
      <c r="L283" s="111"/>
    </row>
    <row r="284" spans="2:12">
      <c r="B284" s="110"/>
      <c r="C284" s="110"/>
      <c r="D284" s="111"/>
      <c r="E284" s="111"/>
      <c r="F284" s="111"/>
      <c r="G284" s="111"/>
      <c r="H284" s="111"/>
      <c r="I284" s="111"/>
      <c r="J284" s="111"/>
      <c r="K284" s="111"/>
      <c r="L284" s="111"/>
    </row>
    <row r="285" spans="2:12">
      <c r="B285" s="110"/>
      <c r="C285" s="110"/>
      <c r="D285" s="111"/>
      <c r="E285" s="111"/>
      <c r="F285" s="111"/>
      <c r="G285" s="111"/>
      <c r="H285" s="111"/>
      <c r="I285" s="111"/>
      <c r="J285" s="111"/>
      <c r="K285" s="111"/>
      <c r="L285" s="111"/>
    </row>
    <row r="286" spans="2:12">
      <c r="B286" s="110"/>
      <c r="C286" s="110"/>
      <c r="D286" s="111"/>
      <c r="E286" s="111"/>
      <c r="F286" s="111"/>
      <c r="G286" s="111"/>
      <c r="H286" s="111"/>
      <c r="I286" s="111"/>
      <c r="J286" s="111"/>
      <c r="K286" s="111"/>
      <c r="L286" s="111"/>
    </row>
    <row r="287" spans="2:12">
      <c r="B287" s="110"/>
      <c r="C287" s="110"/>
      <c r="D287" s="111"/>
      <c r="E287" s="111"/>
      <c r="F287" s="111"/>
      <c r="G287" s="111"/>
      <c r="H287" s="111"/>
      <c r="I287" s="111"/>
      <c r="J287" s="111"/>
      <c r="K287" s="111"/>
      <c r="L287" s="111"/>
    </row>
    <row r="288" spans="2:12">
      <c r="B288" s="110"/>
      <c r="C288" s="110"/>
      <c r="D288" s="111"/>
      <c r="E288" s="111"/>
      <c r="F288" s="111"/>
      <c r="G288" s="111"/>
      <c r="H288" s="111"/>
      <c r="I288" s="111"/>
      <c r="J288" s="111"/>
      <c r="K288" s="111"/>
      <c r="L288" s="111"/>
    </row>
    <row r="289" spans="2:12">
      <c r="B289" s="110"/>
      <c r="C289" s="110"/>
      <c r="D289" s="111"/>
      <c r="E289" s="111"/>
      <c r="F289" s="111"/>
      <c r="G289" s="111"/>
      <c r="H289" s="111"/>
      <c r="I289" s="111"/>
      <c r="J289" s="111"/>
      <c r="K289" s="111"/>
      <c r="L289" s="111"/>
    </row>
    <row r="290" spans="2:12">
      <c r="B290" s="110"/>
      <c r="C290" s="110"/>
      <c r="D290" s="111"/>
      <c r="E290" s="111"/>
      <c r="F290" s="111"/>
      <c r="G290" s="111"/>
      <c r="H290" s="111"/>
      <c r="I290" s="111"/>
      <c r="J290" s="111"/>
      <c r="K290" s="111"/>
      <c r="L290" s="111"/>
    </row>
    <row r="291" spans="2:12">
      <c r="B291" s="110"/>
      <c r="C291" s="110"/>
      <c r="D291" s="111"/>
      <c r="E291" s="111"/>
      <c r="F291" s="111"/>
      <c r="G291" s="111"/>
      <c r="H291" s="111"/>
      <c r="I291" s="111"/>
      <c r="J291" s="111"/>
      <c r="K291" s="111"/>
      <c r="L291" s="111"/>
    </row>
    <row r="292" spans="2:12">
      <c r="B292" s="110"/>
      <c r="C292" s="110"/>
      <c r="D292" s="111"/>
      <c r="E292" s="111"/>
      <c r="F292" s="111"/>
      <c r="G292" s="111"/>
      <c r="H292" s="111"/>
      <c r="I292" s="111"/>
      <c r="J292" s="111"/>
      <c r="K292" s="111"/>
      <c r="L292" s="111"/>
    </row>
    <row r="293" spans="2:12">
      <c r="B293" s="110"/>
      <c r="C293" s="110"/>
      <c r="D293" s="111"/>
      <c r="E293" s="111"/>
      <c r="F293" s="111"/>
      <c r="G293" s="111"/>
      <c r="H293" s="111"/>
      <c r="I293" s="111"/>
      <c r="J293" s="111"/>
      <c r="K293" s="111"/>
      <c r="L293" s="111"/>
    </row>
    <row r="294" spans="2:12">
      <c r="B294" s="110"/>
      <c r="C294" s="110"/>
      <c r="D294" s="111"/>
      <c r="E294" s="111"/>
      <c r="F294" s="111"/>
      <c r="G294" s="111"/>
      <c r="H294" s="111"/>
      <c r="I294" s="111"/>
      <c r="J294" s="111"/>
      <c r="K294" s="111"/>
      <c r="L294" s="111"/>
    </row>
    <row r="295" spans="2:12">
      <c r="B295" s="110"/>
      <c r="C295" s="110"/>
      <c r="D295" s="111"/>
      <c r="E295" s="111"/>
      <c r="F295" s="111"/>
      <c r="G295" s="111"/>
      <c r="H295" s="111"/>
      <c r="I295" s="111"/>
      <c r="J295" s="111"/>
      <c r="K295" s="111"/>
      <c r="L295" s="111"/>
    </row>
    <row r="296" spans="2:12">
      <c r="B296" s="110"/>
      <c r="C296" s="110"/>
      <c r="D296" s="111"/>
      <c r="E296" s="111"/>
      <c r="F296" s="111"/>
      <c r="G296" s="111"/>
      <c r="H296" s="111"/>
      <c r="I296" s="111"/>
      <c r="J296" s="111"/>
      <c r="K296" s="111"/>
      <c r="L296" s="111"/>
    </row>
    <row r="297" spans="2:12">
      <c r="B297" s="110"/>
      <c r="C297" s="110"/>
      <c r="D297" s="111"/>
      <c r="E297" s="111"/>
      <c r="F297" s="111"/>
      <c r="G297" s="111"/>
      <c r="H297" s="111"/>
      <c r="I297" s="111"/>
      <c r="J297" s="111"/>
      <c r="K297" s="111"/>
      <c r="L297" s="111"/>
    </row>
    <row r="298" spans="2:12">
      <c r="B298" s="110"/>
      <c r="C298" s="110"/>
      <c r="D298" s="111"/>
      <c r="E298" s="111"/>
      <c r="F298" s="111"/>
      <c r="G298" s="111"/>
      <c r="H298" s="111"/>
      <c r="I298" s="111"/>
      <c r="J298" s="111"/>
      <c r="K298" s="111"/>
      <c r="L298" s="111"/>
    </row>
    <row r="299" spans="2:12">
      <c r="B299" s="110"/>
      <c r="C299" s="110"/>
      <c r="D299" s="111"/>
      <c r="E299" s="111"/>
      <c r="F299" s="111"/>
      <c r="G299" s="111"/>
      <c r="H299" s="111"/>
      <c r="I299" s="111"/>
      <c r="J299" s="111"/>
      <c r="K299" s="111"/>
      <c r="L299" s="111"/>
    </row>
    <row r="300" spans="2:12">
      <c r="B300" s="110"/>
      <c r="C300" s="110"/>
      <c r="D300" s="111"/>
      <c r="E300" s="111"/>
      <c r="F300" s="111"/>
      <c r="G300" s="111"/>
      <c r="H300" s="111"/>
      <c r="I300" s="111"/>
      <c r="J300" s="111"/>
      <c r="K300" s="111"/>
      <c r="L300" s="111"/>
    </row>
    <row r="301" spans="2:12">
      <c r="B301" s="110"/>
      <c r="C301" s="110"/>
      <c r="D301" s="111"/>
      <c r="E301" s="111"/>
      <c r="F301" s="111"/>
      <c r="G301" s="111"/>
      <c r="H301" s="111"/>
      <c r="I301" s="111"/>
      <c r="J301" s="111"/>
      <c r="K301" s="111"/>
      <c r="L301" s="111"/>
    </row>
    <row r="302" spans="2:12">
      <c r="B302" s="110"/>
      <c r="C302" s="110"/>
      <c r="D302" s="111"/>
      <c r="E302" s="111"/>
      <c r="F302" s="111"/>
      <c r="G302" s="111"/>
      <c r="H302" s="111"/>
      <c r="I302" s="111"/>
      <c r="J302" s="111"/>
      <c r="K302" s="111"/>
      <c r="L302" s="111"/>
    </row>
    <row r="303" spans="2:12">
      <c r="B303" s="110"/>
      <c r="C303" s="110"/>
      <c r="D303" s="111"/>
      <c r="E303" s="111"/>
      <c r="F303" s="111"/>
      <c r="G303" s="111"/>
      <c r="H303" s="111"/>
      <c r="I303" s="111"/>
      <c r="J303" s="111"/>
      <c r="K303" s="111"/>
      <c r="L303" s="111"/>
    </row>
    <row r="304" spans="2:12">
      <c r="B304" s="110"/>
      <c r="C304" s="110"/>
      <c r="D304" s="111"/>
      <c r="E304" s="111"/>
      <c r="F304" s="111"/>
      <c r="G304" s="111"/>
      <c r="H304" s="111"/>
      <c r="I304" s="111"/>
      <c r="J304" s="111"/>
      <c r="K304" s="111"/>
      <c r="L304" s="111"/>
    </row>
    <row r="305" spans="2:12">
      <c r="B305" s="110"/>
      <c r="C305" s="110"/>
      <c r="D305" s="111"/>
      <c r="E305" s="111"/>
      <c r="F305" s="111"/>
      <c r="G305" s="111"/>
      <c r="H305" s="111"/>
      <c r="I305" s="111"/>
      <c r="J305" s="111"/>
      <c r="K305" s="111"/>
      <c r="L305" s="111"/>
    </row>
    <row r="306" spans="2:12">
      <c r="B306" s="110"/>
      <c r="C306" s="110"/>
      <c r="D306" s="111"/>
      <c r="E306" s="111"/>
      <c r="F306" s="111"/>
      <c r="G306" s="111"/>
      <c r="H306" s="111"/>
      <c r="I306" s="111"/>
      <c r="J306" s="111"/>
      <c r="K306" s="111"/>
      <c r="L306" s="111"/>
    </row>
    <row r="307" spans="2:12">
      <c r="B307" s="110"/>
      <c r="C307" s="110"/>
      <c r="D307" s="111"/>
      <c r="E307" s="111"/>
      <c r="F307" s="111"/>
      <c r="G307" s="111"/>
      <c r="H307" s="111"/>
      <c r="I307" s="111"/>
      <c r="J307" s="111"/>
      <c r="K307" s="111"/>
      <c r="L307" s="111"/>
    </row>
    <row r="308" spans="2:12">
      <c r="B308" s="110"/>
      <c r="C308" s="110"/>
      <c r="D308" s="111"/>
      <c r="E308" s="111"/>
      <c r="F308" s="111"/>
      <c r="G308" s="111"/>
      <c r="H308" s="111"/>
      <c r="I308" s="111"/>
      <c r="J308" s="111"/>
      <c r="K308" s="111"/>
      <c r="L308" s="111"/>
    </row>
    <row r="309" spans="2:12">
      <c r="B309" s="110"/>
      <c r="C309" s="110"/>
      <c r="D309" s="111"/>
      <c r="E309" s="111"/>
      <c r="F309" s="111"/>
      <c r="G309" s="111"/>
      <c r="H309" s="111"/>
      <c r="I309" s="111"/>
      <c r="J309" s="111"/>
      <c r="K309" s="111"/>
      <c r="L309" s="111"/>
    </row>
    <row r="310" spans="2:12">
      <c r="B310" s="110"/>
      <c r="C310" s="110"/>
      <c r="D310" s="111"/>
      <c r="E310" s="111"/>
      <c r="F310" s="111"/>
      <c r="G310" s="111"/>
      <c r="H310" s="111"/>
      <c r="I310" s="111"/>
      <c r="J310" s="111"/>
      <c r="K310" s="111"/>
      <c r="L310" s="111"/>
    </row>
    <row r="311" spans="2:12">
      <c r="B311" s="110"/>
      <c r="C311" s="110"/>
      <c r="D311" s="111"/>
      <c r="E311" s="111"/>
      <c r="F311" s="111"/>
      <c r="G311" s="111"/>
      <c r="H311" s="111"/>
      <c r="I311" s="111"/>
      <c r="J311" s="111"/>
      <c r="K311" s="111"/>
      <c r="L311" s="111"/>
    </row>
    <row r="312" spans="2:12">
      <c r="B312" s="110"/>
      <c r="C312" s="110"/>
      <c r="D312" s="111"/>
      <c r="E312" s="111"/>
      <c r="F312" s="111"/>
      <c r="G312" s="111"/>
      <c r="H312" s="111"/>
      <c r="I312" s="111"/>
      <c r="J312" s="111"/>
      <c r="K312" s="111"/>
      <c r="L312" s="111"/>
    </row>
    <row r="313" spans="2:12">
      <c r="B313" s="110"/>
      <c r="C313" s="110"/>
      <c r="D313" s="111"/>
      <c r="E313" s="111"/>
      <c r="F313" s="111"/>
      <c r="G313" s="111"/>
      <c r="H313" s="111"/>
      <c r="I313" s="111"/>
      <c r="J313" s="111"/>
      <c r="K313" s="111"/>
      <c r="L313" s="111"/>
    </row>
    <row r="314" spans="2:12">
      <c r="B314" s="110"/>
      <c r="C314" s="110"/>
      <c r="D314" s="111"/>
      <c r="E314" s="111"/>
      <c r="F314" s="111"/>
      <c r="G314" s="111"/>
      <c r="H314" s="111"/>
      <c r="I314" s="111"/>
      <c r="J314" s="111"/>
      <c r="K314" s="111"/>
      <c r="L314" s="111"/>
    </row>
    <row r="315" spans="2:12">
      <c r="B315" s="110"/>
      <c r="C315" s="110"/>
      <c r="D315" s="111"/>
      <c r="E315" s="111"/>
      <c r="F315" s="111"/>
      <c r="G315" s="111"/>
      <c r="H315" s="111"/>
      <c r="I315" s="111"/>
      <c r="J315" s="111"/>
      <c r="K315" s="111"/>
      <c r="L315" s="111"/>
    </row>
    <row r="316" spans="2:12">
      <c r="B316" s="110"/>
      <c r="C316" s="110"/>
      <c r="D316" s="111"/>
      <c r="E316" s="111"/>
      <c r="F316" s="111"/>
      <c r="G316" s="111"/>
      <c r="H316" s="111"/>
      <c r="I316" s="111"/>
      <c r="J316" s="111"/>
      <c r="K316" s="111"/>
      <c r="L316" s="111"/>
    </row>
    <row r="317" spans="2:12">
      <c r="B317" s="110"/>
      <c r="C317" s="110"/>
      <c r="D317" s="111"/>
      <c r="E317" s="111"/>
      <c r="F317" s="111"/>
      <c r="G317" s="111"/>
      <c r="H317" s="111"/>
      <c r="I317" s="111"/>
      <c r="J317" s="111"/>
      <c r="K317" s="111"/>
      <c r="L317" s="111"/>
    </row>
    <row r="318" spans="2:12">
      <c r="B318" s="110"/>
      <c r="C318" s="110"/>
      <c r="D318" s="111"/>
      <c r="E318" s="111"/>
      <c r="F318" s="111"/>
      <c r="G318" s="111"/>
      <c r="H318" s="111"/>
      <c r="I318" s="111"/>
      <c r="J318" s="111"/>
      <c r="K318" s="111"/>
      <c r="L318" s="111"/>
    </row>
    <row r="319" spans="2:12">
      <c r="B319" s="110"/>
      <c r="C319" s="110"/>
      <c r="D319" s="111"/>
      <c r="E319" s="111"/>
      <c r="F319" s="111"/>
      <c r="G319" s="111"/>
      <c r="H319" s="111"/>
      <c r="I319" s="111"/>
      <c r="J319" s="111"/>
      <c r="K319" s="111"/>
      <c r="L319" s="111"/>
    </row>
    <row r="320" spans="2:12">
      <c r="B320" s="110"/>
      <c r="C320" s="110"/>
      <c r="D320" s="111"/>
      <c r="E320" s="111"/>
      <c r="F320" s="111"/>
      <c r="G320" s="111"/>
      <c r="H320" s="111"/>
      <c r="I320" s="111"/>
      <c r="J320" s="111"/>
      <c r="K320" s="111"/>
      <c r="L320" s="111"/>
    </row>
    <row r="321" spans="2:12">
      <c r="B321" s="110"/>
      <c r="C321" s="110"/>
      <c r="D321" s="111"/>
      <c r="E321" s="111"/>
      <c r="F321" s="111"/>
      <c r="G321" s="111"/>
      <c r="H321" s="111"/>
      <c r="I321" s="111"/>
      <c r="J321" s="111"/>
      <c r="K321" s="111"/>
      <c r="L321" s="111"/>
    </row>
    <row r="322" spans="2:12">
      <c r="B322" s="110"/>
      <c r="C322" s="110"/>
      <c r="D322" s="111"/>
      <c r="E322" s="111"/>
      <c r="F322" s="111"/>
      <c r="G322" s="111"/>
      <c r="H322" s="111"/>
      <c r="I322" s="111"/>
      <c r="J322" s="111"/>
      <c r="K322" s="111"/>
      <c r="L322" s="111"/>
    </row>
    <row r="323" spans="2:12">
      <c r="B323" s="110"/>
      <c r="C323" s="110"/>
      <c r="D323" s="111"/>
      <c r="E323" s="111"/>
      <c r="F323" s="111"/>
      <c r="G323" s="111"/>
      <c r="H323" s="111"/>
      <c r="I323" s="111"/>
      <c r="J323" s="111"/>
      <c r="K323" s="111"/>
      <c r="L323" s="111"/>
    </row>
    <row r="324" spans="2:12">
      <c r="B324" s="110"/>
      <c r="C324" s="110"/>
      <c r="D324" s="111"/>
      <c r="E324" s="111"/>
      <c r="F324" s="111"/>
      <c r="G324" s="111"/>
      <c r="H324" s="111"/>
      <c r="I324" s="111"/>
      <c r="J324" s="111"/>
      <c r="K324" s="111"/>
      <c r="L324" s="111"/>
    </row>
    <row r="325" spans="2:12">
      <c r="B325" s="110"/>
      <c r="C325" s="110"/>
      <c r="D325" s="111"/>
      <c r="E325" s="111"/>
      <c r="F325" s="111"/>
      <c r="G325" s="111"/>
      <c r="H325" s="111"/>
      <c r="I325" s="111"/>
      <c r="J325" s="111"/>
      <c r="K325" s="111"/>
      <c r="L325" s="111"/>
    </row>
    <row r="326" spans="2:12">
      <c r="B326" s="110"/>
      <c r="C326" s="110"/>
      <c r="D326" s="111"/>
      <c r="E326" s="111"/>
      <c r="F326" s="111"/>
      <c r="G326" s="111"/>
      <c r="H326" s="111"/>
      <c r="I326" s="111"/>
      <c r="J326" s="111"/>
      <c r="K326" s="111"/>
      <c r="L326" s="111"/>
    </row>
    <row r="327" spans="2:12">
      <c r="B327" s="110"/>
      <c r="C327" s="110"/>
      <c r="D327" s="111"/>
      <c r="E327" s="111"/>
      <c r="F327" s="111"/>
      <c r="G327" s="111"/>
      <c r="H327" s="111"/>
      <c r="I327" s="111"/>
      <c r="J327" s="111"/>
      <c r="K327" s="111"/>
      <c r="L327" s="111"/>
    </row>
    <row r="328" spans="2:12">
      <c r="B328" s="110"/>
      <c r="C328" s="110"/>
      <c r="D328" s="111"/>
      <c r="E328" s="111"/>
      <c r="F328" s="111"/>
      <c r="G328" s="111"/>
      <c r="H328" s="111"/>
      <c r="I328" s="111"/>
      <c r="J328" s="111"/>
      <c r="K328" s="111"/>
      <c r="L328" s="111"/>
    </row>
    <row r="329" spans="2:12">
      <c r="B329" s="110"/>
      <c r="C329" s="110"/>
      <c r="D329" s="111"/>
      <c r="E329" s="111"/>
      <c r="F329" s="111"/>
      <c r="G329" s="111"/>
      <c r="H329" s="111"/>
      <c r="I329" s="111"/>
      <c r="J329" s="111"/>
      <c r="K329" s="111"/>
      <c r="L329" s="111"/>
    </row>
    <row r="330" spans="2:12">
      <c r="B330" s="110"/>
      <c r="C330" s="110"/>
      <c r="D330" s="111"/>
      <c r="E330" s="111"/>
      <c r="F330" s="111"/>
      <c r="G330" s="111"/>
      <c r="H330" s="111"/>
      <c r="I330" s="111"/>
      <c r="J330" s="111"/>
      <c r="K330" s="111"/>
      <c r="L330" s="111"/>
    </row>
    <row r="331" spans="2:12">
      <c r="B331" s="110"/>
      <c r="C331" s="110"/>
      <c r="D331" s="111"/>
      <c r="E331" s="111"/>
      <c r="F331" s="111"/>
      <c r="G331" s="111"/>
      <c r="H331" s="111"/>
      <c r="I331" s="111"/>
      <c r="J331" s="111"/>
      <c r="K331" s="111"/>
      <c r="L331" s="111"/>
    </row>
    <row r="332" spans="2:12">
      <c r="B332" s="110"/>
      <c r="C332" s="110"/>
      <c r="D332" s="111"/>
      <c r="E332" s="111"/>
      <c r="F332" s="111"/>
      <c r="G332" s="111"/>
      <c r="H332" s="111"/>
      <c r="I332" s="111"/>
      <c r="J332" s="111"/>
      <c r="K332" s="111"/>
      <c r="L332" s="111"/>
    </row>
    <row r="333" spans="2:12">
      <c r="B333" s="110"/>
      <c r="C333" s="110"/>
      <c r="D333" s="111"/>
      <c r="E333" s="111"/>
      <c r="F333" s="111"/>
      <c r="G333" s="111"/>
      <c r="H333" s="111"/>
      <c r="I333" s="111"/>
      <c r="J333" s="111"/>
      <c r="K333" s="111"/>
      <c r="L333" s="111"/>
    </row>
    <row r="334" spans="2:12">
      <c r="B334" s="110"/>
      <c r="C334" s="110"/>
      <c r="D334" s="111"/>
      <c r="E334" s="111"/>
      <c r="F334" s="111"/>
      <c r="G334" s="111"/>
      <c r="H334" s="111"/>
      <c r="I334" s="111"/>
      <c r="J334" s="111"/>
      <c r="K334" s="111"/>
      <c r="L334" s="111"/>
    </row>
    <row r="335" spans="2:12">
      <c r="B335" s="110"/>
      <c r="C335" s="110"/>
      <c r="D335" s="111"/>
      <c r="E335" s="111"/>
      <c r="F335" s="111"/>
      <c r="G335" s="111"/>
      <c r="H335" s="111"/>
      <c r="I335" s="111"/>
      <c r="J335" s="111"/>
      <c r="K335" s="111"/>
      <c r="L335" s="111"/>
    </row>
    <row r="336" spans="2:12">
      <c r="B336" s="110"/>
      <c r="C336" s="110"/>
      <c r="D336" s="111"/>
      <c r="E336" s="111"/>
      <c r="F336" s="111"/>
      <c r="G336" s="111"/>
      <c r="H336" s="111"/>
      <c r="I336" s="111"/>
      <c r="J336" s="111"/>
      <c r="K336" s="111"/>
      <c r="L336" s="111"/>
    </row>
    <row r="337" spans="2:12">
      <c r="B337" s="110"/>
      <c r="C337" s="110"/>
      <c r="D337" s="111"/>
      <c r="E337" s="111"/>
      <c r="F337" s="111"/>
      <c r="G337" s="111"/>
      <c r="H337" s="111"/>
      <c r="I337" s="111"/>
      <c r="J337" s="111"/>
      <c r="K337" s="111"/>
      <c r="L337" s="111"/>
    </row>
    <row r="338" spans="2:12">
      <c r="B338" s="110"/>
      <c r="C338" s="110"/>
      <c r="D338" s="111"/>
      <c r="E338" s="111"/>
      <c r="F338" s="111"/>
      <c r="G338" s="111"/>
      <c r="H338" s="111"/>
      <c r="I338" s="111"/>
      <c r="J338" s="111"/>
      <c r="K338" s="111"/>
      <c r="L338" s="111"/>
    </row>
    <row r="339" spans="2:12">
      <c r="B339" s="110"/>
      <c r="C339" s="110"/>
      <c r="D339" s="111"/>
      <c r="E339" s="111"/>
      <c r="F339" s="111"/>
      <c r="G339" s="111"/>
      <c r="H339" s="111"/>
      <c r="I339" s="111"/>
      <c r="J339" s="111"/>
      <c r="K339" s="111"/>
      <c r="L339" s="111"/>
    </row>
    <row r="340" spans="2:12">
      <c r="B340" s="110"/>
      <c r="C340" s="110"/>
      <c r="D340" s="111"/>
      <c r="E340" s="111"/>
      <c r="F340" s="111"/>
      <c r="G340" s="111"/>
      <c r="H340" s="111"/>
      <c r="I340" s="111"/>
      <c r="J340" s="111"/>
      <c r="K340" s="111"/>
      <c r="L340" s="111"/>
    </row>
    <row r="341" spans="2:12">
      <c r="B341" s="110"/>
      <c r="C341" s="110"/>
      <c r="D341" s="111"/>
      <c r="E341" s="111"/>
      <c r="F341" s="111"/>
      <c r="G341" s="111"/>
      <c r="H341" s="111"/>
      <c r="I341" s="111"/>
      <c r="J341" s="111"/>
      <c r="K341" s="111"/>
      <c r="L341" s="111"/>
    </row>
    <row r="342" spans="2:12">
      <c r="B342" s="110"/>
      <c r="C342" s="110"/>
      <c r="D342" s="111"/>
      <c r="E342" s="111"/>
      <c r="F342" s="111"/>
      <c r="G342" s="111"/>
      <c r="H342" s="111"/>
      <c r="I342" s="111"/>
      <c r="J342" s="111"/>
      <c r="K342" s="111"/>
      <c r="L342" s="111"/>
    </row>
    <row r="343" spans="2:12">
      <c r="B343" s="110"/>
      <c r="C343" s="110"/>
      <c r="D343" s="111"/>
      <c r="E343" s="111"/>
      <c r="F343" s="111"/>
      <c r="G343" s="111"/>
      <c r="H343" s="111"/>
      <c r="I343" s="111"/>
      <c r="J343" s="111"/>
      <c r="K343" s="111"/>
      <c r="L343" s="111"/>
    </row>
    <row r="344" spans="2:12">
      <c r="B344" s="110"/>
      <c r="C344" s="110"/>
      <c r="D344" s="111"/>
      <c r="E344" s="111"/>
      <c r="F344" s="111"/>
      <c r="G344" s="111"/>
      <c r="H344" s="111"/>
      <c r="I344" s="111"/>
      <c r="J344" s="111"/>
      <c r="K344" s="111"/>
      <c r="L344" s="111"/>
    </row>
    <row r="345" spans="2:12">
      <c r="B345" s="110"/>
      <c r="C345" s="110"/>
      <c r="D345" s="111"/>
      <c r="E345" s="111"/>
      <c r="F345" s="111"/>
      <c r="G345" s="111"/>
      <c r="H345" s="111"/>
      <c r="I345" s="111"/>
      <c r="J345" s="111"/>
      <c r="K345" s="111"/>
      <c r="L345" s="111"/>
    </row>
    <row r="346" spans="2:12">
      <c r="B346" s="110"/>
      <c r="C346" s="110"/>
      <c r="D346" s="111"/>
      <c r="E346" s="111"/>
      <c r="F346" s="111"/>
      <c r="G346" s="111"/>
      <c r="H346" s="111"/>
      <c r="I346" s="111"/>
      <c r="J346" s="111"/>
      <c r="K346" s="111"/>
      <c r="L346" s="111"/>
    </row>
    <row r="347" spans="2:12">
      <c r="B347" s="110"/>
      <c r="C347" s="110"/>
      <c r="D347" s="111"/>
      <c r="E347" s="111"/>
      <c r="F347" s="111"/>
      <c r="G347" s="111"/>
      <c r="H347" s="111"/>
      <c r="I347" s="111"/>
      <c r="J347" s="111"/>
      <c r="K347" s="111"/>
      <c r="L347" s="111"/>
    </row>
    <row r="348" spans="2:12">
      <c r="B348" s="110"/>
      <c r="C348" s="110"/>
      <c r="D348" s="111"/>
      <c r="E348" s="111"/>
      <c r="F348" s="111"/>
      <c r="G348" s="111"/>
      <c r="H348" s="111"/>
      <c r="I348" s="111"/>
      <c r="J348" s="111"/>
      <c r="K348" s="111"/>
      <c r="L348" s="111"/>
    </row>
    <row r="349" spans="2:12">
      <c r="B349" s="110"/>
      <c r="C349" s="110"/>
      <c r="D349" s="111"/>
      <c r="E349" s="111"/>
      <c r="F349" s="111"/>
      <c r="G349" s="111"/>
      <c r="H349" s="111"/>
      <c r="I349" s="111"/>
      <c r="J349" s="111"/>
      <c r="K349" s="111"/>
      <c r="L349" s="111"/>
    </row>
    <row r="350" spans="2:12">
      <c r="B350" s="110"/>
      <c r="C350" s="110"/>
      <c r="D350" s="111"/>
      <c r="E350" s="111"/>
      <c r="F350" s="111"/>
      <c r="G350" s="111"/>
      <c r="H350" s="111"/>
      <c r="I350" s="111"/>
      <c r="J350" s="111"/>
      <c r="K350" s="111"/>
      <c r="L350" s="111"/>
    </row>
    <row r="351" spans="2:12">
      <c r="B351" s="110"/>
      <c r="C351" s="110"/>
      <c r="D351" s="111"/>
      <c r="E351" s="111"/>
      <c r="F351" s="111"/>
      <c r="G351" s="111"/>
      <c r="H351" s="111"/>
      <c r="I351" s="111"/>
      <c r="J351" s="111"/>
      <c r="K351" s="111"/>
      <c r="L351" s="111"/>
    </row>
    <row r="352" spans="2:12">
      <c r="B352" s="110"/>
      <c r="C352" s="110"/>
      <c r="D352" s="111"/>
      <c r="E352" s="111"/>
      <c r="F352" s="111"/>
      <c r="G352" s="111"/>
      <c r="H352" s="111"/>
      <c r="I352" s="111"/>
      <c r="J352" s="111"/>
      <c r="K352" s="111"/>
      <c r="L352" s="111"/>
    </row>
    <row r="353" spans="2:12">
      <c r="B353" s="110"/>
      <c r="C353" s="110"/>
      <c r="D353" s="111"/>
      <c r="E353" s="111"/>
      <c r="F353" s="111"/>
      <c r="G353" s="111"/>
      <c r="H353" s="111"/>
      <c r="I353" s="111"/>
      <c r="J353" s="111"/>
      <c r="K353" s="111"/>
      <c r="L353" s="111"/>
    </row>
    <row r="354" spans="2:12">
      <c r="B354" s="110"/>
      <c r="C354" s="110"/>
      <c r="D354" s="111"/>
      <c r="E354" s="111"/>
      <c r="F354" s="111"/>
      <c r="G354" s="111"/>
      <c r="H354" s="111"/>
      <c r="I354" s="111"/>
      <c r="J354" s="111"/>
      <c r="K354" s="111"/>
      <c r="L354" s="111"/>
    </row>
    <row r="355" spans="2:12">
      <c r="B355" s="110"/>
      <c r="C355" s="110"/>
      <c r="D355" s="111"/>
      <c r="E355" s="111"/>
      <c r="F355" s="111"/>
      <c r="G355" s="111"/>
      <c r="H355" s="111"/>
      <c r="I355" s="111"/>
      <c r="J355" s="111"/>
      <c r="K355" s="111"/>
      <c r="L355" s="111"/>
    </row>
    <row r="356" spans="2:12">
      <c r="B356" s="110"/>
      <c r="C356" s="110"/>
      <c r="D356" s="111"/>
      <c r="E356" s="111"/>
      <c r="F356" s="111"/>
      <c r="G356" s="111"/>
      <c r="H356" s="111"/>
      <c r="I356" s="111"/>
      <c r="J356" s="111"/>
      <c r="K356" s="111"/>
      <c r="L356" s="111"/>
    </row>
    <row r="357" spans="2:12">
      <c r="B357" s="110"/>
      <c r="C357" s="110"/>
      <c r="D357" s="111"/>
      <c r="E357" s="111"/>
      <c r="F357" s="111"/>
      <c r="G357" s="111"/>
      <c r="H357" s="111"/>
      <c r="I357" s="111"/>
      <c r="J357" s="111"/>
      <c r="K357" s="111"/>
      <c r="L357" s="111"/>
    </row>
    <row r="358" spans="2:12">
      <c r="B358" s="110"/>
      <c r="C358" s="110"/>
      <c r="D358" s="111"/>
      <c r="E358" s="111"/>
      <c r="F358" s="111"/>
      <c r="G358" s="111"/>
      <c r="H358" s="111"/>
      <c r="I358" s="111"/>
      <c r="J358" s="111"/>
      <c r="K358" s="111"/>
      <c r="L358" s="111"/>
    </row>
    <row r="359" spans="2:12">
      <c r="B359" s="110"/>
      <c r="C359" s="110"/>
      <c r="D359" s="111"/>
      <c r="E359" s="111"/>
      <c r="F359" s="111"/>
      <c r="G359" s="111"/>
      <c r="H359" s="111"/>
      <c r="I359" s="111"/>
      <c r="J359" s="111"/>
      <c r="K359" s="111"/>
      <c r="L359" s="111"/>
    </row>
    <row r="360" spans="2:12">
      <c r="B360" s="110"/>
      <c r="C360" s="110"/>
      <c r="D360" s="111"/>
      <c r="E360" s="111"/>
      <c r="F360" s="111"/>
      <c r="G360" s="111"/>
      <c r="H360" s="111"/>
      <c r="I360" s="111"/>
      <c r="J360" s="111"/>
      <c r="K360" s="111"/>
      <c r="L360" s="111"/>
    </row>
    <row r="361" spans="2:12">
      <c r="B361" s="110"/>
      <c r="C361" s="110"/>
      <c r="D361" s="111"/>
      <c r="E361" s="111"/>
      <c r="F361" s="111"/>
      <c r="G361" s="111"/>
      <c r="H361" s="111"/>
      <c r="I361" s="111"/>
      <c r="J361" s="111"/>
      <c r="K361" s="111"/>
      <c r="L361" s="111"/>
    </row>
    <row r="362" spans="2:12">
      <c r="B362" s="110"/>
      <c r="C362" s="110"/>
      <c r="D362" s="111"/>
      <c r="E362" s="111"/>
      <c r="F362" s="111"/>
      <c r="G362" s="111"/>
      <c r="H362" s="111"/>
      <c r="I362" s="111"/>
      <c r="J362" s="111"/>
      <c r="K362" s="111"/>
      <c r="L362" s="111"/>
    </row>
    <row r="363" spans="2:12">
      <c r="B363" s="110"/>
      <c r="C363" s="110"/>
      <c r="D363" s="111"/>
      <c r="E363" s="111"/>
      <c r="F363" s="111"/>
      <c r="G363" s="111"/>
      <c r="H363" s="111"/>
      <c r="I363" s="111"/>
      <c r="J363" s="111"/>
      <c r="K363" s="111"/>
      <c r="L363" s="111"/>
    </row>
    <row r="364" spans="2:12">
      <c r="B364" s="110"/>
      <c r="C364" s="110"/>
      <c r="D364" s="111"/>
      <c r="E364" s="111"/>
      <c r="F364" s="111"/>
      <c r="G364" s="111"/>
      <c r="H364" s="111"/>
      <c r="I364" s="111"/>
      <c r="J364" s="111"/>
      <c r="K364" s="111"/>
      <c r="L364" s="111"/>
    </row>
    <row r="365" spans="2:12">
      <c r="B365" s="110"/>
      <c r="C365" s="110"/>
      <c r="D365" s="111"/>
      <c r="E365" s="111"/>
      <c r="F365" s="111"/>
      <c r="G365" s="111"/>
      <c r="H365" s="111"/>
      <c r="I365" s="111"/>
      <c r="J365" s="111"/>
      <c r="K365" s="111"/>
      <c r="L365" s="111"/>
    </row>
    <row r="366" spans="2:12">
      <c r="B366" s="110"/>
      <c r="C366" s="110"/>
      <c r="D366" s="111"/>
      <c r="E366" s="111"/>
      <c r="F366" s="111"/>
      <c r="G366" s="111"/>
      <c r="H366" s="111"/>
      <c r="I366" s="111"/>
      <c r="J366" s="111"/>
      <c r="K366" s="111"/>
      <c r="L366" s="111"/>
    </row>
    <row r="367" spans="2:12">
      <c r="B367" s="110"/>
      <c r="C367" s="110"/>
      <c r="D367" s="111"/>
      <c r="E367" s="111"/>
      <c r="F367" s="111"/>
      <c r="G367" s="111"/>
      <c r="H367" s="111"/>
      <c r="I367" s="111"/>
      <c r="J367" s="111"/>
      <c r="K367" s="111"/>
      <c r="L367" s="111"/>
    </row>
    <row r="368" spans="2:12">
      <c r="B368" s="110"/>
      <c r="C368" s="110"/>
      <c r="D368" s="111"/>
      <c r="E368" s="111"/>
      <c r="F368" s="111"/>
      <c r="G368" s="111"/>
      <c r="H368" s="111"/>
      <c r="I368" s="111"/>
      <c r="J368" s="111"/>
      <c r="K368" s="111"/>
      <c r="L368" s="111"/>
    </row>
    <row r="369" spans="2:12">
      <c r="B369" s="110"/>
      <c r="C369" s="110"/>
      <c r="D369" s="111"/>
      <c r="E369" s="111"/>
      <c r="F369" s="111"/>
      <c r="G369" s="111"/>
      <c r="H369" s="111"/>
      <c r="I369" s="111"/>
      <c r="J369" s="111"/>
      <c r="K369" s="111"/>
      <c r="L369" s="111"/>
    </row>
    <row r="370" spans="2:12">
      <c r="B370" s="110"/>
      <c r="C370" s="110"/>
      <c r="D370" s="111"/>
      <c r="E370" s="111"/>
      <c r="F370" s="111"/>
      <c r="G370" s="111"/>
      <c r="H370" s="111"/>
      <c r="I370" s="111"/>
      <c r="J370" s="111"/>
      <c r="K370" s="111"/>
      <c r="L370" s="111"/>
    </row>
    <row r="371" spans="2:12">
      <c r="B371" s="110"/>
      <c r="C371" s="110"/>
      <c r="D371" s="111"/>
      <c r="E371" s="111"/>
      <c r="F371" s="111"/>
      <c r="G371" s="111"/>
      <c r="H371" s="111"/>
      <c r="I371" s="111"/>
      <c r="J371" s="111"/>
      <c r="K371" s="111"/>
      <c r="L371" s="111"/>
    </row>
    <row r="372" spans="2:12">
      <c r="B372" s="110"/>
      <c r="C372" s="110"/>
      <c r="D372" s="111"/>
      <c r="E372" s="111"/>
      <c r="F372" s="111"/>
      <c r="G372" s="111"/>
      <c r="H372" s="111"/>
      <c r="I372" s="111"/>
      <c r="J372" s="111"/>
      <c r="K372" s="111"/>
      <c r="L372" s="111"/>
    </row>
    <row r="373" spans="2:12">
      <c r="B373" s="110"/>
      <c r="C373" s="110"/>
      <c r="D373" s="111"/>
      <c r="E373" s="111"/>
      <c r="F373" s="111"/>
      <c r="G373" s="111"/>
      <c r="H373" s="111"/>
      <c r="I373" s="111"/>
      <c r="J373" s="111"/>
      <c r="K373" s="111"/>
      <c r="L373" s="111"/>
    </row>
    <row r="374" spans="2:12">
      <c r="B374" s="110"/>
      <c r="C374" s="110"/>
      <c r="D374" s="111"/>
      <c r="E374" s="111"/>
      <c r="F374" s="111"/>
      <c r="G374" s="111"/>
      <c r="H374" s="111"/>
      <c r="I374" s="111"/>
      <c r="J374" s="111"/>
      <c r="K374" s="111"/>
      <c r="L374" s="111"/>
    </row>
    <row r="375" spans="2:12">
      <c r="B375" s="110"/>
      <c r="C375" s="110"/>
      <c r="D375" s="111"/>
      <c r="E375" s="111"/>
      <c r="F375" s="111"/>
      <c r="G375" s="111"/>
      <c r="H375" s="111"/>
      <c r="I375" s="111"/>
      <c r="J375" s="111"/>
      <c r="K375" s="111"/>
      <c r="L375" s="111"/>
    </row>
    <row r="376" spans="2:12">
      <c r="B376" s="110"/>
      <c r="C376" s="110"/>
      <c r="D376" s="111"/>
      <c r="E376" s="111"/>
      <c r="F376" s="111"/>
      <c r="G376" s="111"/>
      <c r="H376" s="111"/>
      <c r="I376" s="111"/>
      <c r="J376" s="111"/>
      <c r="K376" s="111"/>
      <c r="L376" s="111"/>
    </row>
    <row r="377" spans="2:12">
      <c r="B377" s="110"/>
      <c r="C377" s="110"/>
      <c r="D377" s="111"/>
      <c r="E377" s="111"/>
      <c r="F377" s="111"/>
      <c r="G377" s="111"/>
      <c r="H377" s="111"/>
      <c r="I377" s="111"/>
      <c r="J377" s="111"/>
      <c r="K377" s="111"/>
      <c r="L377" s="111"/>
    </row>
    <row r="378" spans="2:12">
      <c r="B378" s="110"/>
      <c r="C378" s="110"/>
      <c r="D378" s="111"/>
      <c r="E378" s="111"/>
      <c r="F378" s="111"/>
      <c r="G378" s="111"/>
      <c r="H378" s="111"/>
      <c r="I378" s="111"/>
      <c r="J378" s="111"/>
      <c r="K378" s="111"/>
      <c r="L378" s="111"/>
    </row>
    <row r="379" spans="2:12">
      <c r="B379" s="110"/>
      <c r="C379" s="110"/>
      <c r="D379" s="111"/>
      <c r="E379" s="111"/>
      <c r="F379" s="111"/>
      <c r="G379" s="111"/>
      <c r="H379" s="111"/>
      <c r="I379" s="111"/>
      <c r="J379" s="111"/>
      <c r="K379" s="111"/>
      <c r="L379" s="111"/>
    </row>
    <row r="380" spans="2:12">
      <c r="B380" s="110"/>
      <c r="C380" s="110"/>
      <c r="D380" s="111"/>
      <c r="E380" s="111"/>
      <c r="F380" s="111"/>
      <c r="G380" s="111"/>
      <c r="H380" s="111"/>
      <c r="I380" s="111"/>
      <c r="J380" s="111"/>
      <c r="K380" s="111"/>
      <c r="L380" s="111"/>
    </row>
    <row r="381" spans="2:12">
      <c r="B381" s="110"/>
      <c r="C381" s="110"/>
      <c r="D381" s="111"/>
      <c r="E381" s="111"/>
      <c r="F381" s="111"/>
      <c r="G381" s="111"/>
      <c r="H381" s="111"/>
      <c r="I381" s="111"/>
      <c r="J381" s="111"/>
      <c r="K381" s="111"/>
      <c r="L381" s="111"/>
    </row>
    <row r="382" spans="2:12">
      <c r="B382" s="110"/>
      <c r="C382" s="110"/>
      <c r="D382" s="111"/>
      <c r="E382" s="111"/>
      <c r="F382" s="111"/>
      <c r="G382" s="111"/>
      <c r="H382" s="111"/>
      <c r="I382" s="111"/>
      <c r="J382" s="111"/>
      <c r="K382" s="111"/>
      <c r="L382" s="111"/>
    </row>
    <row r="383" spans="2:12">
      <c r="B383" s="110"/>
      <c r="C383" s="110"/>
      <c r="D383" s="111"/>
      <c r="E383" s="111"/>
      <c r="F383" s="111"/>
      <c r="G383" s="111"/>
      <c r="H383" s="111"/>
      <c r="I383" s="111"/>
      <c r="J383" s="111"/>
      <c r="K383" s="111"/>
      <c r="L383" s="111"/>
    </row>
    <row r="384" spans="2:12">
      <c r="B384" s="110"/>
      <c r="C384" s="110"/>
      <c r="D384" s="111"/>
      <c r="E384" s="111"/>
      <c r="F384" s="111"/>
      <c r="G384" s="111"/>
      <c r="H384" s="111"/>
      <c r="I384" s="111"/>
      <c r="J384" s="111"/>
      <c r="K384" s="111"/>
      <c r="L384" s="111"/>
    </row>
    <row r="385" spans="2:12">
      <c r="B385" s="110"/>
      <c r="C385" s="110"/>
      <c r="D385" s="111"/>
      <c r="E385" s="111"/>
      <c r="F385" s="111"/>
      <c r="G385" s="111"/>
      <c r="H385" s="111"/>
      <c r="I385" s="111"/>
      <c r="J385" s="111"/>
      <c r="K385" s="111"/>
      <c r="L385" s="111"/>
    </row>
    <row r="386" spans="2:12">
      <c r="B386" s="110"/>
      <c r="C386" s="110"/>
      <c r="D386" s="111"/>
      <c r="E386" s="111"/>
      <c r="F386" s="111"/>
      <c r="G386" s="111"/>
      <c r="H386" s="111"/>
      <c r="I386" s="111"/>
      <c r="J386" s="111"/>
      <c r="K386" s="111"/>
      <c r="L386" s="111"/>
    </row>
    <row r="387" spans="2:12">
      <c r="B387" s="110"/>
      <c r="C387" s="110"/>
      <c r="D387" s="111"/>
      <c r="E387" s="111"/>
      <c r="F387" s="111"/>
      <c r="G387" s="111"/>
      <c r="H387" s="111"/>
      <c r="I387" s="111"/>
      <c r="J387" s="111"/>
      <c r="K387" s="111"/>
      <c r="L387" s="111"/>
    </row>
    <row r="388" spans="2:12">
      <c r="B388" s="110"/>
      <c r="C388" s="110"/>
      <c r="D388" s="111"/>
      <c r="E388" s="111"/>
      <c r="F388" s="111"/>
      <c r="G388" s="111"/>
      <c r="H388" s="111"/>
      <c r="I388" s="111"/>
      <c r="J388" s="111"/>
      <c r="K388" s="111"/>
      <c r="L388" s="111"/>
    </row>
    <row r="389" spans="2:12">
      <c r="B389" s="110"/>
      <c r="C389" s="110"/>
      <c r="D389" s="111"/>
      <c r="E389" s="111"/>
      <c r="F389" s="111"/>
      <c r="G389" s="111"/>
      <c r="H389" s="111"/>
      <c r="I389" s="111"/>
      <c r="J389" s="111"/>
      <c r="K389" s="111"/>
      <c r="L389" s="111"/>
    </row>
    <row r="390" spans="2:12">
      <c r="B390" s="110"/>
      <c r="C390" s="110"/>
      <c r="D390" s="111"/>
      <c r="E390" s="111"/>
      <c r="F390" s="111"/>
      <c r="G390" s="111"/>
      <c r="H390" s="111"/>
      <c r="I390" s="111"/>
      <c r="J390" s="111"/>
      <c r="K390" s="111"/>
      <c r="L390" s="111"/>
    </row>
    <row r="391" spans="2:12">
      <c r="B391" s="110"/>
      <c r="C391" s="110"/>
      <c r="D391" s="111"/>
      <c r="E391" s="111"/>
      <c r="F391" s="111"/>
      <c r="G391" s="111"/>
      <c r="H391" s="111"/>
      <c r="I391" s="111"/>
      <c r="J391" s="111"/>
      <c r="K391" s="111"/>
      <c r="L391" s="111"/>
    </row>
    <row r="392" spans="2:12">
      <c r="B392" s="110"/>
      <c r="C392" s="110"/>
      <c r="D392" s="111"/>
      <c r="E392" s="111"/>
      <c r="F392" s="111"/>
      <c r="G392" s="111"/>
      <c r="H392" s="111"/>
      <c r="I392" s="111"/>
      <c r="J392" s="111"/>
      <c r="K392" s="111"/>
      <c r="L392" s="111"/>
    </row>
    <row r="393" spans="2:12">
      <c r="B393" s="110"/>
      <c r="C393" s="110"/>
      <c r="D393" s="111"/>
      <c r="E393" s="111"/>
      <c r="F393" s="111"/>
      <c r="G393" s="111"/>
      <c r="H393" s="111"/>
      <c r="I393" s="111"/>
      <c r="J393" s="111"/>
      <c r="K393" s="111"/>
      <c r="L393" s="111"/>
    </row>
    <row r="394" spans="2:12">
      <c r="B394" s="110"/>
      <c r="C394" s="110"/>
      <c r="D394" s="111"/>
      <c r="E394" s="111"/>
      <c r="F394" s="111"/>
      <c r="G394" s="111"/>
      <c r="H394" s="111"/>
      <c r="I394" s="111"/>
      <c r="J394" s="111"/>
      <c r="K394" s="111"/>
      <c r="L394" s="111"/>
    </row>
    <row r="395" spans="2:12">
      <c r="B395" s="110"/>
      <c r="C395" s="110"/>
      <c r="D395" s="111"/>
      <c r="E395" s="111"/>
      <c r="F395" s="111"/>
      <c r="G395" s="111"/>
      <c r="H395" s="111"/>
      <c r="I395" s="111"/>
      <c r="J395" s="111"/>
      <c r="K395" s="111"/>
      <c r="L395" s="111"/>
    </row>
    <row r="396" spans="2:12">
      <c r="B396" s="110"/>
      <c r="C396" s="110"/>
      <c r="D396" s="111"/>
      <c r="E396" s="111"/>
      <c r="F396" s="111"/>
      <c r="G396" s="111"/>
      <c r="H396" s="111"/>
      <c r="I396" s="111"/>
      <c r="J396" s="111"/>
      <c r="K396" s="111"/>
      <c r="L396" s="111"/>
    </row>
    <row r="397" spans="2:12">
      <c r="B397" s="110"/>
      <c r="C397" s="110"/>
      <c r="D397" s="111"/>
      <c r="E397" s="111"/>
      <c r="F397" s="111"/>
      <c r="G397" s="111"/>
      <c r="H397" s="111"/>
      <c r="I397" s="111"/>
      <c r="J397" s="111"/>
      <c r="K397" s="111"/>
      <c r="L397" s="111"/>
    </row>
    <row r="398" spans="2:12">
      <c r="B398" s="110"/>
      <c r="C398" s="110"/>
      <c r="D398" s="111"/>
      <c r="E398" s="111"/>
      <c r="F398" s="111"/>
      <c r="G398" s="111"/>
      <c r="H398" s="111"/>
      <c r="I398" s="111"/>
      <c r="J398" s="111"/>
      <c r="K398" s="111"/>
      <c r="L398" s="111"/>
    </row>
    <row r="399" spans="2:12">
      <c r="B399" s="110"/>
      <c r="C399" s="110"/>
      <c r="D399" s="111"/>
      <c r="E399" s="111"/>
      <c r="F399" s="111"/>
      <c r="G399" s="111"/>
      <c r="H399" s="111"/>
      <c r="I399" s="111"/>
      <c r="J399" s="111"/>
      <c r="K399" s="111"/>
      <c r="L399" s="111"/>
    </row>
    <row r="400" spans="2:12">
      <c r="B400" s="110"/>
      <c r="C400" s="110"/>
      <c r="D400" s="111"/>
      <c r="E400" s="111"/>
      <c r="F400" s="111"/>
      <c r="G400" s="111"/>
      <c r="H400" s="111"/>
      <c r="I400" s="111"/>
      <c r="J400" s="111"/>
      <c r="K400" s="111"/>
      <c r="L400" s="111"/>
    </row>
    <row r="401" spans="2:12">
      <c r="B401" s="110"/>
      <c r="C401" s="110"/>
      <c r="D401" s="111"/>
      <c r="E401" s="111"/>
      <c r="F401" s="111"/>
      <c r="G401" s="111"/>
      <c r="H401" s="111"/>
      <c r="I401" s="111"/>
      <c r="J401" s="111"/>
      <c r="K401" s="111"/>
      <c r="L401" s="111"/>
    </row>
    <row r="402" spans="2:12">
      <c r="B402" s="110"/>
      <c r="C402" s="110"/>
      <c r="D402" s="111"/>
      <c r="E402" s="111"/>
      <c r="F402" s="111"/>
      <c r="G402" s="111"/>
      <c r="H402" s="111"/>
      <c r="I402" s="111"/>
      <c r="J402" s="111"/>
      <c r="K402" s="111"/>
      <c r="L402" s="111"/>
    </row>
    <row r="403" spans="2:12">
      <c r="B403" s="110"/>
      <c r="C403" s="110"/>
      <c r="D403" s="111"/>
      <c r="E403" s="111"/>
      <c r="F403" s="111"/>
      <c r="G403" s="111"/>
      <c r="H403" s="111"/>
      <c r="I403" s="111"/>
      <c r="J403" s="111"/>
      <c r="K403" s="111"/>
      <c r="L403" s="111"/>
    </row>
    <row r="404" spans="2:12">
      <c r="B404" s="110"/>
      <c r="C404" s="110"/>
      <c r="D404" s="111"/>
      <c r="E404" s="111"/>
      <c r="F404" s="111"/>
      <c r="G404" s="111"/>
      <c r="H404" s="111"/>
      <c r="I404" s="111"/>
      <c r="J404" s="111"/>
      <c r="K404" s="111"/>
      <c r="L404" s="111"/>
    </row>
    <row r="405" spans="2:12">
      <c r="B405" s="110"/>
      <c r="C405" s="110"/>
      <c r="D405" s="111"/>
      <c r="E405" s="111"/>
      <c r="F405" s="111"/>
      <c r="G405" s="111"/>
      <c r="H405" s="111"/>
      <c r="I405" s="111"/>
      <c r="J405" s="111"/>
      <c r="K405" s="111"/>
      <c r="L405" s="111"/>
    </row>
    <row r="406" spans="2:12">
      <c r="B406" s="110"/>
      <c r="C406" s="110"/>
      <c r="D406" s="111"/>
      <c r="E406" s="111"/>
      <c r="F406" s="111"/>
      <c r="G406" s="111"/>
      <c r="H406" s="111"/>
      <c r="I406" s="111"/>
      <c r="J406" s="111"/>
      <c r="K406" s="111"/>
      <c r="L406" s="111"/>
    </row>
    <row r="407" spans="2:12">
      <c r="B407" s="110"/>
      <c r="C407" s="110"/>
      <c r="D407" s="111"/>
      <c r="E407" s="111"/>
      <c r="F407" s="111"/>
      <c r="G407" s="111"/>
      <c r="H407" s="111"/>
      <c r="I407" s="111"/>
      <c r="J407" s="111"/>
      <c r="K407" s="111"/>
      <c r="L407" s="111"/>
    </row>
    <row r="408" spans="2:12">
      <c r="B408" s="110"/>
      <c r="C408" s="110"/>
      <c r="D408" s="111"/>
      <c r="E408" s="111"/>
      <c r="F408" s="111"/>
      <c r="G408" s="111"/>
      <c r="H408" s="111"/>
      <c r="I408" s="111"/>
      <c r="J408" s="111"/>
      <c r="K408" s="111"/>
      <c r="L408" s="111"/>
    </row>
    <row r="409" spans="2:12">
      <c r="B409" s="110"/>
      <c r="C409" s="110"/>
      <c r="D409" s="111"/>
      <c r="E409" s="111"/>
      <c r="F409" s="111"/>
      <c r="G409" s="111"/>
      <c r="H409" s="111"/>
      <c r="I409" s="111"/>
      <c r="J409" s="111"/>
      <c r="K409" s="111"/>
      <c r="L409" s="111"/>
    </row>
    <row r="410" spans="2:12">
      <c r="B410" s="110"/>
      <c r="C410" s="110"/>
      <c r="D410" s="111"/>
      <c r="E410" s="111"/>
      <c r="F410" s="111"/>
      <c r="G410" s="111"/>
      <c r="H410" s="111"/>
      <c r="I410" s="111"/>
      <c r="J410" s="111"/>
      <c r="K410" s="111"/>
      <c r="L410" s="111"/>
    </row>
    <row r="411" spans="2:12">
      <c r="B411" s="110"/>
      <c r="C411" s="110"/>
      <c r="D411" s="111"/>
      <c r="E411" s="111"/>
      <c r="F411" s="111"/>
      <c r="G411" s="111"/>
      <c r="H411" s="111"/>
      <c r="I411" s="111"/>
      <c r="J411" s="111"/>
      <c r="K411" s="111"/>
      <c r="L411" s="111"/>
    </row>
    <row r="412" spans="2:12">
      <c r="B412" s="110"/>
      <c r="C412" s="110"/>
      <c r="D412" s="111"/>
      <c r="E412" s="111"/>
      <c r="F412" s="111"/>
      <c r="G412" s="111"/>
      <c r="H412" s="111"/>
      <c r="I412" s="111"/>
      <c r="J412" s="111"/>
      <c r="K412" s="111"/>
      <c r="L412" s="111"/>
    </row>
    <row r="413" spans="2:12">
      <c r="B413" s="110"/>
      <c r="C413" s="110"/>
      <c r="D413" s="111"/>
      <c r="E413" s="111"/>
      <c r="F413" s="111"/>
      <c r="G413" s="111"/>
      <c r="H413" s="111"/>
      <c r="I413" s="111"/>
      <c r="J413" s="111"/>
      <c r="K413" s="111"/>
      <c r="L413" s="111"/>
    </row>
    <row r="414" spans="2:12">
      <c r="B414" s="110"/>
      <c r="C414" s="110"/>
      <c r="D414" s="111"/>
      <c r="E414" s="111"/>
      <c r="F414" s="111"/>
      <c r="G414" s="111"/>
      <c r="H414" s="111"/>
      <c r="I414" s="111"/>
      <c r="J414" s="111"/>
      <c r="K414" s="111"/>
      <c r="L414" s="111"/>
    </row>
    <row r="415" spans="2:12">
      <c r="B415" s="110"/>
      <c r="C415" s="110"/>
      <c r="D415" s="111"/>
      <c r="E415" s="111"/>
      <c r="F415" s="111"/>
      <c r="G415" s="111"/>
      <c r="H415" s="111"/>
      <c r="I415" s="111"/>
      <c r="J415" s="111"/>
      <c r="K415" s="111"/>
      <c r="L415" s="111"/>
    </row>
    <row r="416" spans="2:12">
      <c r="B416" s="110"/>
      <c r="C416" s="110"/>
      <c r="D416" s="111"/>
      <c r="E416" s="111"/>
      <c r="F416" s="111"/>
      <c r="G416" s="111"/>
      <c r="H416" s="111"/>
      <c r="I416" s="111"/>
      <c r="J416" s="111"/>
      <c r="K416" s="111"/>
      <c r="L416" s="111"/>
    </row>
    <row r="417" spans="2:12">
      <c r="B417" s="110"/>
      <c r="C417" s="110"/>
      <c r="D417" s="111"/>
      <c r="E417" s="111"/>
      <c r="F417" s="111"/>
      <c r="G417" s="111"/>
      <c r="H417" s="111"/>
      <c r="I417" s="111"/>
      <c r="J417" s="111"/>
      <c r="K417" s="111"/>
      <c r="L417" s="111"/>
    </row>
    <row r="418" spans="2:12">
      <c r="B418" s="110"/>
      <c r="C418" s="110"/>
      <c r="D418" s="111"/>
      <c r="E418" s="111"/>
      <c r="F418" s="111"/>
      <c r="G418" s="111"/>
      <c r="H418" s="111"/>
      <c r="I418" s="111"/>
      <c r="J418" s="111"/>
      <c r="K418" s="111"/>
      <c r="L418" s="111"/>
    </row>
    <row r="419" spans="2:12">
      <c r="B419" s="110"/>
      <c r="C419" s="110"/>
      <c r="D419" s="111"/>
      <c r="E419" s="111"/>
      <c r="F419" s="111"/>
      <c r="G419" s="111"/>
      <c r="H419" s="111"/>
      <c r="I419" s="111"/>
      <c r="J419" s="111"/>
      <c r="K419" s="111"/>
      <c r="L419" s="111"/>
    </row>
    <row r="420" spans="2:12">
      <c r="B420" s="110"/>
      <c r="C420" s="110"/>
      <c r="D420" s="111"/>
      <c r="E420" s="111"/>
      <c r="F420" s="111"/>
      <c r="G420" s="111"/>
      <c r="H420" s="111"/>
      <c r="I420" s="111"/>
      <c r="J420" s="111"/>
      <c r="K420" s="111"/>
      <c r="L420" s="111"/>
    </row>
    <row r="421" spans="2:12">
      <c r="B421" s="110"/>
      <c r="C421" s="110"/>
      <c r="D421" s="111"/>
      <c r="E421" s="111"/>
      <c r="F421" s="111"/>
      <c r="G421" s="111"/>
      <c r="H421" s="111"/>
      <c r="I421" s="111"/>
      <c r="J421" s="111"/>
      <c r="K421" s="111"/>
      <c r="L421" s="111"/>
    </row>
    <row r="422" spans="2:12">
      <c r="B422" s="110"/>
      <c r="C422" s="110"/>
      <c r="D422" s="111"/>
      <c r="E422" s="111"/>
      <c r="F422" s="111"/>
      <c r="G422" s="111"/>
      <c r="H422" s="111"/>
      <c r="I422" s="111"/>
      <c r="J422" s="111"/>
      <c r="K422" s="111"/>
      <c r="L422" s="111"/>
    </row>
    <row r="423" spans="2:12">
      <c r="B423" s="110"/>
      <c r="C423" s="110"/>
      <c r="D423" s="111"/>
      <c r="E423" s="111"/>
      <c r="F423" s="111"/>
      <c r="G423" s="111"/>
      <c r="H423" s="111"/>
      <c r="I423" s="111"/>
      <c r="J423" s="111"/>
      <c r="K423" s="111"/>
      <c r="L423" s="111"/>
    </row>
    <row r="424" spans="2:12">
      <c r="B424" s="110"/>
      <c r="C424" s="110"/>
      <c r="D424" s="111"/>
      <c r="E424" s="111"/>
      <c r="F424" s="111"/>
      <c r="G424" s="111"/>
      <c r="H424" s="111"/>
      <c r="I424" s="111"/>
      <c r="J424" s="111"/>
      <c r="K424" s="111"/>
      <c r="L424" s="111"/>
    </row>
    <row r="425" spans="2:12">
      <c r="B425" s="110"/>
      <c r="C425" s="110"/>
      <c r="D425" s="111"/>
      <c r="E425" s="111"/>
      <c r="F425" s="111"/>
      <c r="G425" s="111"/>
      <c r="H425" s="111"/>
      <c r="I425" s="111"/>
      <c r="J425" s="111"/>
      <c r="K425" s="111"/>
      <c r="L425" s="111"/>
    </row>
    <row r="426" spans="2:12">
      <c r="B426" s="110"/>
      <c r="C426" s="110"/>
      <c r="D426" s="111"/>
      <c r="E426" s="111"/>
      <c r="F426" s="111"/>
      <c r="G426" s="111"/>
      <c r="H426" s="111"/>
      <c r="I426" s="111"/>
      <c r="J426" s="111"/>
      <c r="K426" s="111"/>
      <c r="L426" s="111"/>
    </row>
    <row r="427" spans="2:12">
      <c r="B427" s="110"/>
      <c r="C427" s="110"/>
      <c r="D427" s="111"/>
      <c r="E427" s="111"/>
      <c r="F427" s="111"/>
      <c r="G427" s="111"/>
      <c r="H427" s="111"/>
      <c r="I427" s="111"/>
      <c r="J427" s="111"/>
      <c r="K427" s="111"/>
      <c r="L427" s="111"/>
    </row>
    <row r="428" spans="2:12">
      <c r="B428" s="110"/>
      <c r="C428" s="110"/>
      <c r="D428" s="111"/>
      <c r="E428" s="111"/>
      <c r="F428" s="111"/>
      <c r="G428" s="111"/>
      <c r="H428" s="111"/>
      <c r="I428" s="111"/>
      <c r="J428" s="111"/>
      <c r="K428" s="111"/>
      <c r="L428" s="111"/>
    </row>
    <row r="429" spans="2:12">
      <c r="B429" s="110"/>
      <c r="C429" s="110"/>
      <c r="D429" s="111"/>
      <c r="E429" s="111"/>
      <c r="F429" s="111"/>
      <c r="G429" s="111"/>
      <c r="H429" s="111"/>
      <c r="I429" s="111"/>
      <c r="J429" s="111"/>
      <c r="K429" s="111"/>
      <c r="L429" s="111"/>
    </row>
    <row r="430" spans="2:12">
      <c r="B430" s="110"/>
      <c r="C430" s="110"/>
      <c r="D430" s="111"/>
      <c r="E430" s="111"/>
      <c r="F430" s="111"/>
      <c r="G430" s="111"/>
      <c r="H430" s="111"/>
      <c r="I430" s="111"/>
      <c r="J430" s="111"/>
      <c r="K430" s="111"/>
      <c r="L430" s="111"/>
    </row>
    <row r="431" spans="2:12">
      <c r="B431" s="110"/>
      <c r="C431" s="110"/>
      <c r="D431" s="111"/>
      <c r="E431" s="111"/>
      <c r="F431" s="111"/>
      <c r="G431" s="111"/>
      <c r="H431" s="111"/>
      <c r="I431" s="111"/>
      <c r="J431" s="111"/>
      <c r="K431" s="111"/>
      <c r="L431" s="111"/>
    </row>
    <row r="432" spans="2:12">
      <c r="D432" s="1"/>
      <c r="E432" s="1"/>
    </row>
    <row r="433" spans="4:5">
      <c r="D433" s="1"/>
      <c r="E433" s="1"/>
    </row>
    <row r="434" spans="4:5">
      <c r="D434" s="1"/>
      <c r="E434" s="1"/>
    </row>
    <row r="435" spans="4:5">
      <c r="D435" s="1"/>
      <c r="E435" s="1"/>
    </row>
    <row r="436" spans="4:5">
      <c r="D436" s="1"/>
      <c r="E436" s="1"/>
    </row>
    <row r="437" spans="4:5">
      <c r="D437" s="1"/>
      <c r="E437" s="1"/>
    </row>
    <row r="438" spans="4:5">
      <c r="D438" s="1"/>
      <c r="E438" s="1"/>
    </row>
    <row r="439" spans="4:5">
      <c r="D439" s="1"/>
      <c r="E439" s="1"/>
    </row>
    <row r="440" spans="4:5">
      <c r="D440" s="1"/>
      <c r="E440" s="1"/>
    </row>
    <row r="441" spans="4:5">
      <c r="D441" s="1"/>
      <c r="E441" s="1"/>
    </row>
    <row r="442" spans="4:5">
      <c r="D442" s="1"/>
      <c r="E442" s="1"/>
    </row>
    <row r="443" spans="4:5">
      <c r="D443" s="1"/>
      <c r="E443" s="1"/>
    </row>
    <row r="444" spans="4:5">
      <c r="D444" s="1"/>
      <c r="E444" s="1"/>
    </row>
    <row r="445" spans="4:5">
      <c r="D445" s="1"/>
      <c r="E445" s="1"/>
    </row>
    <row r="446" spans="4:5">
      <c r="D446" s="1"/>
      <c r="E446" s="1"/>
    </row>
    <row r="447" spans="4:5">
      <c r="D447" s="1"/>
      <c r="E447" s="1"/>
    </row>
    <row r="448" spans="4:5">
      <c r="D448" s="1"/>
      <c r="E448" s="1"/>
    </row>
    <row r="449" spans="4:5">
      <c r="D449" s="1"/>
      <c r="E449" s="1"/>
    </row>
    <row r="450" spans="4:5">
      <c r="D450" s="1"/>
      <c r="E450" s="1"/>
    </row>
    <row r="451" spans="4:5">
      <c r="D451" s="1"/>
      <c r="E451" s="1"/>
    </row>
    <row r="452" spans="4:5">
      <c r="D452" s="1"/>
      <c r="E452" s="1"/>
    </row>
    <row r="453" spans="4:5">
      <c r="D453" s="1"/>
      <c r="E453" s="1"/>
    </row>
    <row r="454" spans="4:5">
      <c r="D454" s="1"/>
      <c r="E454" s="1"/>
    </row>
    <row r="455" spans="4:5">
      <c r="D455" s="1"/>
      <c r="E455" s="1"/>
    </row>
    <row r="456" spans="4:5">
      <c r="D456" s="1"/>
      <c r="E456" s="1"/>
    </row>
    <row r="457" spans="4:5">
      <c r="D457" s="1"/>
      <c r="E457" s="1"/>
    </row>
    <row r="458" spans="4:5">
      <c r="D458" s="1"/>
      <c r="E458" s="1"/>
    </row>
    <row r="459" spans="4:5">
      <c r="D459" s="1"/>
      <c r="E459" s="1"/>
    </row>
    <row r="460" spans="4:5">
      <c r="D460" s="1"/>
      <c r="E460" s="1"/>
    </row>
    <row r="461" spans="4:5">
      <c r="D461" s="1"/>
      <c r="E461" s="1"/>
    </row>
    <row r="462" spans="4:5">
      <c r="D462" s="1"/>
      <c r="E462" s="1"/>
    </row>
    <row r="463" spans="4:5">
      <c r="D463" s="1"/>
      <c r="E463" s="1"/>
    </row>
    <row r="464" spans="4:5">
      <c r="D464" s="1"/>
      <c r="E464" s="1"/>
    </row>
    <row r="465" spans="4:5">
      <c r="D465" s="1"/>
      <c r="E465" s="1"/>
    </row>
    <row r="466" spans="4:5">
      <c r="D466" s="1"/>
      <c r="E466" s="1"/>
    </row>
    <row r="467" spans="4:5">
      <c r="D467" s="1"/>
      <c r="E467" s="1"/>
    </row>
    <row r="468" spans="4:5">
      <c r="D468" s="1"/>
      <c r="E468" s="1"/>
    </row>
    <row r="469" spans="4:5">
      <c r="D469" s="1"/>
      <c r="E469" s="1"/>
    </row>
    <row r="470" spans="4:5">
      <c r="D470" s="1"/>
      <c r="E470" s="1"/>
    </row>
    <row r="471" spans="4:5">
      <c r="D471" s="1"/>
      <c r="E471" s="1"/>
    </row>
    <row r="472" spans="4:5">
      <c r="D472" s="1"/>
      <c r="E472" s="1"/>
    </row>
    <row r="473" spans="4:5">
      <c r="D473" s="1"/>
      <c r="E473" s="1"/>
    </row>
    <row r="474" spans="4:5">
      <c r="D474" s="1"/>
      <c r="E474" s="1"/>
    </row>
    <row r="475" spans="4:5">
      <c r="D475" s="1"/>
      <c r="E475" s="1"/>
    </row>
    <row r="476" spans="4:5">
      <c r="D476" s="1"/>
      <c r="E476" s="1"/>
    </row>
    <row r="477" spans="4:5">
      <c r="D477" s="1"/>
      <c r="E477" s="1"/>
    </row>
    <row r="478" spans="4:5">
      <c r="D478" s="1"/>
      <c r="E478" s="1"/>
    </row>
    <row r="479" spans="4:5">
      <c r="D479" s="1"/>
      <c r="E479" s="1"/>
    </row>
    <row r="480" spans="4:5">
      <c r="D480" s="1"/>
      <c r="E480" s="1"/>
    </row>
    <row r="481" spans="4:5">
      <c r="D481" s="1"/>
      <c r="E481" s="1"/>
    </row>
    <row r="482" spans="4:5">
      <c r="D482" s="1"/>
      <c r="E482" s="1"/>
    </row>
    <row r="483" spans="4:5">
      <c r="D483" s="1"/>
      <c r="E483" s="1"/>
    </row>
    <row r="484" spans="4:5">
      <c r="D484" s="1"/>
      <c r="E484" s="1"/>
    </row>
    <row r="485" spans="4:5">
      <c r="D485" s="1"/>
      <c r="E485" s="1"/>
    </row>
    <row r="486" spans="4:5">
      <c r="D486" s="1"/>
      <c r="E486" s="1"/>
    </row>
    <row r="487" spans="4:5">
      <c r="D487" s="1"/>
      <c r="E487" s="1"/>
    </row>
    <row r="488" spans="4:5">
      <c r="D488" s="1"/>
      <c r="E488" s="1"/>
    </row>
    <row r="489" spans="4:5">
      <c r="D489" s="1"/>
      <c r="E489" s="1"/>
    </row>
    <row r="490" spans="4:5">
      <c r="D490" s="1"/>
      <c r="E490" s="1"/>
    </row>
    <row r="491" spans="4:5">
      <c r="D491" s="1"/>
      <c r="E491" s="1"/>
    </row>
    <row r="492" spans="4:5">
      <c r="D492" s="1"/>
      <c r="E492" s="1"/>
    </row>
    <row r="493" spans="4:5">
      <c r="D493" s="1"/>
      <c r="E493" s="1"/>
    </row>
    <row r="494" spans="4:5">
      <c r="D494" s="1"/>
      <c r="E494" s="1"/>
    </row>
    <row r="495" spans="4:5">
      <c r="D495" s="1"/>
      <c r="E495" s="1"/>
    </row>
    <row r="496" spans="4:5">
      <c r="D496" s="1"/>
      <c r="E496" s="1"/>
    </row>
    <row r="497" spans="4:5">
      <c r="D497" s="1"/>
      <c r="E497" s="1"/>
    </row>
    <row r="498" spans="4:5">
      <c r="D498" s="1"/>
      <c r="E498" s="1"/>
    </row>
    <row r="499" spans="4:5">
      <c r="D499" s="1"/>
      <c r="E499" s="1"/>
    </row>
    <row r="500" spans="4:5">
      <c r="D500" s="1"/>
      <c r="E500" s="1"/>
    </row>
    <row r="501" spans="4:5">
      <c r="D501" s="1"/>
      <c r="E501" s="1"/>
    </row>
    <row r="502" spans="4:5">
      <c r="D502" s="1"/>
      <c r="E502" s="1"/>
    </row>
    <row r="503" spans="4:5">
      <c r="D503" s="1"/>
      <c r="E503" s="1"/>
    </row>
    <row r="504" spans="4:5">
      <c r="D504" s="1"/>
      <c r="E504" s="1"/>
    </row>
    <row r="505" spans="4:5">
      <c r="D505" s="1"/>
      <c r="E505" s="1"/>
    </row>
    <row r="506" spans="4:5">
      <c r="D506" s="1"/>
      <c r="E506" s="1"/>
    </row>
    <row r="507" spans="4:5">
      <c r="D507" s="1"/>
      <c r="E507" s="1"/>
    </row>
    <row r="508" spans="4:5">
      <c r="D508" s="1"/>
      <c r="E508" s="1"/>
    </row>
    <row r="509" spans="4:5">
      <c r="D509" s="1"/>
      <c r="E509" s="1"/>
    </row>
    <row r="510" spans="4:5">
      <c r="D510" s="1"/>
      <c r="E510" s="1"/>
    </row>
    <row r="511" spans="4:5">
      <c r="D511" s="1"/>
      <c r="E511" s="1"/>
    </row>
    <row r="512" spans="4:5">
      <c r="D512" s="1"/>
      <c r="E512" s="1"/>
    </row>
    <row r="513" spans="4:5">
      <c r="D513" s="1"/>
      <c r="E513" s="1"/>
    </row>
    <row r="514" spans="4:5">
      <c r="D514" s="1"/>
      <c r="E514" s="1"/>
    </row>
    <row r="515" spans="4:5">
      <c r="D515" s="1"/>
      <c r="E515" s="1"/>
    </row>
    <row r="516" spans="4:5">
      <c r="D516" s="1"/>
      <c r="E516" s="1"/>
    </row>
    <row r="517" spans="4:5">
      <c r="D517" s="1"/>
      <c r="E517" s="1"/>
    </row>
    <row r="518" spans="4:5">
      <c r="D518" s="1"/>
      <c r="E518" s="1"/>
    </row>
    <row r="519" spans="4:5">
      <c r="D519" s="1"/>
      <c r="E519" s="1"/>
    </row>
    <row r="520" spans="4:5">
      <c r="D520" s="1"/>
      <c r="E520" s="1"/>
    </row>
    <row r="521" spans="4:5">
      <c r="D521" s="1"/>
      <c r="E521" s="1"/>
    </row>
    <row r="522" spans="4:5">
      <c r="D522" s="1"/>
      <c r="E522" s="1"/>
    </row>
    <row r="523" spans="4:5">
      <c r="D523" s="1"/>
      <c r="E523" s="1"/>
    </row>
    <row r="524" spans="4:5">
      <c r="D524" s="1"/>
      <c r="E524" s="1"/>
    </row>
    <row r="525" spans="4:5">
      <c r="D525" s="1"/>
      <c r="E525" s="1"/>
    </row>
    <row r="526" spans="4:5">
      <c r="D526" s="1"/>
      <c r="E526" s="1"/>
    </row>
    <row r="527" spans="4:5">
      <c r="D527" s="1"/>
      <c r="E527" s="1"/>
    </row>
    <row r="528" spans="4:5">
      <c r="D528" s="1"/>
      <c r="E528" s="1"/>
    </row>
    <row r="529" spans="4:5">
      <c r="D529" s="1"/>
      <c r="E529" s="1"/>
    </row>
    <row r="530" spans="4:5">
      <c r="D530" s="1"/>
      <c r="E530" s="1"/>
    </row>
    <row r="531" spans="4:5">
      <c r="D531" s="1"/>
      <c r="E531" s="1"/>
    </row>
    <row r="532" spans="4:5">
      <c r="D532" s="1"/>
      <c r="E532" s="1"/>
    </row>
    <row r="533" spans="4:5">
      <c r="D533" s="1"/>
      <c r="E533" s="1"/>
    </row>
    <row r="534" spans="4:5">
      <c r="D534" s="1"/>
      <c r="E534" s="1"/>
    </row>
    <row r="535" spans="4:5">
      <c r="D535" s="1"/>
      <c r="E535" s="1"/>
    </row>
    <row r="536" spans="4:5">
      <c r="D536" s="1"/>
      <c r="E536" s="1"/>
    </row>
    <row r="537" spans="4:5">
      <c r="D537" s="1"/>
      <c r="E537" s="1"/>
    </row>
    <row r="538" spans="4:5">
      <c r="D538" s="1"/>
      <c r="E538" s="1"/>
    </row>
    <row r="539" spans="4:5">
      <c r="D539" s="1"/>
      <c r="E539" s="1"/>
    </row>
    <row r="540" spans="4:5">
      <c r="D540" s="1"/>
      <c r="E540" s="1"/>
    </row>
    <row r="541" spans="4:5">
      <c r="D541" s="1"/>
      <c r="E541" s="1"/>
    </row>
    <row r="542" spans="4:5">
      <c r="D542" s="1"/>
      <c r="E542" s="1"/>
    </row>
    <row r="543" spans="4:5">
      <c r="D543" s="1"/>
      <c r="E543" s="1"/>
    </row>
    <row r="544" spans="4:5">
      <c r="D544" s="1"/>
      <c r="E544" s="1"/>
    </row>
    <row r="545" spans="4:5">
      <c r="D545" s="1"/>
      <c r="E545" s="1"/>
    </row>
    <row r="546" spans="4:5">
      <c r="D546" s="1"/>
      <c r="E546" s="1"/>
    </row>
    <row r="547" spans="4:5">
      <c r="D547" s="1"/>
      <c r="E547" s="1"/>
    </row>
    <row r="548" spans="4:5">
      <c r="D548" s="1"/>
      <c r="E548" s="1"/>
    </row>
    <row r="549" spans="4:5">
      <c r="D549" s="1"/>
      <c r="E549" s="1"/>
    </row>
    <row r="550" spans="4:5">
      <c r="D550" s="1"/>
      <c r="E550" s="1"/>
    </row>
    <row r="551" spans="4:5">
      <c r="D551" s="1"/>
      <c r="E551" s="1"/>
    </row>
    <row r="552" spans="4:5">
      <c r="D552" s="1"/>
      <c r="E552" s="1"/>
    </row>
    <row r="553" spans="4:5">
      <c r="D553" s="1"/>
      <c r="E553" s="1"/>
    </row>
    <row r="554" spans="4:5">
      <c r="D554" s="1"/>
      <c r="E554" s="1"/>
    </row>
    <row r="555" spans="4:5">
      <c r="D555" s="1"/>
      <c r="E555" s="1"/>
    </row>
    <row r="556" spans="4:5">
      <c r="D556" s="1"/>
      <c r="E556" s="1"/>
    </row>
    <row r="557" spans="4:5">
      <c r="D557" s="1"/>
      <c r="E557" s="1"/>
    </row>
    <row r="558" spans="4:5">
      <c r="D558" s="1"/>
      <c r="E558" s="1"/>
    </row>
    <row r="559" spans="4:5">
      <c r="D559" s="1"/>
      <c r="E559" s="1"/>
    </row>
    <row r="560" spans="4:5">
      <c r="D560" s="1"/>
      <c r="E560" s="1"/>
    </row>
    <row r="561" spans="4:5">
      <c r="D561" s="1"/>
      <c r="E561" s="1"/>
    </row>
    <row r="562" spans="4:5">
      <c r="D562" s="1"/>
      <c r="E562" s="1"/>
    </row>
    <row r="563" spans="4:5">
      <c r="D563" s="1"/>
      <c r="E563" s="1"/>
    </row>
    <row r="564" spans="4:5">
      <c r="D564" s="1"/>
      <c r="E564" s="1"/>
    </row>
    <row r="565" spans="4:5">
      <c r="D565" s="1"/>
      <c r="E565" s="1"/>
    </row>
    <row r="566" spans="4:5">
      <c r="D566" s="1"/>
      <c r="E566" s="1"/>
    </row>
    <row r="567" spans="4:5">
      <c r="D567" s="1"/>
      <c r="E567" s="1"/>
    </row>
    <row r="568" spans="4:5">
      <c r="D568" s="1"/>
      <c r="E568" s="1"/>
    </row>
    <row r="569" spans="4:5">
      <c r="D569" s="1"/>
      <c r="E569" s="1"/>
    </row>
    <row r="570" spans="4:5">
      <c r="D570" s="1"/>
      <c r="E570" s="1"/>
    </row>
    <row r="571" spans="4:5">
      <c r="D571" s="1"/>
      <c r="E571" s="1"/>
    </row>
    <row r="572" spans="4:5">
      <c r="D572" s="1"/>
      <c r="E572" s="1"/>
    </row>
    <row r="573" spans="4:5">
      <c r="D573" s="1"/>
      <c r="E573" s="1"/>
    </row>
    <row r="574" spans="4:5">
      <c r="D574" s="1"/>
      <c r="E574" s="1"/>
    </row>
    <row r="575" spans="4:5">
      <c r="D575" s="1"/>
      <c r="E575" s="1"/>
    </row>
    <row r="576" spans="4:5">
      <c r="D576" s="1"/>
      <c r="E576" s="1"/>
    </row>
    <row r="577" spans="4:5">
      <c r="D577" s="1"/>
      <c r="E577" s="1"/>
    </row>
    <row r="578" spans="4:5">
      <c r="D578" s="1"/>
      <c r="E578" s="1"/>
    </row>
    <row r="579" spans="4:5">
      <c r="D579" s="1"/>
      <c r="E579" s="1"/>
    </row>
    <row r="580" spans="4:5">
      <c r="D580" s="1"/>
      <c r="E580" s="1"/>
    </row>
    <row r="581" spans="4:5">
      <c r="D581" s="1"/>
      <c r="E581" s="1"/>
    </row>
    <row r="582" spans="4:5">
      <c r="D582" s="1"/>
      <c r="E582" s="1"/>
    </row>
    <row r="583" spans="4:5">
      <c r="D583" s="1"/>
      <c r="E583" s="1"/>
    </row>
    <row r="584" spans="4:5">
      <c r="D584" s="1"/>
      <c r="E584" s="1"/>
    </row>
    <row r="585" spans="4:5">
      <c r="D585" s="1"/>
      <c r="E585" s="1"/>
    </row>
    <row r="586" spans="4:5">
      <c r="D586" s="1"/>
      <c r="E586" s="1"/>
    </row>
    <row r="587" spans="4:5">
      <c r="D587" s="1"/>
      <c r="E587" s="1"/>
    </row>
    <row r="588" spans="4:5">
      <c r="D588" s="1"/>
      <c r="E588" s="1"/>
    </row>
    <row r="589" spans="4:5">
      <c r="D589" s="1"/>
      <c r="E589" s="1"/>
    </row>
    <row r="590" spans="4:5">
      <c r="D590" s="1"/>
      <c r="E590" s="1"/>
    </row>
    <row r="591" spans="4:5">
      <c r="D591" s="1"/>
      <c r="E591" s="1"/>
    </row>
    <row r="592" spans="4:5">
      <c r="D592" s="1"/>
      <c r="E592" s="1"/>
    </row>
    <row r="593" spans="4:5">
      <c r="D593" s="1"/>
      <c r="E593" s="1"/>
    </row>
    <row r="594" spans="4:5">
      <c r="D594" s="1"/>
      <c r="E594" s="1"/>
    </row>
    <row r="595" spans="4:5">
      <c r="D595" s="1"/>
      <c r="E595" s="1"/>
    </row>
    <row r="596" spans="4:5">
      <c r="D596" s="1"/>
      <c r="E596" s="1"/>
    </row>
    <row r="597" spans="4:5">
      <c r="D597" s="1"/>
      <c r="E597" s="1"/>
    </row>
    <row r="598" spans="4:5">
      <c r="D598" s="1"/>
      <c r="E598" s="1"/>
    </row>
    <row r="599" spans="4:5">
      <c r="D599" s="1"/>
      <c r="E599" s="1"/>
    </row>
    <row r="600" spans="4:5">
      <c r="D600" s="1"/>
      <c r="E600" s="1"/>
    </row>
    <row r="601" spans="4:5">
      <c r="D601" s="1"/>
      <c r="E601" s="1"/>
    </row>
    <row r="602" spans="4:5">
      <c r="D602" s="1"/>
      <c r="E602" s="1"/>
    </row>
    <row r="603" spans="4:5">
      <c r="D603" s="1"/>
      <c r="E603" s="1"/>
    </row>
    <row r="604" spans="4:5">
      <c r="D604" s="1"/>
      <c r="E604" s="1"/>
    </row>
    <row r="605" spans="4:5">
      <c r="D605" s="1"/>
      <c r="E605" s="1"/>
    </row>
    <row r="606" spans="4:5">
      <c r="D606" s="1"/>
      <c r="E606" s="1"/>
    </row>
    <row r="607" spans="4:5">
      <c r="D607" s="1"/>
      <c r="E607" s="1"/>
    </row>
    <row r="608" spans="4:5">
      <c r="D608" s="1"/>
      <c r="E608" s="1"/>
    </row>
    <row r="609" spans="4:5">
      <c r="D609" s="1"/>
      <c r="E609" s="1"/>
    </row>
    <row r="610" spans="4:5">
      <c r="D610" s="1"/>
      <c r="E610" s="1"/>
    </row>
    <row r="611" spans="4:5">
      <c r="D611" s="1"/>
      <c r="E611" s="1"/>
    </row>
    <row r="612" spans="4:5">
      <c r="D612" s="1"/>
      <c r="E612" s="1"/>
    </row>
    <row r="613" spans="4:5">
      <c r="D613" s="1"/>
      <c r="E613" s="1"/>
    </row>
    <row r="614" spans="4:5">
      <c r="D614" s="1"/>
      <c r="E614" s="1"/>
    </row>
    <row r="615" spans="4:5">
      <c r="D615" s="1"/>
      <c r="E615" s="1"/>
    </row>
    <row r="616" spans="4:5">
      <c r="D616" s="1"/>
      <c r="E616" s="1"/>
    </row>
    <row r="617" spans="4:5">
      <c r="D617" s="1"/>
      <c r="E617" s="1"/>
    </row>
    <row r="618" spans="4:5">
      <c r="D618" s="1"/>
      <c r="E618" s="1"/>
    </row>
    <row r="619" spans="4:5">
      <c r="D619" s="1"/>
      <c r="E619" s="1"/>
    </row>
    <row r="620" spans="4:5">
      <c r="D620" s="1"/>
      <c r="E620" s="1"/>
    </row>
    <row r="621" spans="4:5">
      <c r="D621" s="1"/>
      <c r="E621" s="1"/>
    </row>
    <row r="622" spans="4:5">
      <c r="D622" s="1"/>
      <c r="E622" s="1"/>
    </row>
    <row r="623" spans="4:5">
      <c r="D623" s="1"/>
      <c r="E623" s="1"/>
    </row>
    <row r="624" spans="4:5">
      <c r="D624" s="1"/>
      <c r="E624" s="1"/>
    </row>
    <row r="625" spans="4:5">
      <c r="D625" s="1"/>
      <c r="E625" s="1"/>
    </row>
    <row r="626" spans="4:5">
      <c r="D626" s="1"/>
      <c r="E626" s="1"/>
    </row>
    <row r="627" spans="4:5">
      <c r="D627" s="1"/>
      <c r="E627" s="1"/>
    </row>
    <row r="628" spans="4:5">
      <c r="D628" s="1"/>
      <c r="E628" s="1"/>
    </row>
    <row r="629" spans="4:5">
      <c r="D629" s="1"/>
      <c r="E629" s="1"/>
    </row>
    <row r="630" spans="4:5">
      <c r="D630" s="1"/>
      <c r="E630" s="1"/>
    </row>
    <row r="631" spans="4:5">
      <c r="D631" s="1"/>
      <c r="E631" s="1"/>
    </row>
    <row r="632" spans="4:5">
      <c r="D632" s="1"/>
      <c r="E632" s="1"/>
    </row>
    <row r="633" spans="4:5">
      <c r="D633" s="1"/>
      <c r="E633" s="1"/>
    </row>
    <row r="634" spans="4:5">
      <c r="D634" s="1"/>
      <c r="E634" s="1"/>
    </row>
    <row r="635" spans="4:5">
      <c r="D635" s="1"/>
      <c r="E635" s="1"/>
    </row>
    <row r="636" spans="4:5">
      <c r="D636" s="1"/>
      <c r="E636" s="1"/>
    </row>
    <row r="637" spans="4:5">
      <c r="D637" s="1"/>
      <c r="E637" s="1"/>
    </row>
    <row r="638" spans="4:5">
      <c r="D638" s="1"/>
      <c r="E638" s="1"/>
    </row>
    <row r="639" spans="4:5">
      <c r="D639" s="1"/>
      <c r="E639" s="1"/>
    </row>
    <row r="640" spans="4:5">
      <c r="D640" s="1"/>
      <c r="E640" s="1"/>
    </row>
    <row r="641" spans="4:5">
      <c r="D641" s="1"/>
      <c r="E641" s="1"/>
    </row>
    <row r="642" spans="4:5">
      <c r="D642" s="1"/>
      <c r="E642" s="1"/>
    </row>
    <row r="643" spans="4:5">
      <c r="D643" s="1"/>
      <c r="E643" s="1"/>
    </row>
    <row r="644" spans="4:5">
      <c r="D644" s="1"/>
      <c r="E644" s="1"/>
    </row>
    <row r="645" spans="4:5">
      <c r="D645" s="1"/>
      <c r="E645" s="1"/>
    </row>
    <row r="646" spans="4:5">
      <c r="D646" s="1"/>
      <c r="E646" s="1"/>
    </row>
    <row r="647" spans="4:5">
      <c r="D647" s="1"/>
      <c r="E647" s="1"/>
    </row>
    <row r="648" spans="4:5">
      <c r="D648" s="1"/>
      <c r="E648" s="1"/>
    </row>
    <row r="649" spans="4:5">
      <c r="D649" s="1"/>
      <c r="E649" s="1"/>
    </row>
    <row r="650" spans="4:5">
      <c r="D650" s="1"/>
      <c r="E650" s="1"/>
    </row>
    <row r="651" spans="4:5">
      <c r="D651" s="1"/>
      <c r="E651" s="1"/>
    </row>
    <row r="652" spans="4:5">
      <c r="D652" s="1"/>
      <c r="E652" s="1"/>
    </row>
    <row r="653" spans="4:5">
      <c r="D653" s="1"/>
      <c r="E653" s="1"/>
    </row>
    <row r="654" spans="4:5">
      <c r="D654" s="1"/>
      <c r="E654" s="1"/>
    </row>
    <row r="655" spans="4:5">
      <c r="D655" s="1"/>
      <c r="E655" s="1"/>
    </row>
    <row r="656" spans="4:5">
      <c r="D656" s="1"/>
      <c r="E656" s="1"/>
    </row>
    <row r="657" spans="4:5">
      <c r="D657" s="1"/>
      <c r="E657" s="1"/>
    </row>
    <row r="658" spans="4:5">
      <c r="D658" s="1"/>
      <c r="E658" s="1"/>
    </row>
    <row r="659" spans="4:5">
      <c r="D659" s="1"/>
      <c r="E659" s="1"/>
    </row>
    <row r="660" spans="4:5">
      <c r="D660" s="1"/>
      <c r="E660" s="1"/>
    </row>
    <row r="661" spans="4:5">
      <c r="D661" s="1"/>
      <c r="E661" s="1"/>
    </row>
    <row r="662" spans="4:5">
      <c r="D662" s="1"/>
      <c r="E662" s="1"/>
    </row>
    <row r="663" spans="4:5">
      <c r="D663" s="1"/>
      <c r="E663" s="1"/>
    </row>
    <row r="664" spans="4:5">
      <c r="D664" s="1"/>
      <c r="E664" s="1"/>
    </row>
    <row r="665" spans="4:5">
      <c r="D665" s="1"/>
      <c r="E665" s="1"/>
    </row>
    <row r="666" spans="4:5">
      <c r="D666" s="1"/>
      <c r="E666" s="1"/>
    </row>
    <row r="667" spans="4:5">
      <c r="D667" s="1"/>
      <c r="E667" s="1"/>
    </row>
    <row r="668" spans="4:5">
      <c r="D668" s="1"/>
      <c r="E668" s="1"/>
    </row>
    <row r="669" spans="4:5">
      <c r="D669" s="1"/>
      <c r="E669" s="1"/>
    </row>
    <row r="670" spans="4:5">
      <c r="D670" s="1"/>
      <c r="E670" s="1"/>
    </row>
    <row r="671" spans="4:5">
      <c r="D671" s="1"/>
      <c r="E671" s="1"/>
    </row>
    <row r="672" spans="4:5">
      <c r="D672" s="1"/>
      <c r="E672" s="1"/>
    </row>
    <row r="673" spans="4:5">
      <c r="D673" s="1"/>
      <c r="E673" s="1"/>
    </row>
    <row r="674" spans="4:5">
      <c r="D674" s="1"/>
      <c r="E674" s="1"/>
    </row>
    <row r="675" spans="4:5">
      <c r="D675" s="1"/>
      <c r="E675" s="1"/>
    </row>
    <row r="676" spans="4:5">
      <c r="D676" s="1"/>
      <c r="E676" s="1"/>
    </row>
    <row r="677" spans="4:5">
      <c r="D677" s="1"/>
      <c r="E677" s="1"/>
    </row>
    <row r="678" spans="4:5">
      <c r="D678" s="1"/>
      <c r="E678" s="1"/>
    </row>
    <row r="679" spans="4:5">
      <c r="D679" s="1"/>
      <c r="E679" s="1"/>
    </row>
    <row r="680" spans="4:5">
      <c r="D680" s="1"/>
      <c r="E680" s="1"/>
    </row>
    <row r="681" spans="4:5">
      <c r="D681" s="1"/>
      <c r="E681" s="1"/>
    </row>
    <row r="682" spans="4:5">
      <c r="D682" s="1"/>
      <c r="E682" s="1"/>
    </row>
    <row r="683" spans="4:5">
      <c r="D683" s="1"/>
      <c r="E683" s="1"/>
    </row>
    <row r="684" spans="4:5">
      <c r="D684" s="1"/>
      <c r="E684" s="1"/>
    </row>
    <row r="685" spans="4:5">
      <c r="D685" s="1"/>
      <c r="E685" s="1"/>
    </row>
    <row r="686" spans="4:5">
      <c r="D686" s="1"/>
      <c r="E686" s="1"/>
    </row>
    <row r="687" spans="4:5">
      <c r="D687" s="1"/>
      <c r="E687" s="1"/>
    </row>
    <row r="688" spans="4:5">
      <c r="D688" s="1"/>
      <c r="E688" s="1"/>
    </row>
    <row r="689" spans="4:5">
      <c r="D689" s="1"/>
      <c r="E689" s="1"/>
    </row>
    <row r="690" spans="4:5">
      <c r="D690" s="1"/>
      <c r="E690" s="1"/>
    </row>
    <row r="691" spans="4:5">
      <c r="D691" s="1"/>
      <c r="E691" s="1"/>
    </row>
    <row r="692" spans="4:5">
      <c r="D692" s="1"/>
      <c r="E692" s="1"/>
    </row>
    <row r="693" spans="4:5">
      <c r="D693" s="1"/>
      <c r="E693" s="1"/>
    </row>
    <row r="694" spans="4:5">
      <c r="D694" s="1"/>
      <c r="E694" s="1"/>
    </row>
    <row r="695" spans="4:5">
      <c r="D695" s="1"/>
      <c r="E695" s="1"/>
    </row>
    <row r="696" spans="4:5">
      <c r="D696" s="1"/>
      <c r="E696" s="1"/>
    </row>
    <row r="697" spans="4:5">
      <c r="D697" s="1"/>
      <c r="E697" s="1"/>
    </row>
    <row r="698" spans="4:5">
      <c r="D698" s="1"/>
      <c r="E698" s="1"/>
    </row>
    <row r="699" spans="4:5">
      <c r="D699" s="1"/>
      <c r="E699" s="1"/>
    </row>
    <row r="700" spans="4:5">
      <c r="D700" s="1"/>
      <c r="E700" s="1"/>
    </row>
    <row r="701" spans="4:5">
      <c r="D701" s="1"/>
      <c r="E701" s="1"/>
    </row>
    <row r="702" spans="4:5">
      <c r="D702" s="1"/>
      <c r="E702" s="1"/>
    </row>
    <row r="703" spans="4:5">
      <c r="D703" s="1"/>
      <c r="E703" s="1"/>
    </row>
    <row r="704" spans="4:5">
      <c r="D704" s="1"/>
      <c r="E704" s="1"/>
    </row>
    <row r="705" spans="4:5">
      <c r="D705" s="1"/>
      <c r="E705" s="1"/>
    </row>
    <row r="706" spans="4:5">
      <c r="D706" s="1"/>
      <c r="E706" s="1"/>
    </row>
    <row r="707" spans="4:5">
      <c r="D707" s="1"/>
      <c r="E707" s="1"/>
    </row>
    <row r="708" spans="4:5">
      <c r="D708" s="1"/>
      <c r="E708" s="1"/>
    </row>
    <row r="709" spans="4:5">
      <c r="D709" s="1"/>
      <c r="E709" s="1"/>
    </row>
    <row r="710" spans="4:5">
      <c r="D710" s="1"/>
      <c r="E710" s="1"/>
    </row>
    <row r="711" spans="4:5">
      <c r="D711" s="1"/>
      <c r="E711" s="1"/>
    </row>
    <row r="712" spans="4:5">
      <c r="D712" s="1"/>
      <c r="E712" s="1"/>
    </row>
    <row r="713" spans="4:5">
      <c r="D713" s="1"/>
      <c r="E713" s="1"/>
    </row>
    <row r="714" spans="4:5">
      <c r="D714" s="1"/>
      <c r="E714" s="1"/>
    </row>
    <row r="715" spans="4:5">
      <c r="D715" s="1"/>
      <c r="E715" s="1"/>
    </row>
    <row r="716" spans="4:5">
      <c r="D716" s="1"/>
      <c r="E716" s="1"/>
    </row>
    <row r="717" spans="4:5">
      <c r="D717" s="1"/>
      <c r="E717" s="1"/>
    </row>
    <row r="718" spans="4:5">
      <c r="D718" s="1"/>
      <c r="E718" s="1"/>
    </row>
    <row r="719" spans="4:5">
      <c r="D719" s="1"/>
      <c r="E719" s="1"/>
    </row>
    <row r="720" spans="4:5">
      <c r="D720" s="1"/>
      <c r="E720" s="1"/>
    </row>
    <row r="721" spans="4:5">
      <c r="D721" s="1"/>
      <c r="E721" s="1"/>
    </row>
    <row r="722" spans="4:5">
      <c r="D722" s="1"/>
      <c r="E722" s="1"/>
    </row>
    <row r="723" spans="4:5">
      <c r="D723" s="1"/>
      <c r="E723" s="1"/>
    </row>
    <row r="724" spans="4:5">
      <c r="D724" s="1"/>
      <c r="E724" s="1"/>
    </row>
    <row r="725" spans="4:5">
      <c r="D725" s="1"/>
      <c r="E725" s="1"/>
    </row>
    <row r="726" spans="4:5">
      <c r="D726" s="1"/>
      <c r="E726" s="1"/>
    </row>
    <row r="727" spans="4:5">
      <c r="D727" s="1"/>
      <c r="E727" s="1"/>
    </row>
    <row r="728" spans="4:5">
      <c r="D728" s="1"/>
      <c r="E728" s="1"/>
    </row>
    <row r="729" spans="4:5">
      <c r="D729" s="1"/>
      <c r="E729" s="1"/>
    </row>
    <row r="730" spans="4:5">
      <c r="D730" s="1"/>
      <c r="E730" s="1"/>
    </row>
    <row r="731" spans="4:5">
      <c r="D731" s="1"/>
      <c r="E731" s="1"/>
    </row>
    <row r="732" spans="4:5">
      <c r="D732" s="1"/>
      <c r="E732" s="1"/>
    </row>
    <row r="733" spans="4:5">
      <c r="D733" s="1"/>
      <c r="E733" s="1"/>
    </row>
    <row r="734" spans="4:5">
      <c r="D734" s="1"/>
      <c r="E734" s="1"/>
    </row>
    <row r="735" spans="4:5">
      <c r="D735" s="1"/>
      <c r="E735" s="1"/>
    </row>
    <row r="736" spans="4:5">
      <c r="D736" s="1"/>
      <c r="E736" s="1"/>
    </row>
    <row r="737" spans="4:5">
      <c r="D737" s="1"/>
      <c r="E737" s="1"/>
    </row>
    <row r="738" spans="4:5">
      <c r="D738" s="1"/>
      <c r="E738" s="1"/>
    </row>
    <row r="739" spans="4:5">
      <c r="D739" s="1"/>
      <c r="E739" s="1"/>
    </row>
    <row r="740" spans="4:5">
      <c r="D740" s="1"/>
      <c r="E740" s="1"/>
    </row>
    <row r="741" spans="4:5">
      <c r="D741" s="1"/>
      <c r="E741" s="1"/>
    </row>
    <row r="742" spans="4:5">
      <c r="D742" s="1"/>
      <c r="E742" s="1"/>
    </row>
    <row r="743" spans="4:5">
      <c r="D743" s="1"/>
      <c r="E743" s="1"/>
    </row>
    <row r="744" spans="4:5">
      <c r="D744" s="1"/>
      <c r="E744" s="1"/>
    </row>
    <row r="745" spans="4:5">
      <c r="D745" s="1"/>
      <c r="E745" s="1"/>
    </row>
    <row r="746" spans="4:5">
      <c r="D746" s="1"/>
      <c r="E746" s="1"/>
    </row>
    <row r="747" spans="4:5">
      <c r="D747" s="1"/>
      <c r="E747" s="1"/>
    </row>
    <row r="748" spans="4:5">
      <c r="D748" s="1"/>
      <c r="E748" s="1"/>
    </row>
    <row r="749" spans="4:5">
      <c r="D749" s="1"/>
      <c r="E749" s="1"/>
    </row>
    <row r="750" spans="4:5">
      <c r="D750" s="1"/>
      <c r="E750" s="1"/>
    </row>
    <row r="751" spans="4:5">
      <c r="D751" s="1"/>
      <c r="E751" s="1"/>
    </row>
    <row r="752" spans="4:5">
      <c r="D752" s="1"/>
      <c r="E752" s="1"/>
    </row>
    <row r="753" spans="4:5">
      <c r="D753" s="1"/>
      <c r="E753" s="1"/>
    </row>
    <row r="754" spans="4:5">
      <c r="D754" s="1"/>
      <c r="E754" s="1"/>
    </row>
    <row r="755" spans="4:5">
      <c r="D755" s="1"/>
      <c r="E755" s="1"/>
    </row>
    <row r="756" spans="4:5">
      <c r="D756" s="1"/>
      <c r="E756" s="1"/>
    </row>
    <row r="757" spans="4:5">
      <c r="D757" s="1"/>
      <c r="E757" s="1"/>
    </row>
    <row r="758" spans="4:5">
      <c r="D758" s="1"/>
      <c r="E758" s="1"/>
    </row>
    <row r="759" spans="4:5">
      <c r="D759" s="1"/>
      <c r="E759" s="1"/>
    </row>
    <row r="760" spans="4:5">
      <c r="D760" s="1"/>
      <c r="E760" s="1"/>
    </row>
    <row r="761" spans="4:5">
      <c r="D761" s="1"/>
      <c r="E761" s="1"/>
    </row>
    <row r="762" spans="4:5">
      <c r="D762" s="1"/>
      <c r="E762" s="1"/>
    </row>
    <row r="763" spans="4:5">
      <c r="D763" s="1"/>
      <c r="E763" s="1"/>
    </row>
    <row r="764" spans="4:5">
      <c r="D764" s="1"/>
      <c r="E764" s="1"/>
    </row>
    <row r="765" spans="4:5">
      <c r="D765" s="1"/>
      <c r="E765" s="1"/>
    </row>
    <row r="766" spans="4:5">
      <c r="D766" s="1"/>
      <c r="E766" s="1"/>
    </row>
    <row r="767" spans="4:5">
      <c r="D767" s="1"/>
      <c r="E767" s="1"/>
    </row>
    <row r="768" spans="4:5">
      <c r="D768" s="1"/>
      <c r="E768" s="1"/>
    </row>
    <row r="769" spans="4:5">
      <c r="D769" s="1"/>
      <c r="E769" s="1"/>
    </row>
    <row r="770" spans="4:5">
      <c r="D770" s="1"/>
      <c r="E770" s="1"/>
    </row>
    <row r="771" spans="4:5">
      <c r="D771" s="1"/>
      <c r="E771" s="1"/>
    </row>
    <row r="772" spans="4:5">
      <c r="D772" s="1"/>
      <c r="E772" s="1"/>
    </row>
    <row r="773" spans="4:5">
      <c r="D773" s="1"/>
      <c r="E773" s="1"/>
    </row>
    <row r="774" spans="4:5">
      <c r="D774" s="1"/>
      <c r="E774" s="1"/>
    </row>
    <row r="775" spans="4:5">
      <c r="D775" s="1"/>
      <c r="E775" s="1"/>
    </row>
    <row r="776" spans="4:5">
      <c r="D776" s="1"/>
      <c r="E776" s="1"/>
    </row>
    <row r="777" spans="4:5">
      <c r="D777" s="1"/>
      <c r="E777" s="1"/>
    </row>
    <row r="778" spans="4:5">
      <c r="D778" s="1"/>
      <c r="E778" s="1"/>
    </row>
    <row r="779" spans="4:5">
      <c r="D779" s="1"/>
      <c r="E779" s="1"/>
    </row>
    <row r="780" spans="4:5">
      <c r="D780" s="1"/>
      <c r="E780" s="1"/>
    </row>
    <row r="781" spans="4:5">
      <c r="D781" s="1"/>
      <c r="E781" s="1"/>
    </row>
    <row r="782" spans="4:5">
      <c r="D782" s="1"/>
      <c r="E782" s="1"/>
    </row>
    <row r="783" spans="4:5">
      <c r="D783" s="1"/>
      <c r="E783" s="1"/>
    </row>
    <row r="784" spans="4:5">
      <c r="D784" s="1"/>
      <c r="E784" s="1"/>
    </row>
    <row r="785" spans="4:5">
      <c r="D785" s="1"/>
      <c r="E785" s="1"/>
    </row>
    <row r="786" spans="4:5">
      <c r="D786" s="1"/>
      <c r="E786" s="1"/>
    </row>
    <row r="787" spans="4:5">
      <c r="D787" s="1"/>
      <c r="E787" s="1"/>
    </row>
    <row r="788" spans="4:5">
      <c r="D788" s="1"/>
      <c r="E788" s="1"/>
    </row>
    <row r="789" spans="4:5">
      <c r="D789" s="1"/>
      <c r="E789" s="1"/>
    </row>
    <row r="790" spans="4:5">
      <c r="D790" s="1"/>
      <c r="E790" s="1"/>
    </row>
    <row r="791" spans="4:5">
      <c r="D791" s="1"/>
      <c r="E791" s="1"/>
    </row>
    <row r="792" spans="4:5">
      <c r="D792" s="1"/>
      <c r="E792" s="1"/>
    </row>
    <row r="793" spans="4:5">
      <c r="D793" s="1"/>
      <c r="E793" s="1"/>
    </row>
    <row r="794" spans="4:5">
      <c r="D794" s="1"/>
      <c r="E794" s="1"/>
    </row>
    <row r="795" spans="4:5">
      <c r="D795" s="1"/>
      <c r="E795" s="1"/>
    </row>
    <row r="796" spans="4:5">
      <c r="D796" s="1"/>
      <c r="E796" s="1"/>
    </row>
  </sheetData>
  <sheetProtection sheet="1" objects="1" scenarios="1"/>
  <mergeCells count="2">
    <mergeCell ref="B6:L6"/>
    <mergeCell ref="B7:L7"/>
  </mergeCells>
  <phoneticPr fontId="4" type="noConversion"/>
  <dataValidations count="1">
    <dataValidation allowBlank="1" showInputMessage="1" showErrorMessage="1" sqref="A1:A1048576 B1:B19 C5:C1048576 B21:B1048576 D1:XFD1048576" xr:uid="{00000000-0002-0000-0800-000000000000}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1" ma:contentTypeDescription="צור מסמך חדש." ma:contentTypeScope="" ma:versionID="68643beecda18b4e09cff41c83e0ce36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8146b315fa2ac31dd02d04e15b67ed9e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fals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</documentManagement>
</p:properties>
</file>

<file path=customXml/itemProps1.xml><?xml version="1.0" encoding="utf-8"?>
<ds:datastoreItem xmlns:ds="http://schemas.openxmlformats.org/officeDocument/2006/customXml" ds:itemID="{612FD428-5E9A-4679-88D1-26C8D65AEF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C070A1-B1B4-443C-95AE-F1F3DD5ABB3F}">
  <ds:schemaRefs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sharepoint/v3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a46656d4-8850-49b3-aebd-68bd05f7f43d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30</vt:i4>
      </vt:variant>
      <vt:variant>
        <vt:lpstr>טווחים בעלי שם</vt:lpstr>
      </vt:variant>
      <vt:variant>
        <vt:i4>29</vt:i4>
      </vt:variant>
    </vt:vector>
  </HeadingPairs>
  <TitlesOfParts>
    <vt:vector size="59" baseType="lpstr">
      <vt:lpstr>סכום נכסי הקרן</vt:lpstr>
      <vt:lpstr>מזומנים</vt:lpstr>
      <vt:lpstr>תעודות התחייבות ממשלתיות</vt:lpstr>
      <vt:lpstr>תעודות חוב מסחריות </vt:lpstr>
      <vt:lpstr>אג"ח קונצרני</vt:lpstr>
      <vt:lpstr>מניות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זכויות 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'תעודות התחייבות ממשלתיות'!adi_1212</vt:lpstr>
      <vt:lpstr>'לא סחיר - אופציות'!print_adi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'זכויות מקרקעין'!Print_Area</vt:lpstr>
      <vt:lpstr>'חוזים עתידיים'!Print_Area</vt:lpstr>
      <vt:lpstr>'יתרת התחייבות להשקעה'!Print_Area</vt:lpstr>
      <vt:lpstr>'כתבי אופציה'!Print_Area</vt:lpstr>
      <vt:lpstr>'לא סחיר- תעודות התחייבות ממשלתי'!Print_Area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 מסחריות'!Print_Area</vt:lpstr>
      <vt:lpstr>'מוצרים מובנים'!Print_Area</vt:lpstr>
      <vt:lpstr>מזומנים!Print_Area</vt:lpstr>
      <vt:lpstr>מניות!Print_Area</vt:lpstr>
      <vt:lpstr>'סכום נכסי הקרן'!Print_Area</vt:lpstr>
      <vt:lpstr>'פקדונות מעל 3 חודשים'!Print_Area</vt:lpstr>
      <vt:lpstr>'קרנות נאמנות'!Print_Area</vt:lpstr>
      <vt:lpstr>'קרנות סל'!Print_Area</vt:lpstr>
      <vt:lpstr>'תעודות התחייבות ממשלתיות'!Print_Area</vt:lpstr>
      <vt:lpstr>'תעודות חוב מסחריות '!Print_Area</vt:lpstr>
    </vt:vector>
  </TitlesOfParts>
  <Company>OZAR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ב- עמיתים או מבוטחים-תאריך עדכון 3.9.2017- החל מדיווח בגין רבעון רביעי 2017</dc:title>
  <dc:creator>גיא</dc:creator>
  <cp:lastModifiedBy>אולה קלוקוב</cp:lastModifiedBy>
  <cp:lastPrinted>2017-05-01T10:11:51Z</cp:lastPrinted>
  <dcterms:created xsi:type="dcterms:W3CDTF">2005-07-19T07:39:38Z</dcterms:created>
  <dcterms:modified xsi:type="dcterms:W3CDTF">2023-12-03T11:11:21Z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