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8_{A68665D8-D1B8-45F9-BECE-16936A06C40A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'!$B$7:$K$608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השקעה'!$A$8:$K$443</definedName>
    <definedName name="_xlnm._FilterDatabase" localSheetId="1" hidden="1">מזומנים!$B$7:$L$200</definedName>
    <definedName name="_xlnm._FilterDatabase" localSheetId="5" hidden="1">מניות!$B$8:$O$496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'!$B$6:$K$13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קונצרני'!$B$6:$S$34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מסחריות'!$B$6:$S$27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88" l="1"/>
  <c r="P11" i="71"/>
  <c r="P12" i="71"/>
  <c r="P26" i="71"/>
  <c r="P13" i="71"/>
  <c r="P35" i="71"/>
  <c r="M14" i="70" l="1"/>
  <c r="C43" i="88"/>
  <c r="P12" i="78"/>
  <c r="O17" i="78"/>
  <c r="O18" i="78"/>
  <c r="O19" i="78"/>
  <c r="O20" i="78"/>
  <c r="O21" i="78"/>
  <c r="O13" i="78"/>
  <c r="O14" i="78"/>
  <c r="O15" i="78"/>
  <c r="O16" i="78" l="1"/>
  <c r="O44" i="78" l="1"/>
  <c r="L220" i="62"/>
  <c r="P23" i="78"/>
  <c r="P52" i="78"/>
  <c r="J136" i="73" l="1"/>
  <c r="P11" i="78"/>
  <c r="J131" i="73" l="1"/>
  <c r="J216" i="73"/>
  <c r="J213" i="73"/>
  <c r="J129" i="73"/>
  <c r="J130" i="73"/>
  <c r="J217" i="73"/>
  <c r="C28" i="88"/>
  <c r="J215" i="73"/>
  <c r="J214" i="73"/>
  <c r="J134" i="73"/>
  <c r="J133" i="73"/>
  <c r="J132" i="73"/>
  <c r="J135" i="73"/>
  <c r="P10" i="78"/>
  <c r="C33" i="88" s="1"/>
  <c r="L13" i="62" l="1"/>
  <c r="L189" i="62"/>
  <c r="C23" i="88"/>
  <c r="I11" i="81"/>
  <c r="I10" i="81" s="1"/>
  <c r="C37" i="88" s="1"/>
  <c r="K35" i="72"/>
  <c r="P11" i="70"/>
  <c r="L49" i="62"/>
  <c r="L118" i="62"/>
  <c r="L14" i="72"/>
  <c r="L15" i="72"/>
  <c r="R13" i="61"/>
  <c r="R12" i="61" s="1"/>
  <c r="R11" i="61" s="1"/>
  <c r="C15" i="88" s="1"/>
  <c r="L188" i="62" l="1"/>
  <c r="L12" i="62"/>
  <c r="L11" i="62" l="1"/>
  <c r="N215" i="62" s="1"/>
  <c r="H13" i="80"/>
  <c r="H12" i="80"/>
  <c r="H11" i="80"/>
  <c r="H10" i="80"/>
  <c r="Q363" i="78"/>
  <c r="Q362" i="78"/>
  <c r="Q361" i="78"/>
  <c r="Q360" i="78"/>
  <c r="Q359" i="78"/>
  <c r="Q358" i="78"/>
  <c r="Q357" i="78"/>
  <c r="Q356" i="78"/>
  <c r="Q355" i="78"/>
  <c r="Q354" i="78"/>
  <c r="Q353" i="78"/>
  <c r="Q352" i="78"/>
  <c r="Q351" i="78"/>
  <c r="Q350" i="78"/>
  <c r="Q349" i="78"/>
  <c r="Q348" i="78"/>
  <c r="Q347" i="78"/>
  <c r="Q346" i="78"/>
  <c r="Q345" i="78"/>
  <c r="Q344" i="78"/>
  <c r="Q343" i="7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5" i="78"/>
  <c r="Q274" i="78"/>
  <c r="Q273" i="78"/>
  <c r="Q272" i="78"/>
  <c r="Q271" i="78"/>
  <c r="Q270" i="78"/>
  <c r="Q269" i="78"/>
  <c r="Q268" i="78"/>
  <c r="Q267" i="78"/>
  <c r="Q266" i="78"/>
  <c r="Q265" i="78"/>
  <c r="Q264" i="78"/>
  <c r="Q263" i="78"/>
  <c r="Q262" i="78"/>
  <c r="Q261" i="78"/>
  <c r="Q260" i="78"/>
  <c r="Q259" i="78"/>
  <c r="Q258" i="78"/>
  <c r="Q257" i="78"/>
  <c r="Q256" i="78"/>
  <c r="Q255" i="78"/>
  <c r="Q254" i="78"/>
  <c r="Q253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2" i="78"/>
  <c r="Q31" i="78"/>
  <c r="Q30" i="78"/>
  <c r="Q29" i="78"/>
  <c r="Q28" i="78"/>
  <c r="Q27" i="78"/>
  <c r="Q26" i="78"/>
  <c r="Q25" i="78"/>
  <c r="Q24" i="78"/>
  <c r="Q23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325" i="76"/>
  <c r="J324" i="76"/>
  <c r="J323" i="76"/>
  <c r="J322" i="76"/>
  <c r="J321" i="76"/>
  <c r="J320" i="76"/>
  <c r="J319" i="76"/>
  <c r="J318" i="76"/>
  <c r="J317" i="76"/>
  <c r="J316" i="76"/>
  <c r="J315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9" i="75"/>
  <c r="K18" i="75"/>
  <c r="K17" i="75"/>
  <c r="K16" i="75"/>
  <c r="K15" i="75"/>
  <c r="K14" i="75"/>
  <c r="K13" i="75"/>
  <c r="K12" i="75"/>
  <c r="K11" i="75"/>
  <c r="K16" i="74"/>
  <c r="K15" i="74"/>
  <c r="K14" i="74"/>
  <c r="K13" i="74"/>
  <c r="K12" i="74"/>
  <c r="K11" i="74"/>
  <c r="J242" i="73"/>
  <c r="J241" i="73"/>
  <c r="J240" i="73"/>
  <c r="J239" i="73"/>
  <c r="J238" i="73"/>
  <c r="J237" i="73"/>
  <c r="J236" i="73"/>
  <c r="J235" i="73"/>
  <c r="J234" i="73"/>
  <c r="J233" i="73"/>
  <c r="J232" i="73"/>
  <c r="J231" i="73"/>
  <c r="J230" i="73"/>
  <c r="J229" i="73"/>
  <c r="J228" i="73"/>
  <c r="J227" i="73"/>
  <c r="J226" i="73"/>
  <c r="J225" i="73"/>
  <c r="J224" i="73"/>
  <c r="J223" i="73"/>
  <c r="J222" i="73"/>
  <c r="J221" i="73"/>
  <c r="J220" i="73"/>
  <c r="J219" i="73"/>
  <c r="J218" i="73"/>
  <c r="J212" i="73"/>
  <c r="J211" i="73"/>
  <c r="J210" i="73"/>
  <c r="J209" i="73"/>
  <c r="J208" i="73"/>
  <c r="J207" i="73"/>
  <c r="J206" i="73"/>
  <c r="J205" i="73"/>
  <c r="J204" i="73"/>
  <c r="J203" i="73"/>
  <c r="J202" i="73"/>
  <c r="J201" i="73"/>
  <c r="J200" i="73"/>
  <c r="J199" i="73"/>
  <c r="J198" i="73"/>
  <c r="J197" i="73"/>
  <c r="J196" i="73"/>
  <c r="J195" i="73"/>
  <c r="J194" i="73"/>
  <c r="J193" i="73"/>
  <c r="J192" i="73"/>
  <c r="J191" i="73"/>
  <c r="J190" i="73"/>
  <c r="J189" i="73"/>
  <c r="J188" i="73"/>
  <c r="J187" i="73"/>
  <c r="J186" i="73"/>
  <c r="J185" i="73"/>
  <c r="J184" i="73"/>
  <c r="J183" i="73"/>
  <c r="J182" i="73"/>
  <c r="J181" i="73"/>
  <c r="J180" i="73"/>
  <c r="J179" i="73"/>
  <c r="J178" i="73"/>
  <c r="J177" i="73"/>
  <c r="J176" i="73"/>
  <c r="J175" i="73"/>
  <c r="J174" i="73"/>
  <c r="J173" i="73"/>
  <c r="J172" i="73"/>
  <c r="J171" i="73"/>
  <c r="J170" i="73"/>
  <c r="J169" i="73"/>
  <c r="J168" i="73"/>
  <c r="J167" i="73"/>
  <c r="J166" i="73"/>
  <c r="J165" i="73"/>
  <c r="J164" i="73"/>
  <c r="J163" i="73"/>
  <c r="J162" i="73"/>
  <c r="J161" i="73"/>
  <c r="J160" i="73"/>
  <c r="J159" i="73"/>
  <c r="J158" i="73"/>
  <c r="J157" i="73"/>
  <c r="J156" i="73"/>
  <c r="J155" i="73"/>
  <c r="J154" i="73"/>
  <c r="J153" i="73"/>
  <c r="J152" i="73"/>
  <c r="J151" i="73"/>
  <c r="J150" i="73"/>
  <c r="J149" i="73"/>
  <c r="J148" i="73"/>
  <c r="J147" i="73"/>
  <c r="J146" i="73"/>
  <c r="J145" i="73"/>
  <c r="J144" i="73"/>
  <c r="J143" i="73"/>
  <c r="J142" i="73"/>
  <c r="J141" i="73"/>
  <c r="J140" i="73"/>
  <c r="J139" i="73"/>
  <c r="J138" i="73"/>
  <c r="J137" i="73"/>
  <c r="J128" i="73"/>
  <c r="J127" i="73"/>
  <c r="J126" i="73"/>
  <c r="J125" i="73"/>
  <c r="J124" i="73"/>
  <c r="J123" i="73"/>
  <c r="J122" i="73"/>
  <c r="J121" i="73"/>
  <c r="J120" i="73"/>
  <c r="J119" i="73"/>
  <c r="J118" i="73"/>
  <c r="J117" i="73"/>
  <c r="J116" i="73"/>
  <c r="J115" i="73"/>
  <c r="J114" i="73"/>
  <c r="J113" i="73"/>
  <c r="J112" i="73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5" i="73"/>
  <c r="J84" i="73"/>
  <c r="J83" i="73"/>
  <c r="J82" i="73"/>
  <c r="J81" i="73"/>
  <c r="J80" i="73"/>
  <c r="J79" i="73"/>
  <c r="J78" i="73"/>
  <c r="J77" i="73"/>
  <c r="J75" i="73"/>
  <c r="J74" i="73"/>
  <c r="J73" i="73"/>
  <c r="J72" i="73"/>
  <c r="J71" i="73"/>
  <c r="J70" i="73"/>
  <c r="J68" i="73"/>
  <c r="J67" i="73"/>
  <c r="J66" i="73"/>
  <c r="J65" i="73"/>
  <c r="J63" i="73"/>
  <c r="J62" i="73"/>
  <c r="J61" i="73"/>
  <c r="J60" i="73"/>
  <c r="J59" i="73"/>
  <c r="J58" i="73"/>
  <c r="J57" i="73"/>
  <c r="J56" i="73"/>
  <c r="J55" i="73"/>
  <c r="J54" i="73"/>
  <c r="J53" i="73"/>
  <c r="J52" i="73"/>
  <c r="J51" i="73"/>
  <c r="J50" i="73"/>
  <c r="J49" i="73"/>
  <c r="J48" i="73"/>
  <c r="J47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3" i="73"/>
  <c r="J32" i="73"/>
  <c r="J31" i="73"/>
  <c r="J30" i="73"/>
  <c r="J29" i="73"/>
  <c r="J27" i="73"/>
  <c r="J26" i="73"/>
  <c r="J24" i="73"/>
  <c r="J23" i="73"/>
  <c r="J21" i="73"/>
  <c r="J20" i="73"/>
  <c r="J19" i="73"/>
  <c r="J18" i="73"/>
  <c r="J17" i="73"/>
  <c r="J16" i="73"/>
  <c r="J15" i="73"/>
  <c r="J14" i="73"/>
  <c r="J13" i="73"/>
  <c r="J12" i="73"/>
  <c r="J11" i="73"/>
  <c r="L38" i="72"/>
  <c r="L37" i="72"/>
  <c r="L36" i="72"/>
  <c r="L35" i="72"/>
  <c r="L34" i="72"/>
  <c r="L33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7" i="72"/>
  <c r="L16" i="72"/>
  <c r="L13" i="72"/>
  <c r="L12" i="72"/>
  <c r="L11" i="72"/>
  <c r="R41" i="71"/>
  <c r="R40" i="71"/>
  <c r="R39" i="71"/>
  <c r="R38" i="71"/>
  <c r="R22" i="71"/>
  <c r="R21" i="71"/>
  <c r="R36" i="71"/>
  <c r="R35" i="71"/>
  <c r="R33" i="71"/>
  <c r="R32" i="71"/>
  <c r="R31" i="71"/>
  <c r="R30" i="71"/>
  <c r="R29" i="71"/>
  <c r="R28" i="71"/>
  <c r="R27" i="71"/>
  <c r="R26" i="71"/>
  <c r="R24" i="71"/>
  <c r="R23" i="71"/>
  <c r="R20" i="71"/>
  <c r="R19" i="71"/>
  <c r="R18" i="71"/>
  <c r="R17" i="71"/>
  <c r="R16" i="71"/>
  <c r="R15" i="71"/>
  <c r="R14" i="71"/>
  <c r="R13" i="71"/>
  <c r="R12" i="71"/>
  <c r="R11" i="71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16" i="67"/>
  <c r="J15" i="67"/>
  <c r="J14" i="67"/>
  <c r="J13" i="67"/>
  <c r="J12" i="67"/>
  <c r="J11" i="67"/>
  <c r="K23" i="66"/>
  <c r="K22" i="66"/>
  <c r="K21" i="66"/>
  <c r="K20" i="66"/>
  <c r="K19" i="66"/>
  <c r="K17" i="66"/>
  <c r="K16" i="66"/>
  <c r="K15" i="66"/>
  <c r="K14" i="66"/>
  <c r="K13" i="66"/>
  <c r="K12" i="66"/>
  <c r="K11" i="66"/>
  <c r="K20" i="65"/>
  <c r="K19" i="65"/>
  <c r="K18" i="65"/>
  <c r="K17" i="65"/>
  <c r="K15" i="65"/>
  <c r="K14" i="65"/>
  <c r="K13" i="65"/>
  <c r="K12" i="65"/>
  <c r="K11" i="65"/>
  <c r="N16" i="64"/>
  <c r="N15" i="64"/>
  <c r="N14" i="64"/>
  <c r="N13" i="64"/>
  <c r="N12" i="64"/>
  <c r="N11" i="64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3" i="63"/>
  <c r="M32" i="63"/>
  <c r="M31" i="63"/>
  <c r="M30" i="63"/>
  <c r="M29" i="63"/>
  <c r="M28" i="63"/>
  <c r="M26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68" i="62"/>
  <c r="N164" i="62"/>
  <c r="N153" i="62"/>
  <c r="T256" i="61"/>
  <c r="T255" i="61"/>
  <c r="T254" i="61"/>
  <c r="T253" i="61"/>
  <c r="T252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22" i="59"/>
  <c r="Q21" i="59"/>
  <c r="Q20" i="59"/>
  <c r="Q19" i="59"/>
  <c r="Q18" i="59"/>
  <c r="Q17" i="59"/>
  <c r="Q16" i="59"/>
  <c r="Q15" i="59"/>
  <c r="Q14" i="59"/>
  <c r="Q13" i="59"/>
  <c r="Q12" i="59"/>
  <c r="Q11" i="59"/>
  <c r="J21" i="58"/>
  <c r="J11" i="58" s="1"/>
  <c r="J57" i="58"/>
  <c r="N138" i="62" l="1"/>
  <c r="N149" i="62"/>
  <c r="N98" i="62"/>
  <c r="N109" i="62"/>
  <c r="N238" i="62"/>
  <c r="N83" i="62"/>
  <c r="N94" i="62"/>
  <c r="N43" i="62"/>
  <c r="N55" i="62"/>
  <c r="N255" i="62"/>
  <c r="N266" i="62"/>
  <c r="N28" i="62"/>
  <c r="N39" i="62"/>
  <c r="N193" i="62"/>
  <c r="N203" i="62"/>
  <c r="N65" i="62"/>
  <c r="N80" i="62"/>
  <c r="N120" i="62"/>
  <c r="N135" i="62"/>
  <c r="N174" i="62"/>
  <c r="N190" i="62"/>
  <c r="N21" i="62"/>
  <c r="N36" i="62"/>
  <c r="N76" i="62"/>
  <c r="N91" i="62"/>
  <c r="N131" i="62"/>
  <c r="N146" i="62"/>
  <c r="N185" i="62"/>
  <c r="N200" i="62"/>
  <c r="N229" i="62"/>
  <c r="N258" i="62"/>
  <c r="N25" i="62"/>
  <c r="N46" i="62"/>
  <c r="N62" i="62"/>
  <c r="N101" i="62"/>
  <c r="N116" i="62"/>
  <c r="N156" i="62"/>
  <c r="N171" i="62"/>
  <c r="N209" i="62"/>
  <c r="N18" i="62"/>
  <c r="N58" i="62"/>
  <c r="N73" i="62"/>
  <c r="N112" i="62"/>
  <c r="N128" i="62"/>
  <c r="N167" i="62"/>
  <c r="N182" i="62"/>
  <c r="N220" i="62"/>
  <c r="N248" i="62"/>
  <c r="N15" i="62"/>
  <c r="N77" i="62"/>
  <c r="N95" i="62"/>
  <c r="N161" i="62"/>
  <c r="N197" i="62"/>
  <c r="N12" i="62"/>
  <c r="N19" i="62"/>
  <c r="N30" i="62"/>
  <c r="N37" i="62"/>
  <c r="N49" i="62"/>
  <c r="N56" i="62"/>
  <c r="N67" i="62"/>
  <c r="N74" i="62"/>
  <c r="N85" i="62"/>
  <c r="N92" i="62"/>
  <c r="N103" i="62"/>
  <c r="N110" i="62"/>
  <c r="N122" i="62"/>
  <c r="N129" i="62"/>
  <c r="N140" i="62"/>
  <c r="N147" i="62"/>
  <c r="N158" i="62"/>
  <c r="N165" i="62"/>
  <c r="N176" i="62"/>
  <c r="N183" i="62"/>
  <c r="N195" i="62"/>
  <c r="N201" i="62"/>
  <c r="N211" i="62"/>
  <c r="N217" i="62"/>
  <c r="N226" i="62"/>
  <c r="N235" i="62"/>
  <c r="N245" i="62"/>
  <c r="N254" i="62"/>
  <c r="N264" i="62"/>
  <c r="N22" i="62"/>
  <c r="N33" i="62"/>
  <c r="N52" i="62"/>
  <c r="N88" i="62"/>
  <c r="N106" i="62"/>
  <c r="N179" i="62"/>
  <c r="N186" i="62"/>
  <c r="N204" i="62"/>
  <c r="N214" i="62"/>
  <c r="N221" i="62"/>
  <c r="N16" i="62"/>
  <c r="N27" i="62"/>
  <c r="N34" i="62"/>
  <c r="N45" i="62"/>
  <c r="N53" i="62"/>
  <c r="N64" i="62"/>
  <c r="N71" i="62"/>
  <c r="N82" i="62"/>
  <c r="N89" i="62"/>
  <c r="N100" i="62"/>
  <c r="N107" i="62"/>
  <c r="N119" i="62"/>
  <c r="N126" i="62"/>
  <c r="N137" i="62"/>
  <c r="N144" i="62"/>
  <c r="N155" i="62"/>
  <c r="N162" i="62"/>
  <c r="N173" i="62"/>
  <c r="N180" i="62"/>
  <c r="N192" i="62"/>
  <c r="N198" i="62"/>
  <c r="N208" i="62"/>
  <c r="C16" i="88"/>
  <c r="C12" i="88" s="1"/>
  <c r="N267" i="62"/>
  <c r="N263" i="62"/>
  <c r="N260" i="62"/>
  <c r="N257" i="62"/>
  <c r="N253" i="62"/>
  <c r="N250" i="62"/>
  <c r="N247" i="62"/>
  <c r="N244" i="62"/>
  <c r="N240" i="62"/>
  <c r="N237" i="62"/>
  <c r="N234" i="62"/>
  <c r="N231" i="62"/>
  <c r="N228" i="62"/>
  <c r="N225" i="62"/>
  <c r="N222" i="62"/>
  <c r="N218" i="62"/>
  <c r="N216" i="62"/>
  <c r="N213" i="62"/>
  <c r="N210" i="62"/>
  <c r="N207" i="62"/>
  <c r="N205" i="62"/>
  <c r="N202" i="62"/>
  <c r="N199" i="62"/>
  <c r="N196" i="62"/>
  <c r="N194" i="62"/>
  <c r="N191" i="62"/>
  <c r="N188" i="62"/>
  <c r="N184" i="62"/>
  <c r="N181" i="62"/>
  <c r="N178" i="62"/>
  <c r="N175" i="62"/>
  <c r="N172" i="62"/>
  <c r="N169" i="62"/>
  <c r="N166" i="62"/>
  <c r="N163" i="62"/>
  <c r="N160" i="62"/>
  <c r="N157" i="62"/>
  <c r="N154" i="62"/>
  <c r="N151" i="62"/>
  <c r="N148" i="62"/>
  <c r="N145" i="62"/>
  <c r="N142" i="62"/>
  <c r="N139" i="62"/>
  <c r="N136" i="62"/>
  <c r="N133" i="62"/>
  <c r="N130" i="62"/>
  <c r="N127" i="62"/>
  <c r="N124" i="62"/>
  <c r="N121" i="62"/>
  <c r="N118" i="62"/>
  <c r="N114" i="62"/>
  <c r="N111" i="62"/>
  <c r="N108" i="62"/>
  <c r="N105" i="62"/>
  <c r="N102" i="62"/>
  <c r="N99" i="62"/>
  <c r="N96" i="62"/>
  <c r="N93" i="62"/>
  <c r="N90" i="62"/>
  <c r="N87" i="62"/>
  <c r="N84" i="62"/>
  <c r="N81" i="62"/>
  <c r="N78" i="62"/>
  <c r="N75" i="62"/>
  <c r="N72" i="62"/>
  <c r="N69" i="62"/>
  <c r="N66" i="62"/>
  <c r="N63" i="62"/>
  <c r="N60" i="62"/>
  <c r="N57" i="62"/>
  <c r="N54" i="62"/>
  <c r="N51" i="62"/>
  <c r="N47" i="62"/>
  <c r="N44" i="62"/>
  <c r="N41" i="62"/>
  <c r="N38" i="62"/>
  <c r="N35" i="62"/>
  <c r="N32" i="62"/>
  <c r="N29" i="62"/>
  <c r="N26" i="62"/>
  <c r="N23" i="62"/>
  <c r="N20" i="62"/>
  <c r="N17" i="62"/>
  <c r="N14" i="62"/>
  <c r="N11" i="62"/>
  <c r="N265" i="62"/>
  <c r="N262" i="62"/>
  <c r="N259" i="62"/>
  <c r="N256" i="62"/>
  <c r="N252" i="62"/>
  <c r="N249" i="62"/>
  <c r="N246" i="62"/>
  <c r="N243" i="62"/>
  <c r="N239" i="62"/>
  <c r="N236" i="62"/>
  <c r="N233" i="62"/>
  <c r="N230" i="62"/>
  <c r="N227" i="62"/>
  <c r="N224" i="62"/>
  <c r="N40" i="62"/>
  <c r="N59" i="62"/>
  <c r="N70" i="62"/>
  <c r="N113" i="62"/>
  <c r="N125" i="62"/>
  <c r="N132" i="62"/>
  <c r="N143" i="62"/>
  <c r="N150" i="62"/>
  <c r="N168" i="62"/>
  <c r="N13" i="62"/>
  <c r="N24" i="62"/>
  <c r="N31" i="62"/>
  <c r="N42" i="62"/>
  <c r="N50" i="62"/>
  <c r="N61" i="62"/>
  <c r="N68" i="62"/>
  <c r="N79" i="62"/>
  <c r="N86" i="62"/>
  <c r="N97" i="62"/>
  <c r="N104" i="62"/>
  <c r="N115" i="62"/>
  <c r="N123" i="62"/>
  <c r="N134" i="62"/>
  <c r="N141" i="62"/>
  <c r="N152" i="62"/>
  <c r="N159" i="62"/>
  <c r="N170" i="62"/>
  <c r="N177" i="62"/>
  <c r="N189" i="62"/>
  <c r="N242" i="62"/>
  <c r="N206" i="62"/>
  <c r="N212" i="62"/>
  <c r="N223" i="62"/>
  <c r="N232" i="62"/>
  <c r="N241" i="62"/>
  <c r="N251" i="62"/>
  <c r="N261" i="62"/>
  <c r="J56" i="58"/>
  <c r="J10" i="58" l="1"/>
  <c r="K11" i="58" s="1"/>
  <c r="K21" i="58"/>
  <c r="K44" i="58"/>
  <c r="C11" i="88" l="1"/>
  <c r="C10" i="88" s="1"/>
  <c r="C42" i="88" s="1"/>
  <c r="L10" i="58" s="1"/>
  <c r="K26" i="58"/>
  <c r="K45" i="58"/>
  <c r="K23" i="58"/>
  <c r="K48" i="58"/>
  <c r="K16" i="58"/>
  <c r="K31" i="58"/>
  <c r="K12" i="58"/>
  <c r="K34" i="58"/>
  <c r="K33" i="58"/>
  <c r="K52" i="58"/>
  <c r="K27" i="58"/>
  <c r="K51" i="58"/>
  <c r="K37" i="58"/>
  <c r="K29" i="58"/>
  <c r="K30" i="58"/>
  <c r="K13" i="58"/>
  <c r="K49" i="58"/>
  <c r="K41" i="58"/>
  <c r="K56" i="58"/>
  <c r="K36" i="58"/>
  <c r="K19" i="58"/>
  <c r="K58" i="58"/>
  <c r="K47" i="58"/>
  <c r="K50" i="58"/>
  <c r="K15" i="58"/>
  <c r="K54" i="58"/>
  <c r="K40" i="58"/>
  <c r="K18" i="58"/>
  <c r="K43" i="58"/>
  <c r="K53" i="58"/>
  <c r="K22" i="58"/>
  <c r="K32" i="58"/>
  <c r="K39" i="58"/>
  <c r="K60" i="58"/>
  <c r="K25" i="58"/>
  <c r="K14" i="58"/>
  <c r="K35" i="58"/>
  <c r="K57" i="58"/>
  <c r="K24" i="58"/>
  <c r="K42" i="58"/>
  <c r="K10" i="58"/>
  <c r="K28" i="58"/>
  <c r="K46" i="58"/>
  <c r="K17" i="58"/>
  <c r="K38" i="58"/>
  <c r="K59" i="58"/>
  <c r="K134" i="73" l="1"/>
  <c r="K216" i="73"/>
  <c r="K135" i="73"/>
  <c r="K130" i="73"/>
  <c r="K213" i="73"/>
  <c r="K131" i="73"/>
  <c r="K214" i="73"/>
  <c r="K136" i="73"/>
  <c r="K132" i="73"/>
  <c r="K215" i="73"/>
  <c r="K129" i="73"/>
  <c r="K133" i="73"/>
  <c r="K217" i="73"/>
  <c r="M14" i="72"/>
  <c r="M15" i="72"/>
  <c r="D37" i="88"/>
  <c r="I13" i="80"/>
  <c r="I10" i="80"/>
  <c r="R361" i="78"/>
  <c r="R358" i="78"/>
  <c r="R355" i="78"/>
  <c r="R352" i="78"/>
  <c r="R349" i="78"/>
  <c r="R346" i="78"/>
  <c r="R343" i="78"/>
  <c r="R340" i="78"/>
  <c r="R337" i="78"/>
  <c r="R334" i="78"/>
  <c r="R331" i="78"/>
  <c r="R328" i="78"/>
  <c r="R325" i="78"/>
  <c r="R322" i="78"/>
  <c r="R319" i="78"/>
  <c r="R316" i="78"/>
  <c r="R313" i="78"/>
  <c r="R310" i="78"/>
  <c r="R307" i="78"/>
  <c r="R304" i="78"/>
  <c r="R301" i="78"/>
  <c r="R298" i="78"/>
  <c r="R295" i="78"/>
  <c r="R292" i="78"/>
  <c r="R289" i="78"/>
  <c r="R286" i="78"/>
  <c r="R283" i="78"/>
  <c r="R280" i="78"/>
  <c r="R277" i="78"/>
  <c r="R273" i="78"/>
  <c r="R270" i="78"/>
  <c r="R267" i="78"/>
  <c r="R264" i="78"/>
  <c r="R261" i="78"/>
  <c r="R258" i="78"/>
  <c r="R255" i="78"/>
  <c r="R252" i="78"/>
  <c r="R249" i="78"/>
  <c r="R246" i="78"/>
  <c r="R243" i="78"/>
  <c r="R240" i="78"/>
  <c r="R237" i="78"/>
  <c r="R234" i="78"/>
  <c r="R231" i="78"/>
  <c r="R228" i="78"/>
  <c r="R225" i="78"/>
  <c r="R222" i="78"/>
  <c r="R219" i="78"/>
  <c r="R216" i="78"/>
  <c r="R213" i="78"/>
  <c r="R210" i="78"/>
  <c r="R207" i="78"/>
  <c r="R204" i="78"/>
  <c r="R201" i="78"/>
  <c r="R198" i="78"/>
  <c r="R195" i="78"/>
  <c r="R192" i="78"/>
  <c r="R189" i="78"/>
  <c r="R186" i="78"/>
  <c r="R183" i="78"/>
  <c r="R180" i="78"/>
  <c r="R177" i="78"/>
  <c r="R174" i="78"/>
  <c r="R171" i="78"/>
  <c r="R168" i="78"/>
  <c r="R165" i="78"/>
  <c r="R162" i="78"/>
  <c r="R159" i="78"/>
  <c r="R156" i="78"/>
  <c r="R153" i="78"/>
  <c r="R150" i="78"/>
  <c r="R147" i="78"/>
  <c r="R144" i="78"/>
  <c r="R141" i="78"/>
  <c r="R138" i="78"/>
  <c r="R135" i="78"/>
  <c r="R132" i="78"/>
  <c r="R129" i="78"/>
  <c r="R126" i="78"/>
  <c r="R123" i="78"/>
  <c r="R120" i="78"/>
  <c r="R117" i="78"/>
  <c r="R114" i="78"/>
  <c r="R360" i="78"/>
  <c r="R353" i="78"/>
  <c r="R342" i="78"/>
  <c r="R335" i="78"/>
  <c r="R324" i="78"/>
  <c r="R317" i="78"/>
  <c r="R306" i="78"/>
  <c r="R299" i="78"/>
  <c r="R288" i="78"/>
  <c r="R281" i="78"/>
  <c r="R269" i="78"/>
  <c r="R262" i="78"/>
  <c r="R251" i="78"/>
  <c r="R244" i="78"/>
  <c r="R233" i="78"/>
  <c r="R226" i="78"/>
  <c r="R215" i="78"/>
  <c r="R208" i="78"/>
  <c r="R197" i="78"/>
  <c r="R190" i="78"/>
  <c r="R179" i="78"/>
  <c r="R172" i="78"/>
  <c r="R161" i="78"/>
  <c r="R154" i="78"/>
  <c r="R143" i="78"/>
  <c r="R136" i="78"/>
  <c r="R125" i="78"/>
  <c r="R118" i="78"/>
  <c r="R111" i="78"/>
  <c r="R108" i="78"/>
  <c r="R105" i="78"/>
  <c r="R102" i="78"/>
  <c r="R99" i="78"/>
  <c r="R96" i="78"/>
  <c r="R93" i="78"/>
  <c r="R90" i="78"/>
  <c r="R87" i="78"/>
  <c r="R84" i="78"/>
  <c r="R81" i="78"/>
  <c r="R78" i="78"/>
  <c r="R75" i="78"/>
  <c r="R72" i="78"/>
  <c r="R69" i="78"/>
  <c r="R66" i="78"/>
  <c r="R63" i="78"/>
  <c r="R60" i="78"/>
  <c r="R57" i="78"/>
  <c r="R54" i="78"/>
  <c r="R49" i="78"/>
  <c r="R46" i="78"/>
  <c r="R43" i="78"/>
  <c r="R40" i="78"/>
  <c r="R37" i="78"/>
  <c r="R34" i="78"/>
  <c r="R31" i="78"/>
  <c r="R28" i="78"/>
  <c r="R25" i="78"/>
  <c r="R21" i="78"/>
  <c r="R18" i="78"/>
  <c r="R15" i="78"/>
  <c r="R12" i="78"/>
  <c r="K325" i="76"/>
  <c r="K322" i="76"/>
  <c r="K319" i="76"/>
  <c r="K316" i="76"/>
  <c r="K312" i="76"/>
  <c r="K309" i="76"/>
  <c r="K306" i="76"/>
  <c r="K303" i="76"/>
  <c r="K300" i="76"/>
  <c r="K297" i="76"/>
  <c r="K294" i="76"/>
  <c r="K291" i="76"/>
  <c r="K288" i="76"/>
  <c r="K285" i="76"/>
  <c r="K282" i="76"/>
  <c r="K279" i="76"/>
  <c r="K276" i="76"/>
  <c r="K273" i="76"/>
  <c r="K270" i="76"/>
  <c r="K267" i="76"/>
  <c r="K264" i="76"/>
  <c r="K261" i="76"/>
  <c r="K258" i="76"/>
  <c r="K255" i="76"/>
  <c r="R363" i="78"/>
  <c r="R356" i="78"/>
  <c r="R345" i="78"/>
  <c r="R338" i="78"/>
  <c r="R327" i="78"/>
  <c r="R320" i="78"/>
  <c r="R309" i="78"/>
  <c r="R302" i="78"/>
  <c r="R291" i="78"/>
  <c r="R284" i="78"/>
  <c r="R272" i="78"/>
  <c r="R265" i="78"/>
  <c r="R254" i="78"/>
  <c r="R247" i="78"/>
  <c r="R236" i="78"/>
  <c r="R229" i="78"/>
  <c r="R218" i="78"/>
  <c r="R211" i="78"/>
  <c r="R200" i="78"/>
  <c r="R193" i="78"/>
  <c r="R182" i="78"/>
  <c r="R175" i="78"/>
  <c r="R164" i="78"/>
  <c r="R157" i="78"/>
  <c r="R146" i="78"/>
  <c r="R139" i="78"/>
  <c r="R128" i="78"/>
  <c r="R121" i="78"/>
  <c r="R359" i="78"/>
  <c r="R347" i="78"/>
  <c r="R330" i="78"/>
  <c r="R326" i="78"/>
  <c r="R305" i="78"/>
  <c r="R293" i="78"/>
  <c r="R275" i="78"/>
  <c r="R271" i="78"/>
  <c r="R250" i="78"/>
  <c r="R238" i="78"/>
  <c r="R221" i="78"/>
  <c r="R217" i="78"/>
  <c r="R196" i="78"/>
  <c r="R184" i="78"/>
  <c r="R167" i="78"/>
  <c r="R163" i="78"/>
  <c r="R142" i="78"/>
  <c r="R130" i="78"/>
  <c r="R113" i="78"/>
  <c r="R106" i="78"/>
  <c r="R95" i="78"/>
  <c r="R88" i="78"/>
  <c r="R77" i="78"/>
  <c r="R70" i="78"/>
  <c r="R59" i="78"/>
  <c r="R50" i="78"/>
  <c r="R39" i="78"/>
  <c r="R32" i="78"/>
  <c r="R20" i="78"/>
  <c r="R13" i="78"/>
  <c r="K318" i="76"/>
  <c r="K310" i="76"/>
  <c r="K299" i="76"/>
  <c r="K292" i="76"/>
  <c r="K281" i="76"/>
  <c r="K274" i="76"/>
  <c r="K263" i="76"/>
  <c r="K256" i="76"/>
  <c r="R354" i="78"/>
  <c r="R350" i="78"/>
  <c r="R333" i="78"/>
  <c r="R321" i="78"/>
  <c r="R300" i="78"/>
  <c r="R296" i="78"/>
  <c r="R279" i="78"/>
  <c r="R266" i="78"/>
  <c r="R245" i="78"/>
  <c r="R241" i="78"/>
  <c r="R224" i="78"/>
  <c r="R212" i="78"/>
  <c r="R191" i="78"/>
  <c r="R187" i="78"/>
  <c r="R170" i="78"/>
  <c r="R158" i="78"/>
  <c r="R137" i="78"/>
  <c r="R133" i="78"/>
  <c r="R116" i="78"/>
  <c r="R109" i="78"/>
  <c r="R98" i="78"/>
  <c r="R91" i="78"/>
  <c r="R80" i="78"/>
  <c r="R73" i="78"/>
  <c r="R62" i="78"/>
  <c r="R55" i="78"/>
  <c r="R42" i="78"/>
  <c r="R35" i="78"/>
  <c r="R24" i="78"/>
  <c r="R16" i="78"/>
  <c r="K321" i="76"/>
  <c r="K313" i="76"/>
  <c r="K302" i="76"/>
  <c r="K295" i="76"/>
  <c r="K284" i="76"/>
  <c r="K277" i="76"/>
  <c r="K266" i="76"/>
  <c r="K259" i="76"/>
  <c r="K252" i="76"/>
  <c r="K249" i="76"/>
  <c r="K246" i="76"/>
  <c r="K242" i="76"/>
  <c r="K239" i="76"/>
  <c r="K236" i="76"/>
  <c r="K233" i="76"/>
  <c r="K230" i="76"/>
  <c r="K227" i="76"/>
  <c r="K224" i="76"/>
  <c r="K221" i="76"/>
  <c r="K218" i="76"/>
  <c r="K215" i="76"/>
  <c r="K212" i="76"/>
  <c r="K209" i="76"/>
  <c r="K206" i="76"/>
  <c r="K203" i="76"/>
  <c r="K200" i="76"/>
  <c r="K197" i="76"/>
  <c r="K194" i="76"/>
  <c r="K191" i="76"/>
  <c r="K188" i="76"/>
  <c r="K185" i="76"/>
  <c r="K182" i="76"/>
  <c r="K179" i="76"/>
  <c r="K176" i="76"/>
  <c r="K173" i="76"/>
  <c r="K170" i="76"/>
  <c r="K167" i="76"/>
  <c r="K164" i="76"/>
  <c r="K161" i="76"/>
  <c r="K158" i="76"/>
  <c r="K155" i="76"/>
  <c r="K152" i="76"/>
  <c r="K149" i="76"/>
  <c r="K146" i="76"/>
  <c r="K143" i="76"/>
  <c r="K140" i="76"/>
  <c r="K137" i="76"/>
  <c r="K134" i="76"/>
  <c r="K131" i="76"/>
  <c r="K128" i="76"/>
  <c r="K125" i="76"/>
  <c r="K122" i="76"/>
  <c r="K119" i="76"/>
  <c r="K116" i="76"/>
  <c r="K113" i="76"/>
  <c r="K110" i="76"/>
  <c r="K107" i="76"/>
  <c r="K104" i="76"/>
  <c r="K101" i="76"/>
  <c r="K98" i="76"/>
  <c r="K95" i="76"/>
  <c r="K92" i="76"/>
  <c r="K89" i="76"/>
  <c r="K86" i="76"/>
  <c r="K83" i="76"/>
  <c r="K80" i="76"/>
  <c r="K77" i="76"/>
  <c r="K74" i="76"/>
  <c r="K71" i="76"/>
  <c r="K68" i="76"/>
  <c r="K65" i="76"/>
  <c r="K62" i="76"/>
  <c r="K59" i="76"/>
  <c r="K56" i="76"/>
  <c r="K53" i="76"/>
  <c r="K50" i="76"/>
  <c r="K47" i="76"/>
  <c r="K44" i="76"/>
  <c r="K41" i="76"/>
  <c r="K38" i="76"/>
  <c r="K35" i="76"/>
  <c r="K32" i="76"/>
  <c r="K29" i="76"/>
  <c r="K26" i="76"/>
  <c r="K22" i="76"/>
  <c r="K19" i="76"/>
  <c r="K16" i="76"/>
  <c r="K13" i="76"/>
  <c r="L19" i="75"/>
  <c r="L16" i="75"/>
  <c r="L13" i="75"/>
  <c r="L16" i="74"/>
  <c r="L13" i="74"/>
  <c r="K242" i="73"/>
  <c r="K239" i="73"/>
  <c r="K236" i="73"/>
  <c r="K233" i="73"/>
  <c r="K230" i="73"/>
  <c r="K227" i="73"/>
  <c r="K224" i="73"/>
  <c r="K221" i="73"/>
  <c r="K218" i="73"/>
  <c r="K210" i="73"/>
  <c r="K207" i="73"/>
  <c r="K204" i="73"/>
  <c r="K201" i="73"/>
  <c r="K198" i="73"/>
  <c r="K195" i="73"/>
  <c r="K192" i="73"/>
  <c r="K189" i="73"/>
  <c r="K186" i="73"/>
  <c r="K183" i="73"/>
  <c r="K180" i="73"/>
  <c r="K177" i="73"/>
  <c r="K174" i="73"/>
  <c r="K171" i="73"/>
  <c r="K168" i="73"/>
  <c r="K165" i="73"/>
  <c r="K162" i="73"/>
  <c r="K159" i="73"/>
  <c r="K156" i="73"/>
  <c r="K153" i="73"/>
  <c r="K150" i="73"/>
  <c r="K147" i="73"/>
  <c r="K144" i="73"/>
  <c r="K141" i="73"/>
  <c r="K138" i="73"/>
  <c r="K127" i="73"/>
  <c r="K124" i="73"/>
  <c r="K121" i="73"/>
  <c r="K118" i="73"/>
  <c r="K115" i="73"/>
  <c r="K112" i="73"/>
  <c r="K109" i="73"/>
  <c r="K106" i="73"/>
  <c r="K103" i="73"/>
  <c r="K100" i="73"/>
  <c r="K97" i="73"/>
  <c r="K94" i="73"/>
  <c r="K91" i="73"/>
  <c r="R348" i="78"/>
  <c r="R339" i="78"/>
  <c r="R315" i="78"/>
  <c r="R297" i="78"/>
  <c r="R268" i="78"/>
  <c r="R263" i="78"/>
  <c r="R259" i="78"/>
  <c r="R227" i="78"/>
  <c r="R185" i="78"/>
  <c r="R176" i="78"/>
  <c r="R152" i="78"/>
  <c r="R134" i="78"/>
  <c r="R107" i="78"/>
  <c r="R103" i="78"/>
  <c r="R86" i="78"/>
  <c r="R74" i="78"/>
  <c r="R53" i="78"/>
  <c r="R47" i="78"/>
  <c r="R30" i="78"/>
  <c r="R17" i="78"/>
  <c r="K311" i="76"/>
  <c r="K307" i="76"/>
  <c r="K290" i="76"/>
  <c r="K278" i="76"/>
  <c r="K257" i="76"/>
  <c r="K253" i="76"/>
  <c r="K241" i="76"/>
  <c r="K234" i="76"/>
  <c r="K223" i="76"/>
  <c r="K216" i="76"/>
  <c r="K205" i="76"/>
  <c r="K198" i="76"/>
  <c r="K187" i="76"/>
  <c r="K180" i="76"/>
  <c r="K169" i="76"/>
  <c r="K162" i="76"/>
  <c r="K151" i="76"/>
  <c r="K144" i="76"/>
  <c r="K133" i="76"/>
  <c r="K126" i="76"/>
  <c r="K115" i="76"/>
  <c r="K108" i="76"/>
  <c r="K97" i="76"/>
  <c r="K90" i="76"/>
  <c r="K79" i="76"/>
  <c r="K72" i="76"/>
  <c r="K61" i="76"/>
  <c r="K54" i="76"/>
  <c r="K43" i="76"/>
  <c r="K36" i="76"/>
  <c r="K25" i="76"/>
  <c r="K17" i="76"/>
  <c r="L15" i="75"/>
  <c r="L14" i="74"/>
  <c r="K235" i="73"/>
  <c r="K228" i="73"/>
  <c r="K212" i="73"/>
  <c r="K205" i="73"/>
  <c r="K194" i="73"/>
  <c r="K187" i="73"/>
  <c r="K176" i="73"/>
  <c r="K169" i="73"/>
  <c r="K158" i="73"/>
  <c r="K151" i="73"/>
  <c r="K140" i="73"/>
  <c r="K125" i="73"/>
  <c r="K114" i="73"/>
  <c r="K107" i="73"/>
  <c r="K96" i="73"/>
  <c r="K89" i="73"/>
  <c r="K86" i="73"/>
  <c r="K83" i="73"/>
  <c r="K80" i="73"/>
  <c r="K77" i="73"/>
  <c r="K73" i="73"/>
  <c r="K70" i="73"/>
  <c r="K66" i="73"/>
  <c r="K62" i="73"/>
  <c r="K59" i="73"/>
  <c r="K56" i="73"/>
  <c r="K53" i="73"/>
  <c r="K50" i="73"/>
  <c r="K47" i="73"/>
  <c r="K43" i="73"/>
  <c r="K40" i="73"/>
  <c r="K37" i="73"/>
  <c r="K34" i="73"/>
  <c r="K31" i="73"/>
  <c r="K27" i="73"/>
  <c r="K23" i="73"/>
  <c r="K19" i="73"/>
  <c r="K16" i="73"/>
  <c r="K13" i="73"/>
  <c r="M38" i="72"/>
  <c r="M35" i="72"/>
  <c r="M31" i="72"/>
  <c r="M28" i="72"/>
  <c r="M25" i="72"/>
  <c r="M22" i="72"/>
  <c r="M19" i="72"/>
  <c r="M16" i="72"/>
  <c r="M11" i="72"/>
  <c r="S39" i="71"/>
  <c r="S21" i="71"/>
  <c r="S33" i="71"/>
  <c r="S30" i="71"/>
  <c r="S27" i="71"/>
  <c r="S23" i="71"/>
  <c r="S18" i="71"/>
  <c r="S15" i="71"/>
  <c r="S12" i="71"/>
  <c r="P107" i="69"/>
  <c r="P104" i="69"/>
  <c r="P101" i="69"/>
  <c r="P98" i="69"/>
  <c r="P95" i="69"/>
  <c r="P92" i="69"/>
  <c r="P89" i="69"/>
  <c r="P86" i="69"/>
  <c r="P83" i="69"/>
  <c r="P80" i="69"/>
  <c r="P77" i="69"/>
  <c r="P74" i="69"/>
  <c r="P71" i="69"/>
  <c r="P68" i="69"/>
  <c r="P65" i="69"/>
  <c r="P62" i="69"/>
  <c r="P59" i="69"/>
  <c r="P56" i="69"/>
  <c r="P53" i="69"/>
  <c r="P50" i="69"/>
  <c r="P47" i="69"/>
  <c r="P44" i="69"/>
  <c r="P41" i="69"/>
  <c r="P38" i="69"/>
  <c r="P35" i="69"/>
  <c r="P32" i="69"/>
  <c r="P29" i="69"/>
  <c r="P26" i="69"/>
  <c r="P23" i="69"/>
  <c r="P20" i="69"/>
  <c r="P17" i="69"/>
  <c r="P14" i="69"/>
  <c r="P11" i="69"/>
  <c r="K14" i="67"/>
  <c r="K11" i="67"/>
  <c r="L21" i="66"/>
  <c r="L17" i="66"/>
  <c r="L14" i="66"/>
  <c r="L11" i="66"/>
  <c r="L18" i="65"/>
  <c r="L14" i="65"/>
  <c r="L11" i="65"/>
  <c r="O14" i="64"/>
  <c r="O11" i="64"/>
  <c r="N72" i="63"/>
  <c r="N69" i="63"/>
  <c r="N66" i="63"/>
  <c r="N63" i="63"/>
  <c r="N60" i="63"/>
  <c r="N57" i="63"/>
  <c r="N54" i="63"/>
  <c r="N51" i="63"/>
  <c r="N48" i="63"/>
  <c r="N45" i="63"/>
  <c r="N42" i="63"/>
  <c r="N39" i="63"/>
  <c r="N36" i="63"/>
  <c r="N32" i="63"/>
  <c r="N29" i="63"/>
  <c r="N25" i="63"/>
  <c r="N22" i="63"/>
  <c r="N19" i="63"/>
  <c r="N16" i="63"/>
  <c r="N13" i="63"/>
  <c r="O268" i="62"/>
  <c r="O262" i="62"/>
  <c r="O256" i="62"/>
  <c r="O249" i="62"/>
  <c r="O243" i="62"/>
  <c r="O236" i="62"/>
  <c r="O230" i="62"/>
  <c r="O224" i="62"/>
  <c r="O217" i="62"/>
  <c r="O212" i="62"/>
  <c r="O255" i="62"/>
  <c r="O201" i="62"/>
  <c r="O242" i="62"/>
  <c r="O190" i="62"/>
  <c r="O183" i="62"/>
  <c r="O177" i="62"/>
  <c r="O171" i="62"/>
  <c r="O165" i="62"/>
  <c r="O160" i="62"/>
  <c r="O154" i="62"/>
  <c r="O149" i="62"/>
  <c r="O143" i="62"/>
  <c r="O137" i="62"/>
  <c r="O131" i="62"/>
  <c r="O125" i="62"/>
  <c r="O119" i="62"/>
  <c r="O112" i="62"/>
  <c r="O106" i="62"/>
  <c r="O100" i="62"/>
  <c r="O94" i="62"/>
  <c r="O88" i="62"/>
  <c r="O82" i="62"/>
  <c r="O76" i="62"/>
  <c r="O70" i="62"/>
  <c r="O64" i="62"/>
  <c r="O58" i="62"/>
  <c r="O52" i="62"/>
  <c r="O45" i="62"/>
  <c r="O39" i="62"/>
  <c r="O33" i="62"/>
  <c r="O27" i="62"/>
  <c r="O21" i="62"/>
  <c r="O15" i="62"/>
  <c r="U255" i="61"/>
  <c r="U252" i="61"/>
  <c r="U248" i="61"/>
  <c r="U245" i="61"/>
  <c r="U242" i="61"/>
  <c r="U239" i="61"/>
  <c r="U236" i="61"/>
  <c r="U233" i="61"/>
  <c r="U230" i="61"/>
  <c r="U227" i="61"/>
  <c r="U224" i="61"/>
  <c r="U221" i="61"/>
  <c r="U218" i="61"/>
  <c r="U215" i="61"/>
  <c r="U212" i="61"/>
  <c r="U209" i="61"/>
  <c r="U206" i="61"/>
  <c r="U203" i="61"/>
  <c r="U200" i="61"/>
  <c r="U197" i="61"/>
  <c r="U194" i="61"/>
  <c r="U191" i="61"/>
  <c r="U188" i="61"/>
  <c r="U185" i="61"/>
  <c r="U182" i="61"/>
  <c r="U179" i="61"/>
  <c r="U176" i="61"/>
  <c r="U173" i="61"/>
  <c r="U170" i="61"/>
  <c r="U166" i="61"/>
  <c r="U163" i="61"/>
  <c r="U160" i="61"/>
  <c r="U157" i="61"/>
  <c r="U154" i="61"/>
  <c r="U151" i="61"/>
  <c r="U148" i="61"/>
  <c r="U145" i="61"/>
  <c r="U142" i="61"/>
  <c r="U139" i="61"/>
  <c r="U136" i="61"/>
  <c r="U133" i="61"/>
  <c r="U130" i="61"/>
  <c r="U127" i="61"/>
  <c r="U124" i="61"/>
  <c r="U121" i="61"/>
  <c r="U118" i="61"/>
  <c r="U115" i="61"/>
  <c r="U112" i="61"/>
  <c r="U109" i="61"/>
  <c r="U106" i="61"/>
  <c r="U103" i="61"/>
  <c r="U100" i="61"/>
  <c r="U97" i="61"/>
  <c r="U94" i="61"/>
  <c r="U91" i="61"/>
  <c r="U88" i="61"/>
  <c r="U85" i="61"/>
  <c r="U82" i="61"/>
  <c r="U79" i="61"/>
  <c r="U76" i="61"/>
  <c r="U73" i="61"/>
  <c r="U70" i="61"/>
  <c r="U67" i="61"/>
  <c r="U64" i="61"/>
  <c r="U61" i="61"/>
  <c r="U58" i="61"/>
  <c r="U55" i="61"/>
  <c r="U52" i="61"/>
  <c r="U49" i="61"/>
  <c r="U46" i="61"/>
  <c r="U43" i="61"/>
  <c r="U40" i="61"/>
  <c r="U37" i="61"/>
  <c r="U34" i="61"/>
  <c r="U31" i="61"/>
  <c r="U28" i="61"/>
  <c r="U25" i="61"/>
  <c r="U22" i="61"/>
  <c r="U19" i="61"/>
  <c r="U16" i="61"/>
  <c r="U13" i="61"/>
  <c r="R22" i="59"/>
  <c r="R19" i="59"/>
  <c r="R16" i="59"/>
  <c r="R13" i="59"/>
  <c r="L60" i="58"/>
  <c r="L51" i="58"/>
  <c r="L45" i="58"/>
  <c r="L39" i="58"/>
  <c r="L33" i="58"/>
  <c r="L27" i="58"/>
  <c r="L19" i="58"/>
  <c r="L13" i="58"/>
  <c r="I12" i="80"/>
  <c r="R362" i="78"/>
  <c r="R357" i="78"/>
  <c r="R329" i="78"/>
  <c r="R311" i="78"/>
  <c r="R287" i="78"/>
  <c r="R278" i="78"/>
  <c r="R235" i="78"/>
  <c r="R203" i="78"/>
  <c r="R199" i="78"/>
  <c r="R194" i="78"/>
  <c r="R166" i="78"/>
  <c r="R148" i="78"/>
  <c r="R124" i="78"/>
  <c r="R115" i="78"/>
  <c r="R94" i="78"/>
  <c r="R82" i="78"/>
  <c r="R65" i="78"/>
  <c r="R61" i="78"/>
  <c r="R38" i="78"/>
  <c r="R26" i="78"/>
  <c r="K324" i="76"/>
  <c r="K320" i="76"/>
  <c r="K298" i="76"/>
  <c r="K286" i="76"/>
  <c r="K269" i="76"/>
  <c r="K265" i="76"/>
  <c r="K245" i="76"/>
  <c r="K237" i="76"/>
  <c r="K226" i="76"/>
  <c r="R290" i="78"/>
  <c r="R285" i="78"/>
  <c r="R274" i="78"/>
  <c r="R239" i="78"/>
  <c r="R214" i="78"/>
  <c r="R209" i="78"/>
  <c r="R205" i="78"/>
  <c r="R169" i="78"/>
  <c r="R149" i="78"/>
  <c r="R119" i="78"/>
  <c r="R104" i="78"/>
  <c r="R100" i="78"/>
  <c r="R58" i="78"/>
  <c r="R33" i="78"/>
  <c r="K305" i="76"/>
  <c r="K301" i="76"/>
  <c r="K296" i="76"/>
  <c r="K287" i="76"/>
  <c r="K254" i="76"/>
  <c r="K250" i="76"/>
  <c r="K232" i="76"/>
  <c r="K220" i="76"/>
  <c r="K201" i="76"/>
  <c r="K193" i="76"/>
  <c r="K174" i="76"/>
  <c r="K166" i="76"/>
  <c r="K147" i="76"/>
  <c r="K139" i="76"/>
  <c r="K120" i="76"/>
  <c r="K112" i="76"/>
  <c r="K93" i="76"/>
  <c r="K85" i="76"/>
  <c r="K66" i="76"/>
  <c r="K58" i="76"/>
  <c r="K39" i="76"/>
  <c r="K31" i="76"/>
  <c r="K11" i="76"/>
  <c r="L12" i="75"/>
  <c r="K231" i="73"/>
  <c r="K223" i="73"/>
  <c r="K199" i="73"/>
  <c r="K191" i="73"/>
  <c r="K172" i="73"/>
  <c r="K164" i="73"/>
  <c r="K145" i="73"/>
  <c r="K137" i="73"/>
  <c r="K110" i="73"/>
  <c r="K102" i="73"/>
  <c r="K87" i="73"/>
  <c r="K75" i="73"/>
  <c r="K67" i="73"/>
  <c r="K55" i="73"/>
  <c r="K48" i="73"/>
  <c r="K36" i="73"/>
  <c r="K29" i="73"/>
  <c r="K15" i="73"/>
  <c r="M36" i="72"/>
  <c r="M24" i="72"/>
  <c r="M17" i="72"/>
  <c r="S36" i="71"/>
  <c r="S28" i="71"/>
  <c r="S14" i="71"/>
  <c r="P105" i="69"/>
  <c r="P94" i="69"/>
  <c r="P87" i="69"/>
  <c r="P76" i="69"/>
  <c r="P69" i="69"/>
  <c r="P58" i="69"/>
  <c r="P51" i="69"/>
  <c r="P40" i="69"/>
  <c r="P33" i="69"/>
  <c r="P22" i="69"/>
  <c r="P15" i="69"/>
  <c r="L23" i="66"/>
  <c r="L15" i="66"/>
  <c r="L13" i="65"/>
  <c r="O12" i="64"/>
  <c r="N65" i="63"/>
  <c r="N58" i="63"/>
  <c r="N47" i="63"/>
  <c r="N40" i="63"/>
  <c r="N28" i="63"/>
  <c r="N20" i="63"/>
  <c r="O267" i="62"/>
  <c r="O259" i="62"/>
  <c r="O251" i="62"/>
  <c r="O244" i="62"/>
  <c r="O235" i="62"/>
  <c r="O228" i="62"/>
  <c r="O221" i="62"/>
  <c r="O214" i="62"/>
  <c r="O207" i="62"/>
  <c r="O200" i="62"/>
  <c r="O194" i="62"/>
  <c r="O186" i="62"/>
  <c r="O179" i="62"/>
  <c r="O172" i="62"/>
  <c r="O164" i="62"/>
  <c r="O158" i="62"/>
  <c r="O152" i="62"/>
  <c r="O145" i="62"/>
  <c r="O138" i="62"/>
  <c r="O130" i="62"/>
  <c r="O123" i="62"/>
  <c r="O115" i="62"/>
  <c r="O108" i="62"/>
  <c r="O101" i="62"/>
  <c r="O93" i="62"/>
  <c r="O86" i="62"/>
  <c r="O79" i="62"/>
  <c r="O72" i="62"/>
  <c r="O65" i="62"/>
  <c r="O57" i="62"/>
  <c r="O50" i="62"/>
  <c r="O42" i="62"/>
  <c r="O35" i="62"/>
  <c r="O28" i="62"/>
  <c r="O20" i="62"/>
  <c r="O13" i="62"/>
  <c r="U249" i="61"/>
  <c r="U238" i="61"/>
  <c r="U231" i="61"/>
  <c r="U220" i="61"/>
  <c r="U213" i="61"/>
  <c r="U202" i="61"/>
  <c r="U195" i="61"/>
  <c r="U184" i="61"/>
  <c r="U177" i="61"/>
  <c r="U165" i="61"/>
  <c r="U158" i="61"/>
  <c r="U147" i="61"/>
  <c r="U140" i="61"/>
  <c r="U129" i="61"/>
  <c r="U122" i="61"/>
  <c r="U111" i="61"/>
  <c r="U104" i="61"/>
  <c r="U93" i="61"/>
  <c r="U86" i="61"/>
  <c r="U75" i="61"/>
  <c r="U68" i="61"/>
  <c r="U57" i="61"/>
  <c r="U50" i="61"/>
  <c r="U39" i="61"/>
  <c r="U32" i="61"/>
  <c r="U21" i="61"/>
  <c r="U14" i="61"/>
  <c r="R15" i="59"/>
  <c r="L53" i="58"/>
  <c r="L46" i="58"/>
  <c r="L38" i="58"/>
  <c r="L31" i="58"/>
  <c r="L24" i="58"/>
  <c r="L15" i="58"/>
  <c r="R344" i="78"/>
  <c r="R314" i="78"/>
  <c r="R294" i="78"/>
  <c r="R257" i="78"/>
  <c r="R253" i="78"/>
  <c r="R248" i="78"/>
  <c r="R223" i="78"/>
  <c r="R188" i="78"/>
  <c r="R178" i="78"/>
  <c r="R173" i="78"/>
  <c r="R85" i="78"/>
  <c r="R76" i="78"/>
  <c r="R71" i="78"/>
  <c r="R67" i="78"/>
  <c r="R23" i="78"/>
  <c r="K315" i="76"/>
  <c r="K272" i="76"/>
  <c r="K268" i="76"/>
  <c r="K240" i="76"/>
  <c r="K228" i="76"/>
  <c r="K208" i="76"/>
  <c r="K204" i="76"/>
  <c r="K196" i="76"/>
  <c r="K189" i="76"/>
  <c r="K181" i="76"/>
  <c r="K177" i="76"/>
  <c r="K154" i="76"/>
  <c r="K150" i="76"/>
  <c r="K142" i="76"/>
  <c r="K135" i="76"/>
  <c r="K127" i="76"/>
  <c r="K123" i="76"/>
  <c r="K100" i="76"/>
  <c r="K96" i="76"/>
  <c r="K88" i="76"/>
  <c r="K81" i="76"/>
  <c r="K73" i="76"/>
  <c r="K69" i="76"/>
  <c r="K46" i="76"/>
  <c r="K42" i="76"/>
  <c r="K34" i="76"/>
  <c r="K27" i="76"/>
  <c r="K18" i="76"/>
  <c r="K14" i="76"/>
  <c r="K238" i="73"/>
  <c r="K234" i="73"/>
  <c r="K226" i="73"/>
  <c r="K219" i="73"/>
  <c r="K206" i="73"/>
  <c r="K202" i="73"/>
  <c r="K179" i="73"/>
  <c r="K175" i="73"/>
  <c r="K167" i="73"/>
  <c r="K160" i="73"/>
  <c r="K152" i="73"/>
  <c r="K148" i="73"/>
  <c r="K117" i="73"/>
  <c r="K113" i="73"/>
  <c r="K105" i="73"/>
  <c r="K98" i="73"/>
  <c r="K90" i="73"/>
  <c r="K79" i="73"/>
  <c r="K71" i="73"/>
  <c r="K58" i="73"/>
  <c r="K51" i="73"/>
  <c r="K39" i="73"/>
  <c r="K32" i="73"/>
  <c r="K18" i="73"/>
  <c r="K11" i="73"/>
  <c r="M27" i="72"/>
  <c r="M20" i="72"/>
  <c r="S38" i="71"/>
  <c r="S31" i="71"/>
  <c r="S17" i="71"/>
  <c r="P108" i="69"/>
  <c r="P97" i="69"/>
  <c r="P90" i="69"/>
  <c r="P79" i="69"/>
  <c r="P72" i="69"/>
  <c r="P61" i="69"/>
  <c r="P54" i="69"/>
  <c r="P43" i="69"/>
  <c r="P36" i="69"/>
  <c r="P25" i="69"/>
  <c r="P18" i="69"/>
  <c r="K13" i="67"/>
  <c r="L19" i="66"/>
  <c r="L17" i="65"/>
  <c r="O15" i="64"/>
  <c r="N68" i="63"/>
  <c r="N61" i="63"/>
  <c r="N50" i="63"/>
  <c r="N43" i="63"/>
  <c r="N31" i="63"/>
  <c r="N23" i="63"/>
  <c r="N12" i="63"/>
  <c r="O265" i="62"/>
  <c r="O258" i="62"/>
  <c r="O250" i="62"/>
  <c r="O241" i="62"/>
  <c r="O234" i="62"/>
  <c r="O227" i="62"/>
  <c r="O220" i="62"/>
  <c r="O213" i="62"/>
  <c r="O206" i="62"/>
  <c r="O199" i="62"/>
  <c r="O193" i="62"/>
  <c r="O185" i="62"/>
  <c r="O178" i="62"/>
  <c r="O170" i="62"/>
  <c r="O157" i="62"/>
  <c r="O151" i="62"/>
  <c r="O144" i="62"/>
  <c r="O136" i="62"/>
  <c r="O129" i="62"/>
  <c r="O122" i="62"/>
  <c r="O114" i="62"/>
  <c r="O107" i="62"/>
  <c r="O99" i="62"/>
  <c r="O92" i="62"/>
  <c r="O85" i="62"/>
  <c r="O78" i="62"/>
  <c r="O71" i="62"/>
  <c r="O63" i="62"/>
  <c r="O56" i="62"/>
  <c r="O49" i="62"/>
  <c r="O41" i="62"/>
  <c r="O34" i="62"/>
  <c r="O26" i="62"/>
  <c r="O19" i="62"/>
  <c r="O12" i="62"/>
  <c r="U253" i="61"/>
  <c r="U241" i="61"/>
  <c r="U234" i="61"/>
  <c r="U223" i="61"/>
  <c r="U216" i="61"/>
  <c r="U205" i="61"/>
  <c r="U198" i="61"/>
  <c r="U187" i="61"/>
  <c r="U180" i="61"/>
  <c r="U169" i="61"/>
  <c r="U161" i="61"/>
  <c r="U150" i="61"/>
  <c r="U143" i="61"/>
  <c r="U132" i="61"/>
  <c r="U125" i="61"/>
  <c r="U114" i="61"/>
  <c r="U107" i="61"/>
  <c r="U96" i="61"/>
  <c r="U89" i="61"/>
  <c r="U78" i="61"/>
  <c r="U71" i="61"/>
  <c r="U60" i="61"/>
  <c r="U53" i="61"/>
  <c r="U42" i="61"/>
  <c r="U35" i="61"/>
  <c r="U24" i="61"/>
  <c r="U17" i="61"/>
  <c r="R18" i="59"/>
  <c r="R11" i="59"/>
  <c r="L52" i="58"/>
  <c r="L44" i="58"/>
  <c r="L37" i="58"/>
  <c r="L30" i="58"/>
  <c r="L23" i="58"/>
  <c r="L14" i="58"/>
  <c r="I11" i="80"/>
  <c r="R323" i="78"/>
  <c r="R318" i="78"/>
  <c r="R242" i="78"/>
  <c r="R232" i="78"/>
  <c r="R127" i="78"/>
  <c r="R122" i="78"/>
  <c r="R112" i="78"/>
  <c r="R89" i="78"/>
  <c r="R45" i="78"/>
  <c r="R41" i="78"/>
  <c r="R36" i="78"/>
  <c r="R27" i="78"/>
  <c r="K308" i="76"/>
  <c r="K304" i="76"/>
  <c r="K262" i="76"/>
  <c r="K235" i="76"/>
  <c r="K231" i="76"/>
  <c r="K219" i="76"/>
  <c r="K211" i="76"/>
  <c r="K192" i="76"/>
  <c r="K184" i="76"/>
  <c r="K165" i="76"/>
  <c r="K157" i="76"/>
  <c r="K138" i="76"/>
  <c r="K130" i="76"/>
  <c r="K111" i="76"/>
  <c r="K103" i="76"/>
  <c r="K84" i="76"/>
  <c r="K76" i="76"/>
  <c r="K57" i="76"/>
  <c r="K49" i="76"/>
  <c r="K30" i="76"/>
  <c r="K21" i="76"/>
  <c r="L11" i="75"/>
  <c r="K241" i="73"/>
  <c r="K222" i="73"/>
  <c r="K209" i="73"/>
  <c r="K190" i="73"/>
  <c r="K182" i="73"/>
  <c r="K163" i="73"/>
  <c r="K155" i="73"/>
  <c r="K128" i="73"/>
  <c r="K120" i="73"/>
  <c r="K101" i="73"/>
  <c r="K93" i="73"/>
  <c r="K82" i="73"/>
  <c r="K74" i="73"/>
  <c r="K61" i="73"/>
  <c r="K54" i="73"/>
  <c r="K42" i="73"/>
  <c r="K35" i="73"/>
  <c r="K21" i="73"/>
  <c r="K14" i="73"/>
  <c r="M30" i="72"/>
  <c r="M23" i="72"/>
  <c r="S41" i="71"/>
  <c r="S35" i="71"/>
  <c r="S20" i="71"/>
  <c r="S13" i="71"/>
  <c r="P100" i="69"/>
  <c r="P93" i="69"/>
  <c r="P82" i="69"/>
  <c r="P75" i="69"/>
  <c r="P64" i="69"/>
  <c r="P57" i="69"/>
  <c r="P46" i="69"/>
  <c r="P39" i="69"/>
  <c r="P28" i="69"/>
  <c r="P21" i="69"/>
  <c r="K16" i="67"/>
  <c r="L22" i="66"/>
  <c r="L20" i="65"/>
  <c r="L12" i="65"/>
  <c r="N71" i="63"/>
  <c r="N64" i="63"/>
  <c r="N53" i="63"/>
  <c r="N46" i="63"/>
  <c r="N35" i="63"/>
  <c r="N26" i="63"/>
  <c r="N15" i="63"/>
  <c r="O264" i="62"/>
  <c r="O257" i="62"/>
  <c r="O248" i="62"/>
  <c r="O240" i="62"/>
  <c r="O233" i="62"/>
  <c r="O226" i="62"/>
  <c r="O218" i="62"/>
  <c r="O211" i="62"/>
  <c r="O205" i="62"/>
  <c r="O198" i="62"/>
  <c r="O192" i="62"/>
  <c r="O184" i="62"/>
  <c r="O176" i="62"/>
  <c r="O169" i="62"/>
  <c r="O163" i="62"/>
  <c r="O156" i="62"/>
  <c r="O150" i="62"/>
  <c r="O142" i="62"/>
  <c r="O135" i="62"/>
  <c r="O128" i="62"/>
  <c r="O121" i="62"/>
  <c r="O113" i="62"/>
  <c r="O105" i="62"/>
  <c r="O98" i="62"/>
  <c r="O91" i="62"/>
  <c r="O84" i="62"/>
  <c r="O77" i="62"/>
  <c r="O69" i="62"/>
  <c r="O62" i="62"/>
  <c r="O55" i="62"/>
  <c r="O47" i="62"/>
  <c r="O40" i="62"/>
  <c r="O32" i="62"/>
  <c r="O25" i="62"/>
  <c r="O18" i="62"/>
  <c r="U256" i="61"/>
  <c r="U244" i="61"/>
  <c r="U237" i="61"/>
  <c r="U226" i="61"/>
  <c r="U219" i="61"/>
  <c r="U208" i="61"/>
  <c r="U201" i="61"/>
  <c r="U190" i="61"/>
  <c r="U183" i="61"/>
  <c r="U172" i="61"/>
  <c r="U164" i="61"/>
  <c r="U153" i="61"/>
  <c r="U146" i="61"/>
  <c r="U135" i="61"/>
  <c r="U128" i="61"/>
  <c r="U117" i="61"/>
  <c r="U110" i="61"/>
  <c r="U99" i="61"/>
  <c r="U92" i="61"/>
  <c r="U81" i="61"/>
  <c r="U74" i="61"/>
  <c r="U63" i="61"/>
  <c r="U56" i="61"/>
  <c r="U45" i="61"/>
  <c r="U38" i="61"/>
  <c r="U27" i="61"/>
  <c r="U20" i="61"/>
  <c r="R21" i="59"/>
  <c r="R14" i="59"/>
  <c r="L50" i="58"/>
  <c r="L43" i="58"/>
  <c r="L36" i="58"/>
  <c r="L29" i="58"/>
  <c r="L22" i="58"/>
  <c r="L12" i="58"/>
  <c r="R308" i="78"/>
  <c r="R303" i="78"/>
  <c r="R260" i="78"/>
  <c r="R256" i="78"/>
  <c r="R181" i="78"/>
  <c r="R151" i="78"/>
  <c r="R131" i="78"/>
  <c r="R79" i="78"/>
  <c r="R56" i="78"/>
  <c r="R11" i="78"/>
  <c r="K323" i="76"/>
  <c r="K289" i="76"/>
  <c r="K280" i="76"/>
  <c r="K275" i="76"/>
  <c r="K271" i="76"/>
  <c r="K248" i="76"/>
  <c r="K244" i="76"/>
  <c r="K222" i="76"/>
  <c r="K214" i="76"/>
  <c r="K207" i="76"/>
  <c r="K199" i="76"/>
  <c r="K195" i="76"/>
  <c r="K172" i="76"/>
  <c r="K168" i="76"/>
  <c r="K160" i="76"/>
  <c r="K153" i="76"/>
  <c r="K145" i="76"/>
  <c r="K141" i="76"/>
  <c r="K118" i="76"/>
  <c r="K114" i="76"/>
  <c r="K106" i="76"/>
  <c r="K99" i="76"/>
  <c r="K91" i="76"/>
  <c r="K87" i="76"/>
  <c r="K64" i="76"/>
  <c r="K60" i="76"/>
  <c r="K52" i="76"/>
  <c r="K45" i="76"/>
  <c r="K37" i="76"/>
  <c r="K33" i="76"/>
  <c r="L18" i="75"/>
  <c r="L14" i="75"/>
  <c r="L12" i="74"/>
  <c r="K237" i="73"/>
  <c r="K229" i="73"/>
  <c r="K225" i="73"/>
  <c r="K197" i="73"/>
  <c r="K193" i="73"/>
  <c r="K185" i="73"/>
  <c r="K178" i="73"/>
  <c r="K170" i="73"/>
  <c r="K166" i="73"/>
  <c r="K143" i="73"/>
  <c r="K139" i="73"/>
  <c r="K123" i="73"/>
  <c r="K116" i="73"/>
  <c r="K108" i="73"/>
  <c r="K104" i="73"/>
  <c r="K85" i="73"/>
  <c r="K78" i="73"/>
  <c r="K65" i="73"/>
  <c r="K57" i="73"/>
  <c r="K45" i="73"/>
  <c r="K38" i="73"/>
  <c r="K26" i="73"/>
  <c r="K17" i="73"/>
  <c r="M34" i="72"/>
  <c r="M26" i="72"/>
  <c r="M13" i="72"/>
  <c r="S22" i="71"/>
  <c r="S26" i="71"/>
  <c r="S16" i="71"/>
  <c r="P103" i="69"/>
  <c r="P96" i="69"/>
  <c r="P85" i="69"/>
  <c r="P78" i="69"/>
  <c r="P67" i="69"/>
  <c r="P60" i="69"/>
  <c r="P49" i="69"/>
  <c r="P42" i="69"/>
  <c r="P31" i="69"/>
  <c r="P24" i="69"/>
  <c r="P13" i="69"/>
  <c r="K12" i="67"/>
  <c r="L13" i="66"/>
  <c r="L15" i="65"/>
  <c r="N74" i="63"/>
  <c r="N67" i="63"/>
  <c r="N56" i="63"/>
  <c r="N49" i="63"/>
  <c r="N38" i="63"/>
  <c r="N30" i="63"/>
  <c r="N18" i="63"/>
  <c r="N11" i="63"/>
  <c r="O263" i="62"/>
  <c r="O254" i="62"/>
  <c r="O247" i="62"/>
  <c r="O239" i="62"/>
  <c r="O232" i="62"/>
  <c r="O225" i="62"/>
  <c r="O266" i="62"/>
  <c r="O210" i="62"/>
  <c r="O204" i="62"/>
  <c r="O197" i="62"/>
  <c r="O191" i="62"/>
  <c r="O182" i="62"/>
  <c r="O175" i="62"/>
  <c r="O168" i="62"/>
  <c r="O162" i="62"/>
  <c r="O155" i="62"/>
  <c r="O148" i="62"/>
  <c r="O141" i="62"/>
  <c r="O134" i="62"/>
  <c r="O127" i="62"/>
  <c r="O120" i="62"/>
  <c r="O111" i="62"/>
  <c r="O104" i="62"/>
  <c r="O97" i="62"/>
  <c r="O90" i="62"/>
  <c r="O83" i="62"/>
  <c r="O75" i="62"/>
  <c r="O68" i="62"/>
  <c r="O61" i="62"/>
  <c r="O54" i="62"/>
  <c r="O46" i="62"/>
  <c r="O38" i="62"/>
  <c r="O31" i="62"/>
  <c r="O24" i="62"/>
  <c r="O17" i="62"/>
  <c r="U247" i="61"/>
  <c r="U240" i="61"/>
  <c r="U229" i="61"/>
  <c r="U222" i="61"/>
  <c r="U211" i="61"/>
  <c r="U204" i="61"/>
  <c r="U193" i="61"/>
  <c r="U186" i="61"/>
  <c r="U175" i="61"/>
  <c r="U168" i="61"/>
  <c r="U156" i="61"/>
  <c r="U149" i="61"/>
  <c r="U138" i="61"/>
  <c r="U131" i="61"/>
  <c r="U120" i="61"/>
  <c r="U113" i="61"/>
  <c r="U102" i="61"/>
  <c r="U95" i="61"/>
  <c r="U84" i="61"/>
  <c r="U77" i="61"/>
  <c r="U66" i="61"/>
  <c r="U59" i="61"/>
  <c r="U48" i="61"/>
  <c r="U41" i="61"/>
  <c r="U30" i="61"/>
  <c r="U23" i="61"/>
  <c r="U12" i="61"/>
  <c r="R17" i="59"/>
  <c r="L59" i="58"/>
  <c r="L49" i="58"/>
  <c r="L42" i="58"/>
  <c r="L35" i="58"/>
  <c r="L28" i="58"/>
  <c r="L18" i="58"/>
  <c r="R332" i="78"/>
  <c r="R312" i="78"/>
  <c r="R282" i="78"/>
  <c r="R206" i="78"/>
  <c r="R202" i="78"/>
  <c r="R160" i="78"/>
  <c r="R155" i="78"/>
  <c r="R101" i="78"/>
  <c r="R97" i="78"/>
  <c r="R92" i="78"/>
  <c r="R83" i="78"/>
  <c r="R48" i="78"/>
  <c r="R44" i="78"/>
  <c r="K317" i="76"/>
  <c r="K293" i="76"/>
  <c r="K251" i="76"/>
  <c r="K238" i="76"/>
  <c r="K210" i="76"/>
  <c r="K202" i="76"/>
  <c r="K183" i="76"/>
  <c r="K175" i="76"/>
  <c r="K156" i="76"/>
  <c r="K148" i="76"/>
  <c r="K129" i="76"/>
  <c r="K121" i="76"/>
  <c r="K102" i="76"/>
  <c r="K94" i="76"/>
  <c r="K75" i="76"/>
  <c r="K67" i="76"/>
  <c r="K48" i="76"/>
  <c r="K40" i="76"/>
  <c r="K20" i="76"/>
  <c r="K12" i="76"/>
  <c r="K240" i="73"/>
  <c r="K232" i="73"/>
  <c r="K208" i="73"/>
  <c r="K200" i="73"/>
  <c r="K181" i="73"/>
  <c r="K173" i="73"/>
  <c r="K154" i="73"/>
  <c r="K146" i="73"/>
  <c r="K119" i="73"/>
  <c r="K111" i="73"/>
  <c r="K92" i="73"/>
  <c r="K88" i="73"/>
  <c r="K81" i="73"/>
  <c r="K68" i="73"/>
  <c r="K60" i="73"/>
  <c r="K49" i="73"/>
  <c r="R110" i="78"/>
  <c r="R64" i="78"/>
  <c r="K217" i="76"/>
  <c r="K163" i="76"/>
  <c r="K109" i="76"/>
  <c r="K55" i="76"/>
  <c r="L15" i="74"/>
  <c r="K188" i="73"/>
  <c r="K126" i="73"/>
  <c r="K63" i="73"/>
  <c r="K52" i="73"/>
  <c r="K41" i="73"/>
  <c r="K24" i="73"/>
  <c r="S40" i="71"/>
  <c r="S24" i="71"/>
  <c r="P81" i="69"/>
  <c r="P66" i="69"/>
  <c r="P27" i="69"/>
  <c r="P12" i="69"/>
  <c r="N70" i="63"/>
  <c r="N55" i="63"/>
  <c r="N14" i="63"/>
  <c r="O261" i="62"/>
  <c r="O238" i="62"/>
  <c r="O216" i="62"/>
  <c r="O196" i="62"/>
  <c r="O174" i="62"/>
  <c r="O159" i="62"/>
  <c r="O139" i="62"/>
  <c r="O116" i="62"/>
  <c r="O95" i="62"/>
  <c r="O73" i="62"/>
  <c r="O51" i="62"/>
  <c r="O29" i="62"/>
  <c r="U225" i="61"/>
  <c r="U210" i="61"/>
  <c r="U171" i="61"/>
  <c r="U155" i="61"/>
  <c r="U116" i="61"/>
  <c r="U101" i="61"/>
  <c r="U62" i="61"/>
  <c r="U47" i="61"/>
  <c r="R20" i="59"/>
  <c r="L58" i="58"/>
  <c r="L34" i="58"/>
  <c r="U162" i="61"/>
  <c r="U108" i="61"/>
  <c r="U54" i="61"/>
  <c r="U15" i="61"/>
  <c r="R12" i="59"/>
  <c r="L25" i="58"/>
  <c r="R220" i="78"/>
  <c r="R68" i="78"/>
  <c r="R10" i="78"/>
  <c r="K178" i="76"/>
  <c r="K124" i="76"/>
  <c r="K70" i="76"/>
  <c r="K15" i="76"/>
  <c r="K203" i="73"/>
  <c r="K149" i="73"/>
  <c r="K30" i="73"/>
  <c r="K12" i="73"/>
  <c r="S29" i="71"/>
  <c r="S11" i="71"/>
  <c r="P70" i="69"/>
  <c r="P55" i="69"/>
  <c r="P16" i="69"/>
  <c r="L20" i="66"/>
  <c r="N59" i="63"/>
  <c r="N44" i="63"/>
  <c r="O260" i="62"/>
  <c r="O237" i="62"/>
  <c r="O215" i="62"/>
  <c r="O195" i="62"/>
  <c r="O173" i="62"/>
  <c r="O153" i="62"/>
  <c r="O133" i="62"/>
  <c r="O110" i="62"/>
  <c r="O89" i="62"/>
  <c r="O67" i="62"/>
  <c r="O44" i="62"/>
  <c r="O23" i="62"/>
  <c r="U254" i="61"/>
  <c r="U214" i="61"/>
  <c r="U199" i="61"/>
  <c r="U159" i="61"/>
  <c r="U144" i="61"/>
  <c r="U105" i="61"/>
  <c r="U90" i="61"/>
  <c r="U51" i="61"/>
  <c r="U36" i="61"/>
  <c r="L54" i="58"/>
  <c r="L32" i="58"/>
  <c r="R230" i="78"/>
  <c r="R19" i="78"/>
  <c r="R14" i="78"/>
  <c r="K283" i="76"/>
  <c r="K260" i="76"/>
  <c r="K44" i="73"/>
  <c r="M29" i="72"/>
  <c r="M12" i="72"/>
  <c r="P99" i="69"/>
  <c r="P84" i="69"/>
  <c r="P45" i="69"/>
  <c r="P30" i="69"/>
  <c r="L19" i="65"/>
  <c r="N73" i="63"/>
  <c r="N33" i="63"/>
  <c r="N17" i="63"/>
  <c r="O253" i="62"/>
  <c r="O231" i="62"/>
  <c r="O209" i="62"/>
  <c r="O189" i="62"/>
  <c r="O167" i="62"/>
  <c r="O132" i="62"/>
  <c r="O109" i="62"/>
  <c r="O87" i="62"/>
  <c r="O66" i="62"/>
  <c r="O43" i="62"/>
  <c r="O22" i="62"/>
  <c r="U243" i="61"/>
  <c r="U228" i="61"/>
  <c r="U189" i="61"/>
  <c r="U174" i="61"/>
  <c r="U134" i="61"/>
  <c r="U119" i="61"/>
  <c r="U80" i="61"/>
  <c r="U65" i="61"/>
  <c r="U26" i="61"/>
  <c r="U11" i="61"/>
  <c r="L48" i="58"/>
  <c r="L26" i="58"/>
  <c r="K225" i="76"/>
  <c r="K171" i="76"/>
  <c r="K117" i="76"/>
  <c r="K63" i="76"/>
  <c r="L17" i="75"/>
  <c r="K196" i="73"/>
  <c r="K142" i="73"/>
  <c r="K33" i="73"/>
  <c r="M18" i="72"/>
  <c r="S32" i="71"/>
  <c r="P88" i="69"/>
  <c r="P73" i="69"/>
  <c r="P34" i="69"/>
  <c r="P19" i="69"/>
  <c r="O13" i="64"/>
  <c r="N62" i="63"/>
  <c r="N21" i="63"/>
  <c r="O252" i="62"/>
  <c r="O229" i="62"/>
  <c r="O208" i="62"/>
  <c r="O188" i="62"/>
  <c r="O166" i="62"/>
  <c r="O147" i="62"/>
  <c r="O126" i="62"/>
  <c r="O103" i="62"/>
  <c r="O81" i="62"/>
  <c r="O60" i="62"/>
  <c r="O37" i="62"/>
  <c r="O16" i="62"/>
  <c r="U232" i="61"/>
  <c r="U217" i="61"/>
  <c r="U178" i="61"/>
  <c r="U123" i="61"/>
  <c r="U69" i="61"/>
  <c r="L47" i="58"/>
  <c r="R341" i="78"/>
  <c r="R336" i="78"/>
  <c r="R29" i="78"/>
  <c r="K247" i="76"/>
  <c r="K229" i="76"/>
  <c r="K186" i="76"/>
  <c r="K132" i="76"/>
  <c r="K78" i="76"/>
  <c r="K24" i="76"/>
  <c r="K211" i="73"/>
  <c r="K157" i="73"/>
  <c r="K95" i="73"/>
  <c r="K84" i="73"/>
  <c r="K72" i="73"/>
  <c r="K20" i="73"/>
  <c r="M33" i="72"/>
  <c r="S19" i="71"/>
  <c r="P102" i="69"/>
  <c r="P63" i="69"/>
  <c r="P48" i="69"/>
  <c r="K15" i="67"/>
  <c r="L12" i="66"/>
  <c r="N52" i="63"/>
  <c r="N37" i="63"/>
  <c r="O246" i="62"/>
  <c r="O223" i="62"/>
  <c r="O203" i="62"/>
  <c r="O181" i="62"/>
  <c r="O146" i="62"/>
  <c r="O124" i="62"/>
  <c r="O102" i="62"/>
  <c r="O80" i="62"/>
  <c r="O59" i="62"/>
  <c r="O36" i="62"/>
  <c r="O14" i="62"/>
  <c r="U246" i="61"/>
  <c r="U207" i="61"/>
  <c r="U192" i="61"/>
  <c r="U152" i="61"/>
  <c r="U137" i="61"/>
  <c r="U98" i="61"/>
  <c r="U83" i="61"/>
  <c r="U44" i="61"/>
  <c r="U29" i="61"/>
  <c r="L41" i="58"/>
  <c r="L17" i="58"/>
  <c r="R351" i="78"/>
  <c r="R145" i="78"/>
  <c r="R140" i="78"/>
  <c r="K213" i="76"/>
  <c r="K190" i="76"/>
  <c r="K159" i="76"/>
  <c r="K136" i="76"/>
  <c r="K105" i="76"/>
  <c r="K82" i="76"/>
  <c r="K51" i="76"/>
  <c r="K28" i="76"/>
  <c r="L11" i="74"/>
  <c r="K220" i="73"/>
  <c r="K184" i="73"/>
  <c r="K161" i="73"/>
  <c r="K122" i="73"/>
  <c r="K99" i="73"/>
  <c r="M37" i="72"/>
  <c r="M21" i="72"/>
  <c r="P106" i="69"/>
  <c r="P91" i="69"/>
  <c r="P52" i="69"/>
  <c r="P37" i="69"/>
  <c r="L16" i="66"/>
  <c r="O16" i="64"/>
  <c r="N41" i="63"/>
  <c r="N24" i="63"/>
  <c r="O245" i="62"/>
  <c r="O222" i="62"/>
  <c r="O202" i="62"/>
  <c r="O180" i="62"/>
  <c r="O161" i="62"/>
  <c r="O140" i="62"/>
  <c r="O118" i="62"/>
  <c r="O96" i="62"/>
  <c r="O74" i="62"/>
  <c r="O53" i="62"/>
  <c r="O30" i="62"/>
  <c r="U250" i="61"/>
  <c r="U235" i="61"/>
  <c r="U196" i="61"/>
  <c r="U181" i="61"/>
  <c r="U141" i="61"/>
  <c r="U126" i="61"/>
  <c r="U87" i="61"/>
  <c r="U72" i="61"/>
  <c r="U33" i="61"/>
  <c r="U18" i="61"/>
  <c r="L40" i="58"/>
  <c r="L16" i="58"/>
  <c r="L57" i="58"/>
  <c r="D18" i="88"/>
  <c r="D25" i="88"/>
  <c r="D31" i="88"/>
  <c r="D24" i="88"/>
  <c r="D13" i="88"/>
  <c r="D19" i="88"/>
  <c r="D26" i="88"/>
  <c r="D33" i="88"/>
  <c r="L11" i="58"/>
  <c r="D20" i="88"/>
  <c r="D27" i="88"/>
  <c r="D35" i="88"/>
  <c r="L21" i="58"/>
  <c r="D21" i="88"/>
  <c r="D28" i="88"/>
  <c r="D38" i="88"/>
  <c r="D15" i="88"/>
  <c r="D23" i="88"/>
  <c r="D29" i="88"/>
  <c r="D42" i="88"/>
  <c r="O11" i="62"/>
  <c r="D17" i="88"/>
  <c r="D30" i="88"/>
  <c r="L56" i="58"/>
  <c r="D12" i="88"/>
  <c r="D16" i="88"/>
  <c r="D11" i="88"/>
  <c r="D10" i="88"/>
  <c r="Q52" i="78"/>
  <c r="R52" i="7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1">
    <s v="Migdal Hashkaot Neches Boded"/>
    <s v="{[Time].[Hie Time].[Yom].&amp;[20230930]}"/>
    <s v="{[Medida].[Medida].&amp;[2]}"/>
    <s v="{[Keren].[Keren].[All]}"/>
    <s v="{[Cheshbon KM].[Hie Peilut].[Peilut 5].&amp;[Kod_Peilut_L5_172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7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2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3" si="31">
        <n x="1" s="1"/>
        <n x="29"/>
        <n x="30"/>
      </t>
    </mdx>
    <mdx n="0" f="v">
      <t c="3" si="31">
        <n x="1" s="1"/>
        <n x="32"/>
        <n x="30"/>
      </t>
    </mdx>
    <mdx n="0" f="v">
      <t c="3" si="31">
        <n x="1" s="1"/>
        <n x="33"/>
        <n x="30"/>
      </t>
    </mdx>
    <mdx n="0" f="v">
      <t c="3" si="31">
        <n x="1" s="1"/>
        <n x="34"/>
        <n x="30"/>
      </t>
    </mdx>
    <mdx n="0" f="v">
      <t c="3" si="31">
        <n x="1" s="1"/>
        <n x="35"/>
        <n x="30"/>
      </t>
    </mdx>
    <mdx n="0" f="v">
      <t c="3" si="31">
        <n x="1" s="1"/>
        <n x="36"/>
        <n x="30"/>
      </t>
    </mdx>
    <mdx n="0" f="v">
      <t c="3" si="31">
        <n x="1" s="1"/>
        <n x="37"/>
        <n x="30"/>
      </t>
    </mdx>
    <mdx n="0" f="v">
      <t c="3" si="31">
        <n x="1" s="1"/>
        <n x="38"/>
        <n x="30"/>
      </t>
    </mdx>
    <mdx n="0" f="v">
      <t c="3" si="31">
        <n x="1" s="1"/>
        <n x="39"/>
        <n x="30"/>
      </t>
    </mdx>
    <mdx n="0" f="v">
      <t c="3" si="31">
        <n x="1" s="1"/>
        <n x="40"/>
        <n x="30"/>
      </t>
    </mdx>
  </mdxMetadata>
  <valueMetadata count="3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</valueMetadata>
</metadata>
</file>

<file path=xl/sharedStrings.xml><?xml version="1.0" encoding="utf-8"?>
<sst xmlns="http://schemas.openxmlformats.org/spreadsheetml/2006/main" count="10637" uniqueCount="3234">
  <si>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</si>
  <si>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</si>
  <si>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</si>
  <si>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</si>
  <si>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</si>
  <si>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</si>
  <si>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</si>
  <si>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</si>
  <si>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</si>
  <si>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</si>
  <si>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</si>
  <si>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</si>
  <si>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</si>
  <si>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</si>
  <si>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</si>
  <si>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</si>
  <si>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</si>
  <si>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</si>
  <si>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</si>
  <si>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</si>
  <si>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</si>
  <si>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</si>
  <si>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</si>
  <si>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</si>
  <si>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</si>
  <si>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</si>
  <si>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</si>
  <si>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</si>
  <si>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</si>
  <si>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</si>
  <si>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</si>
  <si>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</si>
  <si>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</si>
  <si>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</si>
  <si>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</si>
  <si>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</si>
  <si>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</si>
  <si>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</si>
  <si>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</si>
  <si>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</si>
  <si>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</si>
  <si>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</si>
  <si>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</si>
  <si>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</si>
  <si>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</si>
  <si>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</si>
  <si>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</si>
  <si>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</si>
  <si>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</si>
  <si>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</si>
  <si>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</si>
  <si>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</si>
  <si>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</si>
  <si>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</si>
  <si>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</si>
  <si>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</si>
  <si>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</si>
  <si>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</si>
  <si>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</si>
  <si>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</si>
  <si>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</si>
  <si>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</si>
  <si>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</si>
  <si>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</si>
  <si>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</si>
  <si>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</si>
  <si>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</si>
  <si>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</si>
  <si>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</si>
  <si>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</si>
  <si>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</si>
  <si>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</si>
  <si>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</si>
  <si>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</si>
  <si>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</si>
  <si>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</si>
  <si>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</si>
  <si>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</si>
  <si>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</si>
  <si>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</si>
  <si>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</si>
  <si>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</si>
  <si>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</si>
  <si>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</si>
  <si>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</si>
  <si>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</si>
  <si>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</si>
  <si>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</si>
  <si>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</si>
  <si>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</si>
  <si>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</si>
  <si>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</si>
  <si>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</si>
  <si>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</si>
  <si>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</si>
  <si>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</si>
  <si>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</si>
  <si>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</si>
  <si>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</si>
  <si>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</si>
  <si>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</si>
  <si>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</si>
  <si>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</si>
  <si>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</si>
  <si>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</si>
  <si>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</si>
  <si>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</si>
  <si>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</si>
  <si>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</si>
  <si>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</si>
  <si>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</si>
  <si>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</si>
  <si>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</si>
  <si>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</si>
  <si>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</si>
  <si>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</si>
  <si>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</si>
  <si>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</si>
  <si>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</si>
  <si>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</si>
  <si>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</si>
  <si>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</si>
  <si>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</si>
  <si>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</si>
  <si>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</si>
  <si>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</si>
  <si>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</si>
  <si>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</si>
  <si>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</si>
  <si>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</si>
  <si>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</si>
  <si>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</si>
  <si>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</si>
  <si>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</si>
  <si>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</si>
  <si>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</si>
  <si>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</si>
  <si>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</si>
  <si>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</si>
  <si>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</si>
  <si>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</si>
  <si>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</si>
  <si>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</si>
  <si>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</si>
  <si>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</si>
  <si>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</si>
  <si>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</si>
  <si>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</si>
  <si>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</si>
  <si>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</si>
  <si>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</si>
  <si>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</si>
  <si>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</si>
  <si>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</si>
  <si>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</si>
  <si>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</si>
  <si>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</si>
  <si>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</si>
  <si>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</si>
  <si>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</si>
  <si>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</si>
  <si>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</si>
  <si>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</si>
  <si>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</si>
  <si>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</si>
  <si>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</si>
  <si>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</si>
  <si>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</si>
  <si>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</si>
  <si>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</si>
  <si>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</si>
  <si>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</si>
  <si>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</si>
  <si>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</si>
  <si>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</si>
  <si>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</si>
  <si>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</si>
  <si>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</si>
  <si>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</si>
  <si>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</si>
  <si>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</si>
  <si>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</si>
  <si>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</si>
  <si>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</si>
  <si>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</si>
  <si>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</si>
  <si>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</si>
  <si>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</si>
  <si>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</si>
  <si>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</si>
  <si>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קרנות הון סיכון</t>
  </si>
  <si>
    <t>סה"כ מט"ח/ מט"ח</t>
  </si>
  <si>
    <t>סה"כ קרנות גידור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</si>
  <si>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</si>
  <si>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</si>
  <si>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</si>
  <si>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</si>
  <si>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</si>
  <si>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</si>
  <si>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</si>
  <si>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</si>
  <si>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</si>
  <si>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</si>
  <si>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</si>
  <si>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</si>
  <si>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</si>
  <si>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</si>
  <si>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</si>
  <si>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</si>
  <si>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</si>
  <si>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</si>
  <si>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</si>
  <si>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</si>
  <si>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</si>
  <si>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</si>
  <si>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</si>
  <si>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</si>
  <si>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</si>
  <si>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</si>
  <si>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</si>
  <si>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</si>
  <si>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</si>
  <si>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</si>
  <si>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</si>
  <si>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</si>
  <si>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5. קרנות סל</t>
  </si>
  <si>
    <t>ענף משק</t>
  </si>
  <si>
    <t>30/09/2023</t>
  </si>
  <si>
    <t>יוזמה קרן פנסיה לעצמאים בע"מ</t>
  </si>
  <si>
    <t>יוזמה קרן פנסיה לעצמאים</t>
  </si>
  <si>
    <t>ממשל צמודה 0527</t>
  </si>
  <si>
    <t>1140847</t>
  </si>
  <si>
    <t>RF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</si>
  <si>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</si>
  <si>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</si>
  <si>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</si>
  <si>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</si>
  <si>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</si>
  <si>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</si>
  <si>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0841</t>
  </si>
  <si>
    <t>1120583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</si>
  <si>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</si>
  <si>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</si>
  <si>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</si>
  <si>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</si>
  <si>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</si>
  <si>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</si>
  <si>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לאומי אגח 179</t>
  </si>
  <si>
    <t>6040372</t>
  </si>
  <si>
    <t>520018078</t>
  </si>
  <si>
    <t>בנקים</t>
  </si>
  <si>
    <t>Aaa.il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</si>
  <si>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</si>
  <si>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</si>
  <si>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</si>
  <si>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</si>
  <si>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</si>
  <si>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</si>
  <si>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</si>
  <si>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</si>
  <si>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</si>
  <si>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</si>
  <si>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ilAAA</t>
  </si>
  <si>
    <t>מעלות S&amp;P</t>
  </si>
  <si>
    <t>נמלי ישראל אגחא</t>
  </si>
  <si>
    <t>1145564</t>
  </si>
  <si>
    <t>513569780</t>
  </si>
  <si>
    <t>נדל"ן מניב בישראל</t>
  </si>
  <si>
    <t>פועלים אגח 200</t>
  </si>
  <si>
    <t>6620496</t>
  </si>
  <si>
    <t>520000118</t>
  </si>
  <si>
    <t>פועלים אגח 202</t>
  </si>
  <si>
    <t>1199850</t>
  </si>
  <si>
    <t>פועלים אגח 203</t>
  </si>
  <si>
    <t>1199868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</si>
  <si>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</si>
  <si>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</si>
  <si>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</si>
  <si>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</si>
  <si>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</si>
  <si>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</si>
  <si>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</si>
  <si>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</si>
  <si>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</si>
  <si>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</si>
  <si>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</si>
  <si>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</si>
  <si>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</si>
  <si>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34</t>
  </si>
  <si>
    <t>1196781</t>
  </si>
  <si>
    <t>חשמל אגח 35</t>
  </si>
  <si>
    <t>1196799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</si>
  <si>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</si>
  <si>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</si>
  <si>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</si>
  <si>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</si>
  <si>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</si>
  <si>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</si>
  <si>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</si>
  <si>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</si>
  <si>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</si>
  <si>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</si>
  <si>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</si>
  <si>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</si>
  <si>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</si>
  <si>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</si>
  <si>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</si>
  <si>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</si>
  <si>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</si>
  <si>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</si>
  <si>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</si>
  <si>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</si>
  <si>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</si>
  <si>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</si>
  <si>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</si>
  <si>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</si>
  <si>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</si>
  <si>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</si>
  <si>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</si>
  <si>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</si>
  <si>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</si>
  <si>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</si>
  <si>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</si>
  <si>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</si>
  <si>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</si>
  <si>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</si>
  <si>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</si>
  <si>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</si>
  <si>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</si>
  <si>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</si>
  <si>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</si>
  <si>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</si>
  <si>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</si>
  <si>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</si>
  <si>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</si>
  <si>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</si>
  <si>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</si>
  <si>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</si>
  <si>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</si>
  <si>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הפניקס אגח 5</t>
  </si>
  <si>
    <t>7670284</t>
  </si>
  <si>
    <t>520017450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</si>
  <si>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</si>
  <si>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</si>
  <si>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</si>
  <si>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</si>
  <si>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</si>
  <si>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</si>
  <si>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</si>
  <si>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</si>
  <si>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</si>
  <si>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</si>
  <si>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</si>
  <si>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</si>
  <si>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</si>
  <si>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</si>
  <si>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</si>
  <si>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</si>
  <si>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</si>
  <si>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</si>
  <si>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</si>
  <si>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</si>
  <si>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</si>
  <si>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</si>
  <si>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</si>
  <si>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</si>
  <si>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</si>
  <si>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</si>
  <si>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</si>
  <si>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</si>
  <si>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</si>
  <si>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</si>
  <si>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</si>
  <si>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</si>
  <si>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</si>
  <si>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</si>
  <si>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</si>
  <si>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</si>
  <si>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</si>
  <si>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</si>
  <si>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</si>
  <si>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</si>
  <si>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</si>
  <si>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</si>
  <si>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</si>
  <si>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</si>
  <si>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הת נדח ח</t>
  </si>
  <si>
    <t>1199876</t>
  </si>
  <si>
    <t>פועלים הת נדח ט</t>
  </si>
  <si>
    <t>1199884</t>
  </si>
  <si>
    <t>פועלים הת נדח י</t>
  </si>
  <si>
    <t>1199892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</si>
  <si>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</si>
  <si>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</si>
  <si>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</si>
  <si>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</si>
  <si>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</si>
  <si>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</si>
  <si>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</si>
  <si>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</si>
  <si>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</si>
  <si>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</si>
  <si>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</si>
  <si>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</si>
  <si>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</si>
  <si>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</si>
  <si>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</si>
  <si>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</si>
  <si>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</si>
  <si>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</si>
  <si>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</si>
  <si>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</si>
  <si>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520034372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</si>
  <si>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</si>
  <si>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</si>
  <si>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</si>
  <si>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</si>
  <si>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</si>
  <si>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</si>
  <si>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</si>
  <si>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</si>
  <si>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</si>
  <si>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</si>
  <si>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</si>
  <si>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</si>
  <si>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</si>
  <si>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</si>
  <si>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</si>
  <si>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ז*</t>
  </si>
  <si>
    <t>1136084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</si>
  <si>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</si>
  <si>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</si>
  <si>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</si>
  <si>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</si>
  <si>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</si>
  <si>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</si>
  <si>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</si>
  <si>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</si>
  <si>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</si>
  <si>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</si>
  <si>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</si>
  <si>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</si>
  <si>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513141879</t>
  </si>
  <si>
    <t>בינל הנפ התח כז</t>
  </si>
  <si>
    <t>1189497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</si>
  <si>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</si>
  <si>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</si>
  <si>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</si>
  <si>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</si>
  <si>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</si>
  <si>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</si>
  <si>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</si>
  <si>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</si>
  <si>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</si>
  <si>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</si>
  <si>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</si>
  <si>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הראל הנפק אגח ז</t>
  </si>
  <si>
    <t>1126077</t>
  </si>
  <si>
    <t>513834200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</si>
  <si>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</si>
  <si>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</si>
  <si>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</si>
  <si>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</si>
  <si>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</si>
  <si>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</si>
  <si>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</si>
  <si>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</si>
  <si>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</si>
  <si>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</si>
  <si>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</si>
  <si>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</si>
  <si>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</si>
  <si>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</si>
  <si>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</si>
  <si>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</si>
  <si>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</si>
  <si>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</si>
  <si>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</si>
  <si>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</si>
  <si>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</si>
  <si>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</si>
  <si>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</si>
  <si>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</si>
  <si>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</si>
  <si>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</si>
  <si>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</si>
  <si>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</si>
  <si>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</si>
  <si>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</si>
  <si>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</si>
  <si>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</si>
  <si>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</si>
  <si>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</si>
  <si>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</si>
  <si>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</si>
  <si>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</si>
  <si>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</si>
  <si>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</si>
  <si>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</si>
  <si>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</si>
  <si>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</si>
  <si>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</si>
  <si>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</si>
  <si>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</si>
  <si>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</si>
  <si>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</si>
  <si>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אלון רבוע כחול אגח ט</t>
  </si>
  <si>
    <t>1197284</t>
  </si>
  <si>
    <t>520042847</t>
  </si>
  <si>
    <t>השקעה ואחזקות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</si>
  <si>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</si>
  <si>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</si>
  <si>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</si>
  <si>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</si>
  <si>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</si>
  <si>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</si>
  <si>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</si>
  <si>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</si>
  <si>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</si>
  <si>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</si>
  <si>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</si>
  <si>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ג'נרישן קפ אגחג*</t>
  </si>
  <si>
    <t>1184555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</si>
  <si>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</si>
  <si>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</si>
  <si>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</si>
  <si>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</si>
  <si>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</si>
  <si>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</si>
  <si>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</si>
  <si>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</si>
  <si>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</si>
  <si>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</si>
  <si>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</si>
  <si>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</si>
  <si>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</si>
  <si>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</si>
  <si>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</si>
  <si>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</si>
  <si>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</si>
  <si>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</si>
  <si>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</si>
  <si>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</si>
  <si>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</si>
  <si>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</si>
  <si>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</si>
  <si>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</si>
  <si>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</si>
  <si>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</si>
  <si>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</si>
  <si>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סלקום אגח ח*</t>
  </si>
  <si>
    <t>1132828</t>
  </si>
  <si>
    <t>511930125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</si>
  <si>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</si>
  <si>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</si>
  <si>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</si>
  <si>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</si>
  <si>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</si>
  <si>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</si>
  <si>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</si>
  <si>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510560188</t>
  </si>
  <si>
    <t>נדל"ן מניב בחו"ל</t>
  </si>
  <si>
    <t>A2.il</t>
  </si>
  <si>
    <t>אפי נכסים אגח טו</t>
  </si>
  <si>
    <t>1199603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</si>
  <si>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</si>
  <si>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</si>
  <si>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</si>
  <si>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</si>
  <si>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</si>
  <si>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</si>
  <si>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</si>
  <si>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</si>
  <si>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</si>
  <si>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</si>
  <si>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</si>
  <si>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אשטרום קבוצה אגח ה</t>
  </si>
  <si>
    <t>1199579</t>
  </si>
  <si>
    <t>ג'י סיטי אגח טו*</t>
  </si>
  <si>
    <t>1260769</t>
  </si>
  <si>
    <t>520033234</t>
  </si>
  <si>
    <t>הכשרת ישוב אג21</t>
  </si>
  <si>
    <t>6120224</t>
  </si>
  <si>
    <t>520020116</t>
  </si>
  <si>
    <t>נכסים ובנין אגח י</t>
  </si>
  <si>
    <t>1193630</t>
  </si>
  <si>
    <t>520025438</t>
  </si>
  <si>
    <t>או פי סי אגח ב*</t>
  </si>
  <si>
    <t>1166057</t>
  </si>
  <si>
    <t>514401702</t>
  </si>
  <si>
    <t>ilA-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</si>
  <si>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</si>
  <si>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</si>
  <si>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</si>
  <si>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</si>
  <si>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</si>
  <si>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</si>
  <si>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</si>
  <si>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הישוב אג24</t>
  </si>
  <si>
    <t>1191519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</si>
  <si>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</si>
  <si>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</si>
  <si>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</si>
  <si>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</si>
  <si>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</si>
  <si>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</si>
  <si>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</si>
  <si>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</si>
  <si>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</si>
  <si>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</si>
  <si>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</si>
  <si>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</si>
  <si>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</si>
  <si>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</si>
  <si>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</si>
  <si>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</si>
  <si>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</si>
  <si>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</si>
  <si>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</si>
  <si>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</si>
  <si>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</si>
  <si>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</si>
  <si>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</si>
  <si>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</si>
  <si>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</si>
  <si>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</si>
  <si>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</si>
  <si>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</si>
  <si>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</si>
  <si>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</si>
  <si>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</si>
  <si>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</si>
  <si>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</si>
  <si>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</si>
  <si>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פועלים אגח 100</t>
  </si>
  <si>
    <t>6620488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</si>
  <si>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</si>
  <si>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</si>
  <si>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</si>
  <si>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</si>
  <si>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</si>
  <si>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</si>
  <si>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</si>
  <si>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</si>
  <si>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</si>
  <si>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</si>
  <si>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</si>
  <si>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גב ים אגח ח</t>
  </si>
  <si>
    <t>7590151</t>
  </si>
  <si>
    <t>הראל השקעות אגח א</t>
  </si>
  <si>
    <t>5850110</t>
  </si>
  <si>
    <t>520033986</t>
  </si>
  <si>
    <t>וילאר אגח ח</t>
  </si>
  <si>
    <t>4160156</t>
  </si>
  <si>
    <t>520038910</t>
  </si>
  <si>
    <t>ישראמקו אגח ג*</t>
  </si>
  <si>
    <t>2320232</t>
  </si>
  <si>
    <t>550010003</t>
  </si>
  <si>
    <t>שופרסל אגח ז*</t>
  </si>
  <si>
    <t>7770258</t>
  </si>
  <si>
    <t>520022732</t>
  </si>
  <si>
    <t>רשתות שיווק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</si>
  <si>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</si>
  <si>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</si>
  <si>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</si>
  <si>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</si>
  <si>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</si>
  <si>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</si>
  <si>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</si>
  <si>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</si>
  <si>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</si>
  <si>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</si>
  <si>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</si>
  <si>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</si>
  <si>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</si>
  <si>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</si>
  <si>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</si>
  <si>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</si>
  <si>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</si>
  <si>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</si>
  <si>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</si>
  <si>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</si>
  <si>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</si>
  <si>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כלל ביטוח אגח א</t>
  </si>
  <si>
    <t>1193481</t>
  </si>
  <si>
    <t>520036120</t>
  </si>
  <si>
    <t>כלל מימו אגח יא</t>
  </si>
  <si>
    <t>1160647</t>
  </si>
  <si>
    <t>כלל מימון אגח י</t>
  </si>
  <si>
    <t>1136068</t>
  </si>
  <si>
    <t>כללביט אגח יב</t>
  </si>
  <si>
    <t>1179928</t>
  </si>
  <si>
    <t>מנורה הון התח ה</t>
  </si>
  <si>
    <t>1143411</t>
  </si>
  <si>
    <t>513937714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</si>
  <si>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</si>
  <si>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</si>
  <si>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</si>
  <si>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</si>
  <si>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</si>
  <si>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</si>
  <si>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</si>
  <si>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</si>
  <si>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</si>
  <si>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</si>
  <si>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514065283</t>
  </si>
  <si>
    <t>קרסו מוט' אגח א</t>
  </si>
  <si>
    <t>1136464</t>
  </si>
  <si>
    <t>קרסו מוט' אגח ב</t>
  </si>
  <si>
    <t>1139591</t>
  </si>
  <si>
    <t>קרסו מוט' אגח ד</t>
  </si>
  <si>
    <t>1173566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</si>
  <si>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</si>
  <si>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</si>
  <si>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</si>
  <si>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</si>
  <si>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</si>
  <si>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</si>
  <si>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</si>
  <si>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</si>
  <si>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אלון רבוע כחול סדרה ח</t>
  </si>
  <si>
    <t>1197276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</si>
  <si>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</si>
  <si>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</si>
  <si>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</si>
  <si>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</si>
  <si>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</si>
  <si>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</si>
  <si>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</si>
  <si>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</si>
  <si>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</si>
  <si>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</si>
  <si>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</si>
  <si>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</si>
  <si>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</si>
  <si>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</si>
  <si>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</si>
  <si>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</si>
  <si>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</si>
  <si>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</si>
  <si>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</si>
  <si>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520036435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</si>
  <si>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</si>
  <si>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</si>
  <si>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</si>
  <si>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</si>
  <si>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</si>
  <si>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</si>
  <si>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</si>
  <si>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</si>
  <si>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</si>
  <si>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</si>
  <si>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</si>
  <si>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</si>
  <si>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</si>
  <si>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</si>
  <si>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</si>
  <si>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</si>
  <si>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</si>
  <si>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</si>
  <si>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</si>
  <si>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</si>
  <si>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</si>
  <si>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</si>
  <si>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</si>
  <si>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שפיר הנדס אגח ג*</t>
  </si>
  <si>
    <t>1178417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</si>
  <si>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</si>
  <si>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</si>
  <si>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</si>
  <si>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</si>
  <si>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</si>
  <si>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</si>
  <si>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</si>
  <si>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</si>
  <si>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</si>
  <si>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</si>
  <si>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</si>
  <si>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</si>
  <si>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</si>
  <si>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</si>
  <si>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</si>
  <si>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</si>
  <si>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</si>
  <si>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</si>
  <si>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</si>
  <si>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</si>
  <si>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</si>
  <si>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</si>
  <si>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</si>
  <si>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</si>
  <si>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</si>
  <si>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</si>
  <si>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</si>
  <si>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</si>
  <si>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</si>
  <si>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</si>
  <si>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</si>
  <si>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</si>
  <si>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</si>
  <si>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או פי סי אגח ג*</t>
  </si>
  <si>
    <t>1180355</t>
  </si>
  <si>
    <t>אקרו אגח א</t>
  </si>
  <si>
    <t>1188572</t>
  </si>
  <si>
    <t>511996803</t>
  </si>
  <si>
    <t>גי. סי.טי  אגח יז*</t>
  </si>
  <si>
    <t>1198142</t>
  </si>
  <si>
    <t>פתאל החז אגח ב*</t>
  </si>
  <si>
    <t>1150812</t>
  </si>
  <si>
    <t>פתאל החז אגח ג*</t>
  </si>
  <si>
    <t>1161785</t>
  </si>
  <si>
    <t>קרדן נדלן אגח ה</t>
  </si>
  <si>
    <t>1172725</t>
  </si>
  <si>
    <t>520041005</t>
  </si>
  <si>
    <t>שיכון ובינוי אנרגיה אגח א*</t>
  </si>
  <si>
    <t>1198571</t>
  </si>
  <si>
    <t>510459928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</si>
  <si>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</si>
  <si>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</si>
  <si>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</si>
  <si>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</si>
  <si>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</si>
  <si>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</si>
  <si>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</si>
  <si>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</si>
  <si>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</si>
  <si>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</si>
  <si>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</si>
  <si>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</si>
  <si>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</si>
  <si>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</si>
  <si>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</si>
  <si>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</si>
  <si>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</si>
  <si>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</si>
  <si>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</si>
  <si>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</si>
  <si>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</si>
  <si>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</si>
  <si>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</si>
  <si>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</si>
  <si>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</si>
  <si>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</si>
  <si>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</si>
  <si>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</si>
  <si>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</si>
  <si>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</si>
  <si>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</si>
  <si>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</si>
  <si>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</si>
  <si>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</si>
  <si>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</si>
  <si>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</si>
  <si>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</si>
  <si>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</si>
  <si>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</si>
  <si>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</si>
  <si>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</si>
  <si>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</si>
  <si>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</si>
  <si>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</si>
  <si>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</si>
  <si>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</si>
  <si>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</si>
  <si>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</si>
  <si>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</si>
  <si>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</si>
  <si>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</si>
  <si>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</si>
  <si>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</si>
  <si>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</si>
  <si>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</si>
  <si>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</si>
  <si>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</si>
  <si>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</si>
  <si>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</si>
  <si>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</si>
  <si>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</si>
  <si>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</si>
  <si>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</si>
  <si>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</si>
  <si>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</si>
  <si>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</si>
  <si>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</si>
  <si>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</si>
  <si>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</si>
  <si>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</si>
  <si>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</si>
  <si>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</si>
  <si>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</si>
  <si>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</si>
  <si>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</si>
  <si>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</si>
  <si>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</si>
  <si>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מבנה*</t>
  </si>
  <si>
    <t>226019</t>
  </si>
  <si>
    <t>מזרחי טפחות</t>
  </si>
  <si>
    <t>695437</t>
  </si>
  <si>
    <t>520000522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</si>
  <si>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</si>
  <si>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</si>
  <si>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</si>
  <si>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</si>
  <si>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</si>
  <si>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</si>
  <si>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</si>
  <si>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</si>
  <si>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</si>
  <si>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</si>
  <si>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</si>
  <si>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</si>
  <si>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</si>
  <si>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</si>
  <si>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</si>
  <si>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</si>
  <si>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</si>
  <si>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</si>
  <si>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</si>
  <si>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</si>
  <si>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</si>
  <si>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</si>
  <si>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</si>
  <si>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</si>
  <si>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</si>
  <si>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</si>
  <si>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</si>
  <si>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</si>
  <si>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</si>
  <si>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</si>
  <si>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</si>
  <si>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</si>
  <si>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</si>
  <si>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</si>
  <si>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</si>
  <si>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</si>
  <si>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</si>
  <si>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</si>
  <si>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</si>
  <si>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</si>
  <si>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</si>
  <si>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</si>
  <si>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</si>
  <si>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</si>
  <si>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</si>
  <si>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</si>
  <si>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</si>
  <si>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</si>
  <si>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</si>
  <si>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</si>
  <si>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</si>
  <si>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</si>
  <si>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</si>
  <si>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</si>
  <si>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</si>
  <si>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בזא*</t>
  </si>
  <si>
    <t>1198910</t>
  </si>
  <si>
    <t>513775163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</si>
  <si>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</si>
  <si>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</si>
  <si>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</si>
  <si>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</si>
  <si>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</si>
  <si>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</si>
  <si>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</si>
  <si>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</si>
  <si>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</si>
  <si>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</si>
  <si>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</si>
  <si>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</si>
  <si>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</si>
  <si>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</si>
  <si>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</si>
  <si>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</si>
  <si>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</si>
  <si>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</si>
  <si>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</si>
  <si>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</si>
  <si>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</si>
  <si>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</si>
  <si>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</si>
  <si>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</si>
  <si>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</si>
  <si>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</si>
  <si>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</si>
  <si>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</si>
  <si>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</si>
  <si>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</si>
  <si>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</si>
  <si>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</si>
  <si>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</si>
  <si>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</si>
  <si>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</si>
  <si>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</si>
  <si>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</si>
  <si>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</si>
  <si>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</si>
  <si>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</si>
  <si>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</si>
  <si>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</si>
  <si>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</si>
  <si>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</si>
  <si>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</si>
  <si>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</si>
  <si>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</si>
  <si>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</si>
  <si>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</si>
  <si>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</si>
  <si>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</si>
  <si>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</si>
  <si>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</si>
  <si>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</si>
  <si>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</si>
  <si>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</si>
  <si>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</si>
  <si>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</si>
  <si>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</si>
  <si>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</si>
  <si>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</si>
  <si>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</si>
  <si>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</si>
  <si>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</si>
  <si>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</si>
  <si>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</si>
  <si>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</si>
  <si>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</si>
  <si>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</si>
  <si>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</si>
  <si>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</si>
  <si>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</si>
  <si>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</si>
  <si>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</si>
  <si>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</si>
  <si>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</si>
  <si>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</si>
  <si>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</si>
  <si>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</si>
  <si>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</si>
  <si>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</si>
  <si>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</si>
  <si>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</si>
  <si>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</si>
  <si>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</si>
  <si>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</si>
  <si>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</si>
  <si>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</si>
  <si>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</si>
  <si>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</si>
  <si>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</si>
  <si>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</si>
  <si>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</si>
  <si>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</si>
  <si>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</si>
  <si>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</si>
  <si>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</si>
  <si>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</si>
  <si>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</si>
  <si>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</si>
  <si>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</si>
  <si>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</si>
  <si>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</si>
  <si>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</si>
  <si>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</si>
  <si>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</si>
  <si>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</si>
  <si>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</si>
  <si>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</si>
  <si>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</si>
  <si>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</si>
  <si>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</si>
  <si>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</si>
  <si>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</si>
  <si>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</si>
  <si>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</si>
  <si>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</si>
  <si>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</si>
  <si>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</si>
  <si>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</si>
  <si>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</si>
  <si>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</si>
  <si>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</si>
  <si>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</si>
  <si>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</si>
  <si>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</si>
  <si>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</si>
  <si>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</si>
  <si>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</si>
  <si>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</si>
  <si>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</si>
  <si>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</si>
  <si>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</si>
  <si>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</si>
  <si>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</si>
  <si>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</si>
  <si>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</si>
  <si>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</si>
  <si>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</si>
  <si>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</si>
  <si>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</si>
  <si>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</si>
  <si>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</si>
  <si>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</si>
  <si>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</si>
  <si>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</si>
  <si>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</si>
  <si>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</si>
  <si>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</si>
  <si>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</si>
  <si>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</si>
  <si>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</si>
  <si>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</si>
  <si>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</si>
  <si>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</si>
  <si>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</si>
  <si>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</si>
  <si>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</si>
  <si>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</si>
  <si>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</si>
  <si>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</si>
  <si>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</si>
  <si>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</si>
  <si>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</si>
  <si>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</si>
  <si>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</si>
  <si>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</si>
  <si>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</si>
  <si>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</si>
  <si>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</si>
  <si>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</si>
  <si>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</si>
  <si>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</si>
  <si>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</si>
  <si>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</si>
  <si>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</si>
  <si>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</si>
  <si>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</si>
  <si>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</si>
  <si>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</si>
  <si>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</si>
  <si>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</si>
  <si>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</si>
  <si>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</si>
  <si>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</si>
  <si>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</si>
  <si>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</si>
  <si>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</si>
  <si>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</si>
  <si>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</si>
  <si>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</si>
  <si>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</si>
  <si>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</si>
  <si>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</si>
  <si>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</si>
  <si>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</si>
  <si>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</si>
  <si>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</si>
  <si>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</si>
  <si>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</si>
  <si>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</si>
  <si>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</si>
  <si>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</si>
  <si>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</si>
  <si>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</si>
  <si>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</si>
  <si>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</si>
  <si>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</si>
  <si>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</si>
  <si>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</si>
  <si>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</si>
  <si>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</si>
  <si>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</si>
  <si>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</si>
  <si>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</si>
  <si>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</si>
  <si>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</si>
  <si>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</si>
  <si>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</si>
  <si>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</si>
  <si>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</si>
  <si>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</si>
  <si>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</si>
  <si>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</si>
  <si>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</si>
  <si>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</si>
  <si>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</si>
  <si>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</si>
  <si>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</si>
  <si>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</si>
  <si>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</si>
  <si>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</si>
  <si>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</si>
  <si>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</si>
  <si>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</si>
  <si>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</si>
  <si>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</si>
  <si>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</si>
  <si>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</si>
  <si>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</si>
  <si>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</si>
  <si>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</si>
  <si>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</si>
  <si>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</si>
  <si>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</si>
  <si>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</si>
  <si>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</si>
  <si>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</si>
  <si>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</si>
  <si>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</si>
  <si>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</si>
  <si>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</si>
  <si>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</si>
  <si>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</si>
  <si>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</si>
  <si>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</si>
  <si>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</si>
  <si>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</si>
  <si>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</si>
  <si>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</si>
  <si>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</si>
  <si>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</si>
  <si>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</si>
  <si>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</si>
  <si>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</si>
  <si>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</si>
  <si>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</si>
  <si>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</si>
  <si>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</si>
  <si>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</si>
  <si>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</si>
  <si>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</si>
  <si>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</si>
  <si>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</si>
  <si>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</si>
  <si>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</si>
  <si>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</si>
  <si>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</si>
  <si>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</si>
  <si>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</si>
  <si>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</si>
  <si>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</si>
  <si>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</si>
  <si>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</si>
  <si>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</si>
  <si>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</si>
  <si>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</si>
  <si>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</si>
  <si>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</si>
  <si>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</si>
  <si>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</si>
  <si>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</si>
  <si>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</si>
  <si>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</si>
  <si>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</si>
  <si>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</si>
  <si>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</si>
  <si>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</si>
  <si>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</si>
  <si>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</si>
  <si>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</si>
  <si>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</si>
  <si>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</si>
  <si>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</si>
  <si>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</si>
  <si>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</si>
  <si>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</si>
  <si>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</si>
  <si>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</si>
  <si>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</si>
  <si>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</si>
  <si>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</si>
  <si>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</si>
  <si>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</si>
  <si>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</si>
  <si>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</si>
  <si>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</si>
  <si>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</si>
  <si>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</si>
  <si>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</si>
  <si>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</si>
  <si>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</si>
  <si>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</si>
  <si>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</si>
  <si>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</si>
  <si>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</si>
  <si>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</si>
  <si>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</si>
  <si>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</si>
  <si>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</si>
  <si>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</si>
  <si>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</si>
  <si>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</si>
  <si>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</si>
  <si>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</si>
  <si>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</si>
  <si>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</si>
  <si>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</si>
  <si>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</si>
  <si>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</si>
  <si>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</si>
  <si>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</si>
  <si>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</si>
  <si>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</si>
  <si>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</si>
  <si>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</si>
  <si>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</si>
  <si>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</si>
  <si>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</si>
  <si>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</si>
  <si>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</si>
  <si>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</si>
  <si>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</si>
  <si>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</si>
  <si>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ARBE ROBOTICS</t>
  </si>
  <si>
    <t>IL0011796625</t>
  </si>
  <si>
    <t>NASDAQ</t>
  </si>
  <si>
    <t>515333128</t>
  </si>
  <si>
    <t>Technology Hardware &amp; Equipment</t>
  </si>
  <si>
    <t>BRENMILLER ENERGY LTD*</t>
  </si>
  <si>
    <t>IL0011415309</t>
  </si>
  <si>
    <t>514720374</t>
  </si>
  <si>
    <t>CAMTEK*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</si>
  <si>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</si>
  <si>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</si>
  <si>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</si>
  <si>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</si>
  <si>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</si>
  <si>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</si>
  <si>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</si>
  <si>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</si>
  <si>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</si>
  <si>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</si>
  <si>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</si>
  <si>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</si>
  <si>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</si>
  <si>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</si>
  <si>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</si>
  <si>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</si>
  <si>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</si>
  <si>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</si>
  <si>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Commercial &amp; Professional Services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</si>
  <si>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</si>
  <si>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</si>
  <si>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</si>
  <si>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</si>
  <si>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</si>
  <si>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</si>
  <si>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</si>
  <si>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</si>
  <si>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</si>
  <si>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</si>
  <si>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</si>
  <si>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</si>
  <si>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</si>
  <si>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</si>
  <si>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</si>
  <si>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</si>
  <si>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</si>
  <si>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Capital Goods</t>
  </si>
  <si>
    <t>MOBILEYE NV</t>
  </si>
  <si>
    <t>US60741F1049</t>
  </si>
  <si>
    <t>560030876</t>
  </si>
  <si>
    <t>Automobiles &amp; Components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</si>
  <si>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</si>
  <si>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</si>
  <si>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</si>
  <si>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</si>
  <si>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</si>
  <si>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</si>
  <si>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</si>
  <si>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</si>
  <si>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</si>
  <si>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</si>
  <si>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</si>
  <si>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</si>
  <si>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</si>
  <si>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</si>
  <si>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</si>
  <si>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</si>
  <si>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</si>
  <si>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</si>
  <si>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</si>
  <si>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</si>
  <si>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</si>
  <si>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</si>
  <si>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</si>
  <si>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513865329</t>
  </si>
  <si>
    <t>Semiconductors &amp; Semiconductor Equipment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</si>
  <si>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</si>
  <si>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</si>
  <si>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</si>
  <si>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</si>
  <si>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</si>
  <si>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</si>
  <si>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</si>
  <si>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</si>
  <si>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</si>
  <si>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</si>
  <si>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</si>
  <si>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</si>
  <si>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</si>
  <si>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</si>
  <si>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</si>
  <si>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</si>
  <si>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</si>
  <si>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</si>
  <si>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</si>
  <si>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</si>
  <si>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</si>
  <si>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</si>
  <si>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ADOBE INC</t>
  </si>
  <si>
    <t>US00724F1012</t>
  </si>
  <si>
    <t>AGCO CORP</t>
  </si>
  <si>
    <t>US0010841023</t>
  </si>
  <si>
    <t>AIRBUS</t>
  </si>
  <si>
    <t>NL0000235190</t>
  </si>
  <si>
    <t>ALPHABET INC CL C</t>
  </si>
  <si>
    <t>US02079K1079</t>
  </si>
  <si>
    <t>Media</t>
  </si>
  <si>
    <t>AMAZON.COM INC</t>
  </si>
  <si>
    <t>US0231351067</t>
  </si>
  <si>
    <t>APPLIED MATERIALS INC</t>
  </si>
  <si>
    <t>US0382221051</t>
  </si>
  <si>
    <t>AROUNDTOWN</t>
  </si>
  <si>
    <t>LU1673108939</t>
  </si>
  <si>
    <t>Real Estate</t>
  </si>
  <si>
    <t>ASML HOLDING NV</t>
  </si>
  <si>
    <t>NL0010273215</t>
  </si>
  <si>
    <t>BANK OF AMERICA CORP</t>
  </si>
  <si>
    <t>US0605051046</t>
  </si>
  <si>
    <t>Banks</t>
  </si>
  <si>
    <t>Berkshire Hathaway INC CL A</t>
  </si>
  <si>
    <t>US0846701086</t>
  </si>
  <si>
    <t>Diversified Financials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</si>
  <si>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</si>
  <si>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</si>
  <si>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</si>
  <si>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</si>
  <si>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</si>
  <si>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</si>
  <si>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</si>
  <si>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</si>
  <si>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CIE FINAN RICHEMONT</t>
  </si>
  <si>
    <t>CH0210483332</t>
  </si>
  <si>
    <t>Consumer Durables &amp; Apparel</t>
  </si>
  <si>
    <t>פרנק שווצרי</t>
  </si>
  <si>
    <t>COSTCO WHOLESALE</t>
  </si>
  <si>
    <t>US22160K1051</t>
  </si>
  <si>
    <t>Food &amp; Staples Retailing</t>
  </si>
  <si>
    <t>CROWDSTRIKE HOLDINGS INC  A</t>
  </si>
  <si>
    <t>US22788C1053</t>
  </si>
  <si>
    <t>D.R. HORTON INC</t>
  </si>
  <si>
    <t>US23331A1097</t>
  </si>
  <si>
    <t>DATADOG INC  CLASS A</t>
  </si>
  <si>
    <t>US23804L1035</t>
  </si>
  <si>
    <t>DYNATRACE INC</t>
  </si>
  <si>
    <t>US2681501092</t>
  </si>
  <si>
    <t>EIFFAGE</t>
  </si>
  <si>
    <t>FR0000130452</t>
  </si>
  <si>
    <t>FORTINET</t>
  </si>
  <si>
    <t>US34959E1091</t>
  </si>
  <si>
    <t>GOLDMAN SACHS GROUP INC</t>
  </si>
  <si>
    <t>US38141G1040</t>
  </si>
  <si>
    <t>JPMORGAN CHASE</t>
  </si>
  <si>
    <t>US46625H1005</t>
  </si>
  <si>
    <t>LENNAR CORP A</t>
  </si>
  <si>
    <t>US5260571048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</si>
  <si>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</si>
  <si>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</si>
  <si>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</si>
  <si>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</si>
  <si>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</si>
  <si>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</si>
  <si>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</si>
  <si>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</si>
  <si>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</si>
  <si>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</si>
  <si>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</si>
  <si>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</si>
  <si>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</si>
  <si>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</si>
  <si>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</si>
  <si>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</si>
  <si>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</si>
  <si>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</si>
  <si>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</si>
  <si>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</si>
  <si>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</si>
  <si>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</si>
  <si>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</si>
  <si>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</si>
  <si>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</si>
  <si>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</si>
  <si>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</si>
  <si>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</si>
  <si>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</si>
  <si>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</si>
  <si>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</si>
  <si>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</si>
  <si>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</si>
  <si>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</si>
  <si>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</si>
  <si>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</si>
  <si>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</si>
  <si>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</si>
  <si>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</si>
  <si>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</si>
  <si>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</si>
  <si>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</si>
  <si>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</si>
  <si>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</si>
  <si>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</si>
  <si>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</si>
  <si>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</si>
  <si>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</si>
  <si>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</si>
  <si>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</si>
  <si>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</si>
  <si>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</si>
  <si>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</si>
  <si>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</si>
  <si>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</si>
  <si>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</si>
  <si>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</si>
  <si>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</si>
  <si>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</si>
  <si>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</si>
  <si>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</si>
  <si>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</si>
  <si>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</si>
  <si>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סל תא ביטוח</t>
  </si>
  <si>
    <t>1197698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</si>
  <si>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</si>
  <si>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</si>
  <si>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</si>
  <si>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</si>
  <si>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</si>
  <si>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</si>
  <si>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</si>
  <si>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</si>
  <si>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</si>
  <si>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</si>
  <si>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</si>
  <si>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</si>
  <si>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</si>
  <si>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</si>
  <si>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</si>
  <si>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תכלית סל תלבונד 60</t>
  </si>
  <si>
    <t>1145101</t>
  </si>
  <si>
    <t>AMUNDI INDEX MSCI EM UCITS</t>
  </si>
  <si>
    <t>LU1437017350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</si>
  <si>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</si>
  <si>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</si>
  <si>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</si>
  <si>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</si>
  <si>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</si>
  <si>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</si>
  <si>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</si>
  <si>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</si>
  <si>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</si>
  <si>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</si>
  <si>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</si>
  <si>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</si>
  <si>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</si>
  <si>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</si>
  <si>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</si>
  <si>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</si>
  <si>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</si>
  <si>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</si>
  <si>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</si>
  <si>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</si>
  <si>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</si>
  <si>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</si>
  <si>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</si>
  <si>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</si>
  <si>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</si>
  <si>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</si>
  <si>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</si>
  <si>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</si>
  <si>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</si>
  <si>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</si>
  <si>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</si>
  <si>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</si>
  <si>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</si>
  <si>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</si>
  <si>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</si>
  <si>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</si>
  <si>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</si>
  <si>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</si>
  <si>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</si>
  <si>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</si>
  <si>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</si>
  <si>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</si>
  <si>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</si>
  <si>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</si>
  <si>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</si>
  <si>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ISHR EUR600 IND GDS&amp;SERV (DE)</t>
  </si>
  <si>
    <t>DE000A0H08J9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</si>
  <si>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</si>
  <si>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</si>
  <si>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</si>
  <si>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</si>
  <si>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</si>
  <si>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</si>
  <si>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</si>
  <si>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</si>
  <si>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</si>
  <si>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</si>
  <si>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</si>
  <si>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</si>
  <si>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</si>
  <si>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</si>
  <si>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</si>
  <si>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</si>
  <si>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</si>
  <si>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</si>
  <si>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</si>
  <si>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</si>
  <si>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</si>
  <si>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</si>
  <si>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</si>
  <si>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</si>
  <si>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VANECK SEMICONDUCTOR ETF</t>
  </si>
  <si>
    <t>US92189F6768</t>
  </si>
  <si>
    <t>VANGUARD AUST SHARES IDX ETF</t>
  </si>
  <si>
    <t>AU000000VAS1</t>
  </si>
  <si>
    <t>AWI ASH WO INDIA OPP FD DUSD*</t>
  </si>
  <si>
    <t>IE00BH3N4915</t>
  </si>
  <si>
    <t>GS INDIA EQ IUSDA</t>
  </si>
  <si>
    <t>LU0333811072</t>
  </si>
  <si>
    <t>VANGUARD IS EM.MKTS STK.IDX</t>
  </si>
  <si>
    <t>IE00BFPM9H50</t>
  </si>
  <si>
    <t>כתבי אופציה בישראל</t>
  </si>
  <si>
    <t>מניבים ריט אפ 4*</t>
  </si>
  <si>
    <t>1199322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</si>
  <si>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</si>
  <si>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</si>
  <si>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</si>
  <si>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</si>
  <si>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</si>
  <si>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</si>
  <si>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</si>
  <si>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</si>
  <si>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</si>
  <si>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</si>
  <si>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</si>
  <si>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</si>
  <si>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</si>
  <si>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</si>
  <si>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</si>
  <si>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KWEB US 11/17/23 C33</t>
  </si>
  <si>
    <t>SPXW 12/29/23 P4000</t>
  </si>
  <si>
    <t>SPXW 12/29/23 P4400</t>
  </si>
  <si>
    <t>MSCI EMGMKT DEC23</t>
  </si>
  <si>
    <t>MESZ3</t>
  </si>
  <si>
    <t>NASDAQ 100 DEC23</t>
  </si>
  <si>
    <t>NQZ3</t>
  </si>
  <si>
    <t>S&amp;P500 EMINI FUT DEC23</t>
  </si>
  <si>
    <t>ESZ3</t>
  </si>
  <si>
    <t>TOPIX FUTR DEC23</t>
  </si>
  <si>
    <t>TPZ3</t>
  </si>
  <si>
    <t>ערד   4.8%   סדרה  8751  2024</t>
  </si>
  <si>
    <t>8287518</t>
  </si>
  <si>
    <t>ערד 8790 2027 4.8%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</si>
  <si>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</si>
  <si>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</si>
  <si>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</si>
  <si>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</si>
  <si>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</si>
  <si>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</si>
  <si>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</si>
  <si>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</si>
  <si>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</si>
  <si>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</si>
  <si>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</si>
  <si>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</si>
  <si>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</si>
  <si>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</si>
  <si>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</si>
  <si>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</si>
  <si>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</si>
  <si>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</si>
  <si>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</si>
  <si>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</si>
  <si>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</si>
  <si>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</si>
  <si>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</si>
  <si>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</si>
  <si>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</si>
  <si>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</si>
  <si>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</si>
  <si>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</si>
  <si>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</si>
  <si>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</si>
  <si>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</si>
  <si>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</si>
  <si>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</si>
  <si>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</si>
  <si>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</si>
  <si>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</si>
  <si>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</si>
  <si>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</si>
  <si>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</si>
  <si>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</si>
  <si>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</si>
  <si>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</si>
  <si>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</si>
  <si>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</si>
  <si>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</si>
  <si>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</si>
  <si>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</si>
  <si>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</si>
  <si>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</si>
  <si>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</si>
  <si>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</si>
  <si>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</si>
  <si>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</si>
  <si>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</si>
  <si>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</si>
  <si>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</si>
  <si>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</si>
  <si>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</si>
  <si>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8830</t>
  </si>
  <si>
    <t>8830900</t>
  </si>
  <si>
    <t>ערד 8832</t>
  </si>
  <si>
    <t>8831000</t>
  </si>
  <si>
    <t>ערד 8833</t>
  </si>
  <si>
    <t>8833000</t>
  </si>
  <si>
    <t>ערד 8834</t>
  </si>
  <si>
    <t>8834000</t>
  </si>
  <si>
    <t>ערד 8836</t>
  </si>
  <si>
    <t>8836000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</si>
  <si>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</si>
  <si>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</si>
  <si>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</si>
  <si>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</si>
  <si>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</si>
  <si>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</si>
  <si>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</si>
  <si>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</si>
  <si>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</si>
  <si>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</si>
  <si>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</si>
  <si>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</si>
  <si>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</si>
  <si>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</si>
  <si>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</si>
  <si>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</si>
  <si>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</si>
  <si>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</si>
  <si>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</si>
  <si>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</si>
  <si>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</si>
  <si>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</si>
  <si>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</si>
  <si>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</si>
  <si>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</si>
  <si>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</si>
  <si>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</si>
  <si>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</si>
  <si>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</si>
  <si>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</si>
  <si>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</si>
  <si>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</si>
  <si>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</si>
  <si>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</si>
  <si>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</si>
  <si>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</si>
  <si>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</si>
  <si>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</si>
  <si>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</si>
  <si>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</si>
  <si>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</si>
  <si>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</si>
  <si>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</si>
  <si>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</si>
  <si>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8861</t>
  </si>
  <si>
    <t>88610000</t>
  </si>
  <si>
    <t>ערד 8862</t>
  </si>
  <si>
    <t>88620000</t>
  </si>
  <si>
    <t>ערד 8863</t>
  </si>
  <si>
    <t>88630000</t>
  </si>
  <si>
    <t>ערד 8865</t>
  </si>
  <si>
    <t>88650000</t>
  </si>
  <si>
    <t>ערד 8866</t>
  </si>
  <si>
    <t>88660000</t>
  </si>
  <si>
    <t>ערד 8867</t>
  </si>
  <si>
    <t>88670000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</si>
  <si>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</si>
  <si>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</si>
  <si>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</si>
  <si>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</si>
  <si>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</si>
  <si>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</si>
  <si>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</si>
  <si>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</si>
  <si>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</si>
  <si>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</si>
  <si>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</si>
  <si>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</si>
  <si>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</si>
  <si>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</si>
  <si>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</si>
  <si>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</si>
  <si>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</si>
  <si>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</si>
  <si>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</si>
  <si>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</si>
  <si>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</si>
  <si>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</si>
  <si>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</si>
  <si>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</si>
  <si>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</si>
  <si>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</si>
  <si>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</si>
  <si>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</si>
  <si>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</si>
  <si>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</si>
  <si>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</si>
  <si>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</si>
  <si>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</si>
  <si>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</si>
  <si>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</si>
  <si>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</si>
  <si>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</si>
  <si>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</si>
  <si>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</si>
  <si>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</si>
  <si>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</si>
  <si>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</si>
  <si>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</si>
  <si>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</si>
  <si>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</si>
  <si>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</si>
  <si>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</si>
  <si>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</si>
  <si>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8902</t>
  </si>
  <si>
    <t>89020000</t>
  </si>
  <si>
    <t>ערד 8903</t>
  </si>
  <si>
    <t>89030000</t>
  </si>
  <si>
    <t>ערד 8904</t>
  </si>
  <si>
    <t>89040000</t>
  </si>
  <si>
    <t>ערד סדרה 2024  8760  4.8%</t>
  </si>
  <si>
    <t>8287609</t>
  </si>
  <si>
    <t>ערד סדרה 8789 2027 4.8%</t>
  </si>
  <si>
    <t>87890</t>
  </si>
  <si>
    <t>ערד סדרה 8810 2029 4.8%</t>
  </si>
  <si>
    <t>71121438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</si>
  <si>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</si>
  <si>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</si>
  <si>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</si>
  <si>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</si>
  <si>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</si>
  <si>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</si>
  <si>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</si>
  <si>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</si>
  <si>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</si>
  <si>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</si>
  <si>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</si>
  <si>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אגד אגח 1 רצף מוסדיים</t>
  </si>
  <si>
    <t>1198787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</si>
  <si>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</si>
  <si>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</si>
  <si>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</si>
  <si>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</si>
  <si>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</si>
  <si>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</si>
  <si>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</si>
  <si>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</si>
  <si>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</si>
  <si>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</si>
  <si>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</si>
  <si>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</si>
  <si>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</si>
  <si>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</si>
  <si>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</si>
  <si>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</si>
  <si>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</si>
  <si>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</si>
  <si>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</si>
  <si>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</si>
  <si>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</si>
  <si>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</si>
  <si>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</si>
  <si>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</si>
  <si>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</si>
  <si>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</si>
  <si>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</si>
  <si>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</si>
  <si>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</si>
  <si>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</si>
  <si>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</si>
  <si>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</si>
  <si>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</si>
  <si>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Baa3</t>
  </si>
  <si>
    <t>Moodys</t>
  </si>
  <si>
    <t>TRANSED PARTNERS 3.951 09/50 12/37</t>
  </si>
  <si>
    <t>BB</t>
  </si>
  <si>
    <t>DBRS</t>
  </si>
  <si>
    <t>Agritask Ltd</t>
  </si>
  <si>
    <t>513717694</t>
  </si>
  <si>
    <t>Behalf</t>
  </si>
  <si>
    <t>514610450</t>
  </si>
  <si>
    <t>Continuity Software Ltd</t>
  </si>
  <si>
    <t>513644005</t>
  </si>
  <si>
    <t>Cynerio Israel Ltd</t>
  </si>
  <si>
    <t>515746212</t>
  </si>
  <si>
    <t>Distree Ltd</t>
  </si>
  <si>
    <t>516596848</t>
  </si>
  <si>
    <t>FutureCides</t>
  </si>
  <si>
    <t>516544111</t>
  </si>
  <si>
    <t>GES אקוויטי</t>
  </si>
  <si>
    <t>511325326</t>
  </si>
  <si>
    <t>GES הלוואת בעלים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</si>
  <si>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</si>
  <si>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</si>
  <si>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</si>
  <si>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</si>
  <si>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</si>
  <si>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</si>
  <si>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</si>
  <si>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</si>
  <si>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</si>
  <si>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</si>
  <si>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</si>
  <si>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</si>
  <si>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</si>
  <si>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</si>
  <si>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</si>
  <si>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</si>
  <si>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</si>
  <si>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אלון דלק מניה לא סחירה</t>
  </si>
  <si>
    <t>פרויקט תענך   אקוויטי</t>
  </si>
  <si>
    <t>540278835</t>
  </si>
  <si>
    <t>פרויקט תענך   הלוואת בעלים</t>
  </si>
  <si>
    <t>OHA Private Credit Advisors</t>
  </si>
  <si>
    <t>ORDH</t>
  </si>
  <si>
    <t>SPVNI 2 Next 2021 LP</t>
  </si>
  <si>
    <t>Insurance</t>
  </si>
  <si>
    <t>Sunbit</t>
  </si>
  <si>
    <t>סה"כ קרנות השקעה</t>
  </si>
  <si>
    <t>סה"כ קרנות השקעה בישראל</t>
  </si>
  <si>
    <t>Arkin Bio Ventures II L.P</t>
  </si>
  <si>
    <t>Cynet Security LTD (ISR)</t>
  </si>
  <si>
    <t>F2 Capital Partners 3 LP</t>
  </si>
  <si>
    <t>F2 Select I LP</t>
  </si>
  <si>
    <t>Greenfield Partners II L.P</t>
  </si>
  <si>
    <t>Orbimed Israel Partners II LP</t>
  </si>
  <si>
    <t>Stage One Venture Capital Fund IV</t>
  </si>
  <si>
    <t>StageOne S.P.V R.S</t>
  </si>
  <si>
    <t>Noked Long L.P</t>
  </si>
  <si>
    <t>ריאליטי קרן השקעות בנדל"ן IV</t>
  </si>
  <si>
    <t>Diagnostic Robotics Ltd</t>
  </si>
  <si>
    <t>F2 Capital Partners II, L.P.</t>
  </si>
  <si>
    <t>FIMI ISRAEL OPPORTUNITY 6</t>
  </si>
  <si>
    <t>FIMI Israel Opportunity VII</t>
  </si>
  <si>
    <t>Fortissimo Capital Fund V L.P.</t>
  </si>
  <si>
    <t>Kedma Capital III</t>
  </si>
  <si>
    <t>Noy 4 Infrastructure and energy</t>
  </si>
  <si>
    <t>Panorays. Ltd (ISR)</t>
  </si>
  <si>
    <t>Pitango Venture Capital Fund VIII, L.P.</t>
  </si>
  <si>
    <t>S.H. SKY 3 L.P</t>
  </si>
  <si>
    <t>S.H. SKY 4 L.P</t>
  </si>
  <si>
    <t>S.H. SKY II L.P.s</t>
  </si>
  <si>
    <t>TENE GROWTH CAPITAL IV</t>
  </si>
  <si>
    <t>Vintage fund of funds ISRAEL V</t>
  </si>
  <si>
    <t>Yesodot Gimmel</t>
  </si>
  <si>
    <t>Yesodot Senior Co Invest</t>
  </si>
  <si>
    <t>סה"כ קרנות השקעה בחו"ל</t>
  </si>
  <si>
    <t>AT-BAY, Inc.</t>
  </si>
  <si>
    <t>Augury Inc.</t>
  </si>
  <si>
    <t>BVP Forge Institutional L.P</t>
  </si>
  <si>
    <t>floLIVE</t>
  </si>
  <si>
    <t>Greenfield Partners Fund III LP</t>
  </si>
  <si>
    <t>Group 11 Fund IV</t>
  </si>
  <si>
    <t>Group 11 Fund V</t>
  </si>
  <si>
    <t>Insight Partners XI</t>
  </si>
  <si>
    <t>Insight Partners XII LP</t>
  </si>
  <si>
    <t>Israel Secondary fund III L.P</t>
  </si>
  <si>
    <t>JoyTunes Ltd.</t>
  </si>
  <si>
    <t>Lightricks Ltd.</t>
  </si>
  <si>
    <t>Minute Media Inc.</t>
  </si>
  <si>
    <t>R Software Inc.</t>
  </si>
  <si>
    <t>Zeev Opportunity Fund I</t>
  </si>
  <si>
    <t>קרנות גידור</t>
  </si>
  <si>
    <t>ION TECH FEEDER FUND</t>
  </si>
  <si>
    <t>KYG4939W1188</t>
  </si>
  <si>
    <t>LUCID ALTERNATIVE u 7/23</t>
  </si>
  <si>
    <t>LUCID ALTERNATIVE U 8/23</t>
  </si>
  <si>
    <t>Blackstone Real Estate Partners IX.F L.P</t>
  </si>
  <si>
    <t>Brookfield SREP III F3</t>
  </si>
  <si>
    <t>Co Invest Antlia BSREP III</t>
  </si>
  <si>
    <t>Electra America Multifamily III</t>
  </si>
  <si>
    <t>Waterton Residential P V XIII</t>
  </si>
  <si>
    <t>83North FXV III, L.P.</t>
  </si>
  <si>
    <t>Accelmed Partners II</t>
  </si>
  <si>
    <t>ACE IV*</t>
  </si>
  <si>
    <t>ACE V*</t>
  </si>
  <si>
    <t>ADLS</t>
  </si>
  <si>
    <t>Advent International GPE IX L.P</t>
  </si>
  <si>
    <t>Advent International GPE X B L.P</t>
  </si>
  <si>
    <t>AE Industrial Partners Fund II, LP</t>
  </si>
  <si>
    <t>Ambition HOLDINGS OFFSHORE LP</t>
  </si>
  <si>
    <t>Andreessen Horowitz Fund VII, L.P.</t>
  </si>
  <si>
    <t>Andreessen Horowitz LSV Fund II, L.P.</t>
  </si>
  <si>
    <t>AP IX Connect Holdings L.P</t>
  </si>
  <si>
    <t>APCS LP*</t>
  </si>
  <si>
    <t>Apollo Natural Resources Partners II LP</t>
  </si>
  <si>
    <t>Apollo Overseas Partners IX L.P</t>
  </si>
  <si>
    <t>ARCLIGHT AEP FEEDER FUND VII LLC</t>
  </si>
  <si>
    <t>ArcLight Fund VII AIV L.P</t>
  </si>
  <si>
    <t>Arcmont SLF II</t>
  </si>
  <si>
    <t>Ares Private Capital Solutions II*</t>
  </si>
  <si>
    <t>Artemis*</t>
  </si>
  <si>
    <t>Astorg VII</t>
  </si>
  <si>
    <t>Astorg VIII</t>
  </si>
  <si>
    <t>Audax Direct Lending Solutions Fund II</t>
  </si>
  <si>
    <t>BCP V Brand Co Invest LP</t>
  </si>
  <si>
    <t>BCP V DEXKO CO INVEST LP</t>
  </si>
  <si>
    <t>Brookfield Capital Partners Fund VI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</si>
  <si>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</si>
  <si>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</si>
  <si>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</si>
  <si>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</si>
  <si>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</si>
  <si>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</si>
  <si>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</si>
  <si>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</si>
  <si>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Cheyne Co Invest 2023 1 SP</t>
  </si>
  <si>
    <t>Cheyne Real Estate Credit Holdings VII</t>
  </si>
  <si>
    <t>Clayton Dubilier &amp; Rice XI L.P</t>
  </si>
  <si>
    <t>CMPVIIC</t>
  </si>
  <si>
    <t>Concorde Co Invest L.P.</t>
  </si>
  <si>
    <t>Copenhagen Energy Transition</t>
  </si>
  <si>
    <t>Copenhagen Infrastructure III F2</t>
  </si>
  <si>
    <t>Copenhagen Infrastructure Partners IV F2</t>
  </si>
  <si>
    <t>Court Square IV</t>
  </si>
  <si>
    <t>CRECH V</t>
  </si>
  <si>
    <t>Crescent Direct Lending III</t>
  </si>
  <si>
    <t>CSC TS HOLDINGS L.P</t>
  </si>
  <si>
    <t>CVC Capital partners VIII</t>
  </si>
  <si>
    <t>DB Sunshine Holdings</t>
  </si>
  <si>
    <t>DIF VII</t>
  </si>
  <si>
    <t>DIF VII CO INVEST PROJECT 1 C.V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</si>
  <si>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</si>
  <si>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</si>
  <si>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</si>
  <si>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</si>
  <si>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</si>
  <si>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</si>
  <si>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</si>
  <si>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</si>
  <si>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Elatec GmbH</t>
  </si>
  <si>
    <t>Euromoney*</t>
  </si>
  <si>
    <t>European Camping Group ECG*</t>
  </si>
  <si>
    <t>Fitzgerald Fund US LP</t>
  </si>
  <si>
    <t>Francisco Partners VI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</si>
  <si>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</si>
  <si>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</si>
  <si>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</si>
  <si>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</si>
  <si>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</si>
  <si>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</si>
  <si>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</si>
  <si>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</si>
  <si>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</si>
  <si>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GTCR Fund XII/A&amp;B LP</t>
  </si>
  <si>
    <t>H.I.G. Advantage Buyout Fund, L.P.</t>
  </si>
  <si>
    <t>HarbourVest Partners Co-Investment Fund IV L.P.</t>
  </si>
  <si>
    <t>Havea*</t>
  </si>
  <si>
    <t>Horsley Bridge XII Ventures</t>
  </si>
  <si>
    <t>ICG Real Estate Debt VI</t>
  </si>
  <si>
    <t>ICG Senior Debt Partners Fund 5 A SCSp</t>
  </si>
  <si>
    <t>ICGLV</t>
  </si>
  <si>
    <t>IFM GLOBAL INFRASTRUCTURE C</t>
  </si>
  <si>
    <t>IK Small Cap Fund II No.1 SCSp</t>
  </si>
  <si>
    <t>Incline Equity Partners IV, L.P.</t>
  </si>
  <si>
    <t>InfraRed Infrastructure Fund V</t>
  </si>
  <si>
    <t>Insight Venture Partners X, L.P.</t>
  </si>
  <si>
    <t>Investindustrial VII L.P.</t>
  </si>
  <si>
    <t>ISF III Overflow Fund L.P</t>
  </si>
  <si>
    <t>ISQ Global infrastructure Fund III</t>
  </si>
  <si>
    <t>itm8*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</si>
  <si>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</si>
  <si>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</si>
  <si>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</si>
  <si>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</si>
  <si>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</si>
  <si>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</si>
  <si>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</si>
  <si>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</si>
  <si>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</si>
  <si>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 BLOCKER PARENT</t>
  </si>
  <si>
    <t>KKR THOR CO INVEST LP</t>
  </si>
  <si>
    <t>Klirmark III</t>
  </si>
  <si>
    <t>Klirmark Opportunity Fund IV</t>
  </si>
  <si>
    <t>KSO</t>
  </si>
  <si>
    <t>Lightspeed Venture Partners Select IV, L.P.</t>
  </si>
  <si>
    <t>Lightspeed Venture Partners XIII, L.P.</t>
  </si>
  <si>
    <t>LS POWER FUND IV F2</t>
  </si>
  <si>
    <t>Lytx, Inc.</t>
  </si>
  <si>
    <t>MCP V</t>
  </si>
  <si>
    <t>MIE III Co Investment Fund II S.L.P</t>
  </si>
  <si>
    <t>Mirasol Co Invest Fund L.P</t>
  </si>
  <si>
    <t>Monarch MCP VI</t>
  </si>
  <si>
    <t>MTDL</t>
  </si>
  <si>
    <t>Nirvana Holdings I LP</t>
  </si>
  <si>
    <t>Oak Hill Advisors   OCREDIT</t>
  </si>
  <si>
    <t>Odevo*</t>
  </si>
  <si>
    <t>ORCC III</t>
  </si>
  <si>
    <t>Pamlico Capital IV, L.P.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</si>
  <si>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</si>
  <si>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</si>
  <si>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</si>
  <si>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</si>
  <si>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</si>
  <si>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</si>
  <si>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</si>
  <si>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Pontifax (Israel) VI L.P.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</si>
  <si>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</si>
  <si>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</si>
  <si>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</si>
  <si>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</si>
  <si>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</si>
  <si>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</si>
  <si>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</si>
  <si>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SDP IV</t>
  </si>
  <si>
    <t>SDPIII</t>
  </si>
  <si>
    <t>SLF1</t>
  </si>
  <si>
    <t>Spectrum</t>
  </si>
  <si>
    <t>SPECTRUM co inv   Mayberry LP</t>
  </si>
  <si>
    <t>SPECTRUM co inv   Saavi LP</t>
  </si>
  <si>
    <t>Sportority Limited (UK)</t>
  </si>
  <si>
    <t>Strategic Investors Fund IX L.P</t>
  </si>
  <si>
    <t>Strategic Investors Fund VIII LP</t>
  </si>
  <si>
    <t>Strategic Investors Fund X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</si>
  <si>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</si>
  <si>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</si>
  <si>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</si>
  <si>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</si>
  <si>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</si>
  <si>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</si>
  <si>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Thor Investment Trust 1</t>
  </si>
  <si>
    <t>Tikehau Direct Lending V</t>
  </si>
  <si>
    <t>TPG Asia VII L.P</t>
  </si>
  <si>
    <t>Trilantic Europe VI SCSp</t>
  </si>
  <si>
    <t>U.S. Anesthesia Partners Holdings, Inc.</t>
  </si>
  <si>
    <t>Vintage Fund of Funds V ACCESS</t>
  </si>
  <si>
    <t>Vintage Fund of Funds VI Access</t>
  </si>
  <si>
    <t>Vintage Fund of Funds VII (Access) LP</t>
  </si>
  <si>
    <t>Warburg Pincus China II L.P</t>
  </si>
  <si>
    <t>Warburg Pincus China LP</t>
  </si>
  <si>
    <t>WestView Capital Partners IV, L.P.</t>
  </si>
  <si>
    <t>Whitehorse IV</t>
  </si>
  <si>
    <t>Whitehorse Liquidity Partners V</t>
  </si>
  <si>
    <t>WHLP Kennedy (A) LP</t>
  </si>
  <si>
    <t>Windjammer Senior Equity Fund V, L.P.</t>
  </si>
  <si>
    <t>WSREDII</t>
  </si>
  <si>
    <t>Zeev Ventures VI, L.P.</t>
  </si>
  <si>
    <t>סה"כ כתבי אופציה בישראל:</t>
  </si>
  <si>
    <t>ג'י סיטי בע"מ*</t>
  </si>
  <si>
    <t>נוסטרומו אופ*</t>
  </si>
  <si>
    <t>אופציה על מניה לא סחירה Agritask</t>
  </si>
  <si>
    <t>₪ / מט"ח</t>
  </si>
  <si>
    <t>C +USD/-ILS 3.74 11-02 (11)</t>
  </si>
  <si>
    <t>10003973</t>
  </si>
  <si>
    <t>P -USD/+ILS 3.5725 11-02 (11)</t>
  </si>
  <si>
    <t>10003974</t>
  </si>
  <si>
    <t>P -USD/+ILS 3.7 12-11 (11)</t>
  </si>
  <si>
    <t>10004069</t>
  </si>
  <si>
    <t>10004068</t>
  </si>
  <si>
    <t>P -USD/+ILS 3.7 12-11 (20)</t>
  </si>
  <si>
    <t>10004078</t>
  </si>
  <si>
    <t>10004088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</si>
  <si>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</si>
  <si>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</si>
  <si>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</si>
  <si>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</si>
  <si>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</si>
  <si>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</si>
  <si>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</si>
  <si>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</si>
  <si>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</si>
  <si>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</si>
  <si>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</si>
  <si>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</si>
  <si>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</si>
  <si>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</si>
  <si>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</si>
  <si>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</si>
  <si>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</si>
  <si>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</si>
  <si>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</si>
  <si>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</si>
  <si>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</si>
  <si>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</si>
  <si>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</si>
  <si>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</si>
  <si>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</si>
  <si>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</si>
  <si>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</si>
  <si>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</si>
  <si>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</si>
  <si>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</si>
  <si>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</si>
  <si>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</si>
  <si>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</si>
  <si>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</si>
  <si>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</si>
  <si>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</si>
  <si>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</si>
  <si>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</si>
  <si>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</si>
  <si>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10003391</t>
  </si>
  <si>
    <t>+ILS/-USD 3.3933 18-10-23 (10) -457</t>
  </si>
  <si>
    <t>10003387</t>
  </si>
  <si>
    <t>+ILS/-USD 3.3945 23-10-23 (20) -455</t>
  </si>
  <si>
    <t>10003405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</si>
  <si>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</si>
  <si>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</si>
  <si>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</si>
  <si>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</si>
  <si>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</si>
  <si>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</si>
  <si>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</si>
  <si>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</si>
  <si>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+ILS/-USD 3.4253 25-10-23 (11) -447</t>
  </si>
  <si>
    <t>10003415</t>
  </si>
  <si>
    <t>10000675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</si>
  <si>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</si>
  <si>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</si>
  <si>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</si>
  <si>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</si>
  <si>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</si>
  <si>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</si>
  <si>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</si>
  <si>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</si>
  <si>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</si>
  <si>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</si>
  <si>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+ILS/-USD 3.4335 16-10-23 (11) -465</t>
  </si>
  <si>
    <t>10003372</t>
  </si>
  <si>
    <t>+ILS/-USD 3.4336 16-10-23 (94) -464</t>
  </si>
  <si>
    <t>10003376</t>
  </si>
  <si>
    <t>+ILS/-USD 3.478 30-10-23 (10) -430</t>
  </si>
  <si>
    <t>10004616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</si>
  <si>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</si>
  <si>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</si>
  <si>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</si>
  <si>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</si>
  <si>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</si>
  <si>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</si>
  <si>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</si>
  <si>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10004618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</si>
  <si>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</si>
  <si>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</si>
  <si>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</si>
  <si>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</si>
  <si>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</si>
  <si>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</si>
  <si>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</si>
  <si>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</si>
  <si>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</si>
  <si>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</si>
  <si>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</si>
  <si>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</si>
  <si>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</si>
  <si>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</si>
  <si>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</si>
  <si>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</si>
  <si>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</si>
  <si>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</si>
  <si>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</si>
  <si>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</si>
  <si>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</si>
  <si>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10004634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</si>
  <si>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</si>
  <si>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</si>
  <si>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</si>
  <si>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</si>
  <si>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</si>
  <si>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</si>
  <si>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</si>
  <si>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</si>
  <si>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3.555 22-11-23 (11) -400</t>
  </si>
  <si>
    <t>10003615</t>
  </si>
  <si>
    <t>10000717</t>
  </si>
  <si>
    <t>+ILS/-USD 3.5568 22-11-23 (10) -397</t>
  </si>
  <si>
    <t>10000715</t>
  </si>
  <si>
    <t>10000223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</si>
  <si>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</si>
  <si>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</si>
  <si>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</si>
  <si>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</si>
  <si>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</si>
  <si>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</si>
  <si>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</si>
  <si>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+ILS/-USD 3.56 22-01-24 (11) -320</t>
  </si>
  <si>
    <t>10003961</t>
  </si>
  <si>
    <t>+ILS/-USD 3.5626 14-11-23 (11) -474</t>
  </si>
  <si>
    <t>10003556</t>
  </si>
  <si>
    <t>+ILS/-USD 3.564 22-01-24 (10) -320</t>
  </si>
  <si>
    <t>10003959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</si>
  <si>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</si>
  <si>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</si>
  <si>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</si>
  <si>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</si>
  <si>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</si>
  <si>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</si>
  <si>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</si>
  <si>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</si>
  <si>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</si>
  <si>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</si>
  <si>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</si>
  <si>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</si>
  <si>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</si>
  <si>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</si>
  <si>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</si>
  <si>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</si>
  <si>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+ILS/-USD 3.572 14-12-23 (10) -460</t>
  </si>
  <si>
    <t>10003564</t>
  </si>
  <si>
    <t>+ILS/-USD 3.572 20-11-23 (11) -187</t>
  </si>
  <si>
    <t>10000781</t>
  </si>
  <si>
    <t>+ILS/-USD 3.582 17-10-23 (11) -174</t>
  </si>
  <si>
    <t>10000756</t>
  </si>
  <si>
    <t>+ILS/-USD 3.5882 14-12-23 (11) -458</t>
  </si>
  <si>
    <t>10003568</t>
  </si>
  <si>
    <t>10000703</t>
  </si>
  <si>
    <t>+ILS/-USD 3.59 30-10-23 (10) -380</t>
  </si>
  <si>
    <t>10004625</t>
  </si>
  <si>
    <t>+ILS/-USD 3.595 26-10-23 (11) -420</t>
  </si>
  <si>
    <t>10000693</t>
  </si>
  <si>
    <t>+ILS/-USD 3.596 24-10-23 (12) -192</t>
  </si>
  <si>
    <t>10003844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</si>
  <si>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</si>
  <si>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</si>
  <si>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</si>
  <si>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</si>
  <si>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</si>
  <si>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</si>
  <si>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</si>
  <si>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</si>
  <si>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</si>
  <si>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</si>
  <si>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</si>
  <si>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</si>
  <si>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</si>
  <si>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</si>
  <si>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</si>
  <si>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</si>
  <si>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</si>
  <si>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</si>
  <si>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</si>
  <si>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</si>
  <si>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</si>
  <si>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</si>
  <si>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</si>
  <si>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</si>
  <si>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</si>
  <si>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</si>
  <si>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</si>
  <si>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</si>
  <si>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</si>
  <si>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</si>
  <si>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</si>
  <si>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</si>
  <si>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</si>
  <si>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</si>
  <si>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</si>
  <si>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</si>
  <si>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</si>
  <si>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</si>
  <si>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</si>
  <si>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</si>
  <si>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</si>
  <si>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</si>
  <si>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</si>
  <si>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</si>
  <si>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</si>
  <si>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</si>
  <si>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10000227</t>
  </si>
  <si>
    <t>+ILS/-USD 3.617 16-11-23 (10) -390</t>
  </si>
  <si>
    <t>10003587</t>
  </si>
  <si>
    <t>10000218</t>
  </si>
  <si>
    <t>+ILS/-USD 3.617 29-11-23 (10) -370</t>
  </si>
  <si>
    <t>10003660</t>
  </si>
  <si>
    <t>+ILS/-USD 3.62 29-11-23 (12) -370</t>
  </si>
  <si>
    <t>10003656</t>
  </si>
  <si>
    <t>+ILS/-USD 3.62 29-11-23 (20) -371</t>
  </si>
  <si>
    <t>10003658</t>
  </si>
  <si>
    <t>+ILS/-USD 3.62 29-11-23 (98) -370</t>
  </si>
  <si>
    <t>10003662</t>
  </si>
  <si>
    <t>+ILS/-USD 3.625 07-11-23 (12) -463</t>
  </si>
  <si>
    <t>10003506</t>
  </si>
  <si>
    <t>+ILS/-USD 3.63 30-11-23 (11) -327</t>
  </si>
  <si>
    <t>10003706</t>
  </si>
  <si>
    <t>+ILS/-USD 3.63 30-11-23 (12) -328</t>
  </si>
  <si>
    <t>10003708</t>
  </si>
  <si>
    <t>+ILS/-USD 3.6306 06-12-23 (10) -319</t>
  </si>
  <si>
    <t>10004649</t>
  </si>
  <si>
    <t>+ILS/-USD 3.6317 30-11-23 (10) -327</t>
  </si>
  <si>
    <t>10003704</t>
  </si>
  <si>
    <t>+ILS/-USD 3.637 15-11-23 (12) -433</t>
  </si>
  <si>
    <t>10003579</t>
  </si>
  <si>
    <t>+ILS/-USD 3.6427 04-12-23 (10) -233</t>
  </si>
  <si>
    <t>10000509</t>
  </si>
  <si>
    <t>+ILS/-USD 3.649 07-12-23 (11) -269</t>
  </si>
  <si>
    <t>10003870</t>
  </si>
  <si>
    <t>+ILS/-USD 3.6527 25-01-24 (12) -333</t>
  </si>
  <si>
    <t>10003972</t>
  </si>
  <si>
    <t>+ILS/-USD 3.6654 23-01-24 (12) -346</t>
  </si>
  <si>
    <t>10000788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</si>
  <si>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</si>
  <si>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</si>
  <si>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</si>
  <si>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</si>
  <si>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</si>
  <si>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</si>
  <si>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3.6801 23-01-24 (11) -339</t>
  </si>
  <si>
    <t>10003967</t>
  </si>
  <si>
    <t>+ILS/-USD 3.694 29-11-23 (10) -235</t>
  </si>
  <si>
    <t>10003875</t>
  </si>
  <si>
    <t>+ILS/-USD 3.696 07-12-23 (12) -245</t>
  </si>
  <si>
    <t>10003873</t>
  </si>
  <si>
    <t>+ILS/-USD 3.6968 29-11-23 (11) -232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</si>
  <si>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</si>
  <si>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</si>
  <si>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</si>
  <si>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</si>
  <si>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</si>
  <si>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</si>
  <si>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</si>
  <si>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</si>
  <si>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</si>
  <si>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</si>
  <si>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</si>
  <si>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</si>
  <si>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</si>
  <si>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</si>
  <si>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</si>
  <si>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3.7622 04-12-23 (10) -178</t>
  </si>
  <si>
    <t>10000513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</si>
  <si>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</si>
  <si>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</si>
  <si>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</si>
  <si>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</si>
  <si>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</si>
  <si>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</si>
  <si>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</si>
  <si>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</si>
  <si>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</si>
  <si>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+ILS/-USD 3.7697 25-01-24 (10) -308</t>
  </si>
  <si>
    <t>10000265</t>
  </si>
  <si>
    <t>+ILS/-USD 3.77 28-02-24 (11) -340</t>
  </si>
  <si>
    <t>10000801</t>
  </si>
  <si>
    <t>10004077</t>
  </si>
  <si>
    <t>+ILS/-USD 3.7705 28-02-24 (10) -340</t>
  </si>
  <si>
    <t>10004075</t>
  </si>
  <si>
    <t>10000286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</si>
  <si>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</si>
  <si>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</si>
  <si>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</si>
  <si>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</si>
  <si>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</si>
  <si>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</si>
  <si>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</si>
  <si>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</si>
  <si>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</si>
  <si>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</si>
  <si>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</si>
  <si>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</si>
  <si>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</si>
  <si>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10004693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</si>
  <si>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</si>
  <si>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</si>
  <si>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</si>
  <si>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</si>
  <si>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</si>
  <si>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</si>
  <si>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</si>
  <si>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</si>
  <si>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</si>
  <si>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+ILS/-USD 3.783 29-02-24 (10) -353</t>
  </si>
  <si>
    <t>10004084</t>
  </si>
  <si>
    <t>+ILS/-USD 3.7847 29-02-24 (11) -353</t>
  </si>
  <si>
    <t>10004080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</si>
  <si>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</si>
  <si>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</si>
  <si>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</si>
  <si>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</si>
  <si>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</si>
  <si>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</si>
  <si>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</si>
  <si>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</si>
  <si>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</si>
  <si>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</si>
  <si>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</si>
  <si>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</si>
  <si>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</si>
  <si>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</si>
  <si>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</si>
  <si>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</si>
  <si>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</si>
  <si>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</si>
  <si>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</si>
  <si>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</si>
  <si>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</si>
  <si>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</si>
  <si>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</si>
  <si>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</si>
  <si>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</si>
  <si>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</si>
  <si>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</si>
  <si>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</si>
  <si>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</si>
  <si>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10004096</t>
  </si>
  <si>
    <t>+ILS/-USD 3.793 22-02-24 (98) -347</t>
  </si>
  <si>
    <t>10004056</t>
  </si>
  <si>
    <t>+ILS/-USD 3.7936 05-03-24 (11) -334</t>
  </si>
  <si>
    <t>10004094</t>
  </si>
  <si>
    <t>+ILS/-USD 3.7943 22-02-24 (10) -337</t>
  </si>
  <si>
    <t>10000279</t>
  </si>
  <si>
    <t>+ILS/-USD 3.802 06-12-23 (10) -150</t>
  </si>
  <si>
    <t>10004689</t>
  </si>
  <si>
    <t>+ILS/-USD 3.8132 26-02-24 (11) -328</t>
  </si>
  <si>
    <t>10004063</t>
  </si>
  <si>
    <t>+ILS/-USD 3.8135 26-02-24 (10) -330</t>
  </si>
  <si>
    <t>10000282</t>
  </si>
  <si>
    <t>+ILS/-USD 3.818 22-02-24 (20) -305</t>
  </si>
  <si>
    <t>10004126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</si>
  <si>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</si>
  <si>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</si>
  <si>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</si>
  <si>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</si>
  <si>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</si>
  <si>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</si>
  <si>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</si>
  <si>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</si>
  <si>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</si>
  <si>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</si>
  <si>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</si>
  <si>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</si>
  <si>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3.5625 30-11-23 (10) -195</t>
  </si>
  <si>
    <t>10000264</t>
  </si>
  <si>
    <t>+USD/-ILS 3.5628 14-11-23 (10) -227</t>
  </si>
  <si>
    <t>10003825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</si>
  <si>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</si>
  <si>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</si>
  <si>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</si>
  <si>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</si>
  <si>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</si>
  <si>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</si>
  <si>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</si>
  <si>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</si>
  <si>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</si>
  <si>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</si>
  <si>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</si>
  <si>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</si>
  <si>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</si>
  <si>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</si>
  <si>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</si>
  <si>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</si>
  <si>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</si>
  <si>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</si>
  <si>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</si>
  <si>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</si>
  <si>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</si>
  <si>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</si>
  <si>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</si>
  <si>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</si>
  <si>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</si>
  <si>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</si>
  <si>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</si>
  <si>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</si>
  <si>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</si>
  <si>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</si>
  <si>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</si>
  <si>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</si>
  <si>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3.6223 04-12-23 (10) -377</t>
  </si>
  <si>
    <t>10000507</t>
  </si>
  <si>
    <t>+USD/-ILS 3.643 11-10-23 (20) -145</t>
  </si>
  <si>
    <t>10000120</t>
  </si>
  <si>
    <t>+USD/-ILS 3.65425 08-11-23 (10) -157.5</t>
  </si>
  <si>
    <t>10003963</t>
  </si>
  <si>
    <t>+USD/-ILS 3.765 21-02-24 (10) -310</t>
  </si>
  <si>
    <t>10000288</t>
  </si>
  <si>
    <t>+USD/-ILS 3.8105 11-10-23 (20) -45</t>
  </si>
  <si>
    <t>10000124</t>
  </si>
  <si>
    <t>+USD/-ILS 3.8422 25-10-23 (20) -63</t>
  </si>
  <si>
    <t>10000126</t>
  </si>
  <si>
    <t>+AUD/-USD 0.64482 16-01-24 (10) +34.2</t>
  </si>
  <si>
    <t>10004021</t>
  </si>
  <si>
    <t>+AUD/-USD 0.64582 16-01-24 (10) +34.2</t>
  </si>
  <si>
    <t>10004022</t>
  </si>
  <si>
    <t>+AUD/-USD 0.64975 16-01-24 (10) +34.5</t>
  </si>
  <si>
    <t>10000019</t>
  </si>
  <si>
    <t>+AUD/-USD 0.65395 16-01-24 (10) +33.5</t>
  </si>
  <si>
    <t>10004030</t>
  </si>
  <si>
    <t>+AUD/-USD 0.6789 16-01-24 (10) +37</t>
  </si>
  <si>
    <t>10004675</t>
  </si>
  <si>
    <t>+CAD/-USD 1.3567 22-01-24 (10) -33</t>
  </si>
  <si>
    <t>10004020</t>
  </si>
  <si>
    <t>+CAD/-USD 1.36055 22-01-24 (12) -34.5</t>
  </si>
  <si>
    <t>10004026</t>
  </si>
  <si>
    <t>+EUR/-USD 1.1063 10-01-24 (10) +107</t>
  </si>
  <si>
    <t>10000258</t>
  </si>
  <si>
    <t>+EUR/-USD 1.1099 13-02-24 (10) +109</t>
  </si>
  <si>
    <t>10000512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</si>
  <si>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</si>
  <si>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</si>
  <si>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</si>
  <si>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</si>
  <si>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</si>
  <si>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</si>
  <si>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</si>
  <si>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</si>
  <si>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</si>
  <si>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</si>
  <si>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</si>
  <si>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</si>
  <si>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</si>
  <si>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</si>
  <si>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</si>
  <si>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</si>
  <si>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</si>
  <si>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</si>
  <si>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</si>
  <si>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</si>
  <si>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</si>
  <si>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</si>
  <si>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</si>
  <si>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</si>
  <si>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</si>
  <si>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</si>
  <si>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</si>
  <si>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</si>
  <si>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+USD/-AUD 0.68695 16-01-24 (10) +34.5</t>
  </si>
  <si>
    <t>10000015</t>
  </si>
  <si>
    <t>10004673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</si>
  <si>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</si>
  <si>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</si>
  <si>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</si>
  <si>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</si>
  <si>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</si>
  <si>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</si>
  <si>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1.05772 13-02-24 (10) +68.2</t>
  </si>
  <si>
    <t>10000514</t>
  </si>
  <si>
    <t>+USD/-EUR 1.0598 25-03-24 (10) +89</t>
  </si>
  <si>
    <t>10004694</t>
  </si>
  <si>
    <t>+USD/-EUR 1.06675 04-03-24 (10) +79.5</t>
  </si>
  <si>
    <t>10004122</t>
  </si>
  <si>
    <t>+USD/-EUR 1.067 04-03-24 (12) +79</t>
  </si>
  <si>
    <t>10004113</t>
  </si>
  <si>
    <t>+USD/-EUR 1.0759 06-11-23 (10) +89</t>
  </si>
  <si>
    <t>10003771</t>
  </si>
  <si>
    <t>+USD/-EUR 1.0759 06-11-23 (20) +89</t>
  </si>
  <si>
    <t>10003773</t>
  </si>
  <si>
    <t>+USD/-EUR 1.08135 04-03-24 (12) +95.5</t>
  </si>
  <si>
    <t>10004073</t>
  </si>
  <si>
    <t>10004687</t>
  </si>
  <si>
    <t>+USD/-EUR 1.08155 04-03-24 (11) +95.5</t>
  </si>
  <si>
    <t>10004071</t>
  </si>
  <si>
    <t>+USD/-EUR 1.08159 18-03-24 (12) +105.9</t>
  </si>
  <si>
    <t>10004685</t>
  </si>
  <si>
    <t>+USD/-EUR 1.0816 18-03-24 (11) +106</t>
  </si>
  <si>
    <t>10004060</t>
  </si>
  <si>
    <t>+USD/-EUR 1.08165 04-03-24 (10) +95.5</t>
  </si>
  <si>
    <t>10000284</t>
  </si>
  <si>
    <t>+USD/-EUR 1.0818 18-03-24 (10) +106</t>
  </si>
  <si>
    <t>10004058</t>
  </si>
  <si>
    <t>10004683</t>
  </si>
  <si>
    <t>+USD/-EUR 1.08345 25-03-24 (10) +98.5</t>
  </si>
  <si>
    <t>10004090</t>
  </si>
  <si>
    <t>10004691</t>
  </si>
  <si>
    <t>+USD/-EUR 1.0835 25-03-24 (12) +98</t>
  </si>
  <si>
    <t>10004092</t>
  </si>
  <si>
    <t>+USD/-EUR 1.0919 27-02-24 (10) +106</t>
  </si>
  <si>
    <t>10004011</t>
  </si>
  <si>
    <t>+USD/-EUR 1.11079 10-01-24 (10) +112.9</t>
  </si>
  <si>
    <t>10000253</t>
  </si>
  <si>
    <t>10003867</t>
  </si>
  <si>
    <t>+USD/-EUR 1.1108 10-01-24 (12) +113</t>
  </si>
  <si>
    <t>10004660</t>
  </si>
  <si>
    <t>+USD/-EUR 1.11352 27-02-24 (10) +111</t>
  </si>
  <si>
    <t>10004677</t>
  </si>
  <si>
    <t>+USD/-EUR 1.11501 27-02-24 (20) +110.1</t>
  </si>
  <si>
    <t>10003983</t>
  </si>
  <si>
    <t>+USD/-EUR 1.11605 27-02-24 (12) +110.5</t>
  </si>
  <si>
    <t>10004679</t>
  </si>
  <si>
    <t>+USD/-EUR 1.1167 18-01-24 (10) +100</t>
  </si>
  <si>
    <t>10004674</t>
  </si>
  <si>
    <t>+USD/-EUR 1.1171 12-02-24 (12) +111</t>
  </si>
  <si>
    <t>10003969</t>
  </si>
  <si>
    <t>+USD/-EUR 1.1176 12-02-24 (10) +111</t>
  </si>
  <si>
    <t>10003971</t>
  </si>
  <si>
    <t>+USD/-EUR 1.1308 18-01-24 (10) +102</t>
  </si>
  <si>
    <t>10004671</t>
  </si>
  <si>
    <t>10003935</t>
  </si>
  <si>
    <t>+USD/-EUR 1.1308 18-01-24 (20) +102</t>
  </si>
  <si>
    <t>10003939</t>
  </si>
  <si>
    <t>+USD/-EUR 1.1312 18-01-24 (12) +102</t>
  </si>
  <si>
    <t>10003937</t>
  </si>
  <si>
    <t>+USD/-GBP 1.21654 11-03-24 (10) +12.4</t>
  </si>
  <si>
    <t>10004695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</si>
  <si>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</si>
  <si>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</si>
  <si>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</si>
  <si>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</si>
  <si>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</si>
  <si>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</si>
  <si>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20-02-24 (10) -3</t>
  </si>
  <si>
    <t>10003987</t>
  </si>
  <si>
    <t>10004681</t>
  </si>
  <si>
    <t>+USD/-GBP 1.27056 11-01-24 (10) -12.4</t>
  </si>
  <si>
    <t>10003888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</si>
  <si>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</si>
  <si>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</si>
  <si>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</si>
  <si>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</si>
  <si>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</si>
  <si>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</si>
  <si>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</si>
  <si>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</si>
  <si>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</si>
  <si>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</si>
  <si>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</si>
  <si>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</si>
  <si>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</si>
  <si>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</si>
  <si>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</si>
  <si>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</si>
  <si>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</si>
  <si>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</si>
  <si>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</si>
  <si>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</si>
  <si>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</si>
  <si>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</si>
  <si>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</si>
  <si>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</si>
  <si>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</si>
  <si>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</si>
  <si>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</si>
  <si>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</si>
  <si>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30111000</t>
  </si>
  <si>
    <t>בנק הפועלים בע"מ</t>
  </si>
  <si>
    <t>30012000</t>
  </si>
  <si>
    <t>בנק לאומי לישראל בע"מ</t>
  </si>
  <si>
    <t>34810000</t>
  </si>
  <si>
    <t>34110000</t>
  </si>
  <si>
    <t>בנק מזרחי טפחות בע"מ</t>
  </si>
  <si>
    <t>30120000</t>
  </si>
  <si>
    <t>יו בנק</t>
  </si>
  <si>
    <t>30026000</t>
  </si>
  <si>
    <t>32011000</t>
  </si>
  <si>
    <t>31211000</t>
  </si>
  <si>
    <t>30211000</t>
  </si>
  <si>
    <t>30311000</t>
  </si>
  <si>
    <t>32012000</t>
  </si>
  <si>
    <t>31212000</t>
  </si>
  <si>
    <t>30212000</t>
  </si>
  <si>
    <t>30312000</t>
  </si>
  <si>
    <t>31712000</t>
  </si>
  <si>
    <t>31112000</t>
  </si>
  <si>
    <t>31012000</t>
  </si>
  <si>
    <t>32610000</t>
  </si>
  <si>
    <t>34510000</t>
  </si>
  <si>
    <t>30310000</t>
  </si>
  <si>
    <t>32010000</t>
  </si>
  <si>
    <t>33810000</t>
  </si>
  <si>
    <t>31110000</t>
  </si>
  <si>
    <t>34610000</t>
  </si>
  <si>
    <t>31710000</t>
  </si>
  <si>
    <t>30710000</t>
  </si>
  <si>
    <t>30210000</t>
  </si>
  <si>
    <t>34710000</t>
  </si>
  <si>
    <t>31410000</t>
  </si>
  <si>
    <t>30910000</t>
  </si>
  <si>
    <t>34010000</t>
  </si>
  <si>
    <t>30810000</t>
  </si>
  <si>
    <t>31720000</t>
  </si>
  <si>
    <t>34020000</t>
  </si>
  <si>
    <t>30820000</t>
  </si>
  <si>
    <t>34520000</t>
  </si>
  <si>
    <t>31120000</t>
  </si>
  <si>
    <t>31220000</t>
  </si>
  <si>
    <t>31726000</t>
  </si>
  <si>
    <t>JP MORGAN</t>
  </si>
  <si>
    <t>31785000</t>
  </si>
  <si>
    <t>A-</t>
  </si>
  <si>
    <t>S&amp;P</t>
  </si>
  <si>
    <t>32085000</t>
  </si>
  <si>
    <t>30385000</t>
  </si>
  <si>
    <t>דירוג פנימי</t>
  </si>
  <si>
    <t>לא</t>
  </si>
  <si>
    <t>339500312</t>
  </si>
  <si>
    <t>AA</t>
  </si>
  <si>
    <t>אינדקס</t>
  </si>
  <si>
    <t>339500056</t>
  </si>
  <si>
    <t>339500256</t>
  </si>
  <si>
    <t>הלוואות לקרן יוזמה - מדד מחירים לצרכן0891</t>
  </si>
  <si>
    <t>333360213</t>
  </si>
  <si>
    <t>339500313</t>
  </si>
  <si>
    <t>339500308</t>
  </si>
  <si>
    <t>339500311</t>
  </si>
  <si>
    <t>339500142</t>
  </si>
  <si>
    <t>339500310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</si>
  <si>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</si>
  <si>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</si>
  <si>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</si>
  <si>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</si>
  <si>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</si>
  <si>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</si>
  <si>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</si>
  <si>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</si>
  <si>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</si>
  <si>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</si>
  <si>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</si>
  <si>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</si>
  <si>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</si>
  <si>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</si>
  <si>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</si>
  <si>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</si>
  <si>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</si>
  <si>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</si>
  <si>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40999</t>
  </si>
  <si>
    <t>14760843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</si>
  <si>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</si>
  <si>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</si>
  <si>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</si>
  <si>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</si>
  <si>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</si>
  <si>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</si>
  <si>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</si>
  <si>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</si>
  <si>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</si>
  <si>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</si>
  <si>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</si>
  <si>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</si>
  <si>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</si>
  <si>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</si>
  <si>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</si>
  <si>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</si>
  <si>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</si>
  <si>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</si>
  <si>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</si>
  <si>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</si>
  <si>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</si>
  <si>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</si>
  <si>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</si>
  <si>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</si>
  <si>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</si>
  <si>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</si>
  <si>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</si>
  <si>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</si>
  <si>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</si>
  <si>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</si>
  <si>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</si>
  <si>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</si>
  <si>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</si>
  <si>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</si>
  <si>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</si>
  <si>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</si>
  <si>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</si>
  <si>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</si>
  <si>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</si>
  <si>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</si>
  <si>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</si>
  <si>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</si>
  <si>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</si>
  <si>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</si>
  <si>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</si>
  <si>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</si>
  <si>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</si>
  <si>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</si>
  <si>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</si>
  <si>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</si>
  <si>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</si>
  <si>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</si>
  <si>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</si>
  <si>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</si>
  <si>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</si>
  <si>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</si>
  <si>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</si>
  <si>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</si>
  <si>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</si>
  <si>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</si>
  <si>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</si>
  <si>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</si>
  <si>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</si>
  <si>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</si>
  <si>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A+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</si>
  <si>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</si>
  <si>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</si>
  <si>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</si>
  <si>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</si>
  <si>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</si>
  <si>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</si>
  <si>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</si>
  <si>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</si>
  <si>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</si>
  <si>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</si>
  <si>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</si>
  <si>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</si>
  <si>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</si>
  <si>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</si>
  <si>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</si>
  <si>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</si>
  <si>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</si>
  <si>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</si>
  <si>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</si>
  <si>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</si>
  <si>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</si>
  <si>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</si>
  <si>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</si>
  <si>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</si>
  <si>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</si>
  <si>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</si>
  <si>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</si>
  <si>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</si>
  <si>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</si>
  <si>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</si>
  <si>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</si>
  <si>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</si>
  <si>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</si>
  <si>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</si>
  <si>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</si>
  <si>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</si>
  <si>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</si>
  <si>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</si>
  <si>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</si>
  <si>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</si>
  <si>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</si>
  <si>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</si>
  <si>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</si>
  <si>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</si>
  <si>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</si>
  <si>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</si>
  <si>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</si>
  <si>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</si>
  <si>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</si>
  <si>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</si>
  <si>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</si>
  <si>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</si>
  <si>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</si>
  <si>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</si>
  <si>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</si>
  <si>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</si>
  <si>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</si>
  <si>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</si>
  <si>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</si>
  <si>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</si>
  <si>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</si>
  <si>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</si>
  <si>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</si>
  <si>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</si>
  <si>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</si>
  <si>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</si>
  <si>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</si>
  <si>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</si>
  <si>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</si>
  <si>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</si>
  <si>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</si>
  <si>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</si>
  <si>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A</t>
  </si>
  <si>
    <t>455954</t>
  </si>
  <si>
    <t>90000110</t>
  </si>
  <si>
    <t>90000111</t>
  </si>
  <si>
    <t>90000104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</si>
  <si>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</si>
  <si>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</si>
  <si>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</si>
  <si>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</si>
  <si>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</si>
  <si>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</si>
  <si>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</si>
  <si>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</si>
  <si>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</si>
  <si>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</si>
  <si>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</si>
  <si>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</si>
  <si>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</si>
  <si>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</si>
  <si>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</si>
  <si>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</si>
  <si>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</si>
  <si>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</si>
  <si>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</si>
  <si>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</si>
  <si>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</si>
  <si>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</si>
  <si>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</si>
  <si>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</si>
  <si>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</si>
  <si>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</si>
  <si>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</si>
  <si>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</si>
  <si>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TELECOMMUNICATION SERVICES</t>
  </si>
  <si>
    <t>BBB-</t>
  </si>
  <si>
    <t>FITCH</t>
  </si>
  <si>
    <t>ENERGY</t>
  </si>
  <si>
    <t>508309</t>
  </si>
  <si>
    <t>464740</t>
  </si>
  <si>
    <t>491862</t>
  </si>
  <si>
    <t>491863</t>
  </si>
  <si>
    <t>491864</t>
  </si>
  <si>
    <t>Other</t>
  </si>
  <si>
    <t>469140</t>
  </si>
  <si>
    <t>475042</t>
  </si>
  <si>
    <t>95004024</t>
  </si>
  <si>
    <t>נדלן פאואר סנטר נכסים</t>
  </si>
  <si>
    <t>השכרה</t>
  </si>
  <si>
    <t>א.ת. פולג, נתניה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</si>
  <si>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</si>
  <si>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</si>
  <si>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</si>
  <si>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</si>
  <si>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</si>
  <si>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</si>
  <si>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</si>
  <si>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</si>
  <si>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נע"מ אלביט</t>
  </si>
  <si>
    <t>Arkin Bio Ventures II</t>
  </si>
  <si>
    <t>Fimi Israel Opportunity 6</t>
  </si>
  <si>
    <t>Fortissimo Capital Fund V</t>
  </si>
  <si>
    <t>Fortissimo Partners VI</t>
  </si>
  <si>
    <t>Greenfield Cobra Investments L.P</t>
  </si>
  <si>
    <t>Greenfield Partners II, L.P</t>
  </si>
  <si>
    <t>Greenfield Partners Panorays LP</t>
  </si>
  <si>
    <t>Kedma Capital Partners III</t>
  </si>
  <si>
    <t>Kedma Capital Partners IV LP</t>
  </si>
  <si>
    <t>Noy 4 Infrastructure and energy investments l.p</t>
  </si>
  <si>
    <t>Orbimed Israel Partners II</t>
  </si>
  <si>
    <t>Reality Real Estate Investment Fund 4</t>
  </si>
  <si>
    <t>Stage One IV Annex Fund L.P</t>
  </si>
  <si>
    <t>Stage One S.P.V R.S</t>
  </si>
  <si>
    <t>Stage One Venture Capital Fund IV L.P</t>
  </si>
  <si>
    <t>StageOne S.P.V D.R</t>
  </si>
  <si>
    <t>Tene Growth Capital IV</t>
  </si>
  <si>
    <t>Vintage Investment Partners Fund of Funds V (Israel), L.P</t>
  </si>
  <si>
    <t>Vintage Migdal Co-Investment II</t>
  </si>
  <si>
    <t>Yesodot C Senior Co-Investment</t>
  </si>
  <si>
    <t>Accelmed Partners II, L.P</t>
  </si>
  <si>
    <t>Advent International GPE IX-B</t>
  </si>
  <si>
    <t>Advent International GPE X-B L.P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</si>
  <si>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</si>
  <si>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</si>
  <si>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</si>
  <si>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</si>
  <si>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</si>
  <si>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</si>
  <si>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</si>
  <si>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Audax Direct Lending Solutions</t>
  </si>
  <si>
    <t>Audax Direct Lending Solutions Fund II B-1</t>
  </si>
  <si>
    <t>BCP V Brand Co-Invest LP</t>
  </si>
  <si>
    <t>BCP V DEXKO CO-INVEST LP</t>
  </si>
  <si>
    <t>Bessemer Venture Partners XII Institutional L.P</t>
  </si>
  <si>
    <t>Blackstone Real Estate Partners IX</t>
  </si>
  <si>
    <t>Bluebay Senior Loan Fund I</t>
  </si>
  <si>
    <t>Brookfield HSO Co-Invest L.P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</si>
  <si>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</si>
  <si>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</si>
  <si>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</si>
  <si>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</si>
  <si>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</si>
  <si>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</si>
  <si>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</si>
  <si>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Copenhagen Infrastructure Partners IV</t>
  </si>
  <si>
    <t>Court Square Capital Partners IV</t>
  </si>
  <si>
    <t>Crescent Direct Lending II</t>
  </si>
  <si>
    <t>Crescent Mezzanine VII</t>
  </si>
  <si>
    <t>CVC Capital Partners IX (A) L.P</t>
  </si>
  <si>
    <t>DIF VII CO-INVEST PROJECT 1 C.V</t>
  </si>
  <si>
    <t>EC 2 ADLS co-inv</t>
  </si>
  <si>
    <t>EC 3 ADLS co-inv</t>
  </si>
  <si>
    <t>EC 4 ADLS co-inv</t>
  </si>
  <si>
    <t>EC 5 ADLS co-inv</t>
  </si>
  <si>
    <t>EC 6 ADLS co-inv</t>
  </si>
  <si>
    <t>Francisco Partners VII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</si>
  <si>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</si>
  <si>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</si>
  <si>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</si>
  <si>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</si>
  <si>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</si>
  <si>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</si>
  <si>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</si>
  <si>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Greenfield Partners FloLIVE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</si>
  <si>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</si>
  <si>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</si>
  <si>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</si>
  <si>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</si>
  <si>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</si>
  <si>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</si>
  <si>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</si>
  <si>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</si>
  <si>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</si>
  <si>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</si>
  <si>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</si>
  <si>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</si>
  <si>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</si>
  <si>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</si>
  <si>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</si>
  <si>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</si>
  <si>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</si>
  <si>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</si>
  <si>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Klirmark Opportunity III</t>
  </si>
  <si>
    <t>LS Power Fund IV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</si>
  <si>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</si>
  <si>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</si>
  <si>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</si>
  <si>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</si>
  <si>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</si>
  <si>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Oak Hill Advisors - OCREDIT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</si>
  <si>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</si>
  <si>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</si>
  <si>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</si>
  <si>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</si>
  <si>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</si>
  <si>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</si>
  <si>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Qumra MS LP Minute Media</t>
  </si>
  <si>
    <t>QUMRA OPPORTUNITY FUND I</t>
  </si>
  <si>
    <t>Senior Loan Fund II (EUR) SLP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</si>
  <si>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</si>
  <si>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</si>
  <si>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</si>
  <si>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</si>
  <si>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</si>
  <si>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</si>
  <si>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</si>
  <si>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Vintage Fund of Funds VI (Access, LP)</t>
  </si>
  <si>
    <t>Vintage Investment Partners Fund of Funds V (Access), L.P</t>
  </si>
  <si>
    <t>Walton Street Real Estate Debt Fund II</t>
  </si>
  <si>
    <t>Warburg Pincus China-Southeast Asia II, L.P</t>
  </si>
  <si>
    <t>Waterton Residential Property Venture XIII</t>
  </si>
  <si>
    <t>Whitehorse Liquidity Partners IV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</si>
  <si>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</si>
  <si>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</si>
  <si>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</si>
  <si>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</si>
  <si>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</si>
  <si>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</si>
  <si>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</si>
  <si>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</si>
  <si>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</si>
  <si>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</si>
  <si>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</si>
  <si>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</si>
  <si>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</si>
  <si>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</si>
  <si>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176</t>
  </si>
  <si>
    <t>גורם 181</t>
  </si>
  <si>
    <t>גורם 112</t>
  </si>
  <si>
    <t>גורם 153</t>
  </si>
  <si>
    <t>מובטחות משכנתא - גורם 01</t>
  </si>
  <si>
    <t>מובטחות משכנתא - גורם 02</t>
  </si>
  <si>
    <t>בבטחונות אחרים - גורם 80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</si>
  <si>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</si>
  <si>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</si>
  <si>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</si>
  <si>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</si>
  <si>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</si>
  <si>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</si>
  <si>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</si>
  <si>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</si>
  <si>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</si>
  <si>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</si>
  <si>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</si>
  <si>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</si>
  <si>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</si>
  <si>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</si>
  <si>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</si>
  <si>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</si>
  <si>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</si>
  <si>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</si>
  <si>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</si>
  <si>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</si>
  <si>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</si>
  <si>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</si>
  <si>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</si>
  <si>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</si>
  <si>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</si>
  <si>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</si>
  <si>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</si>
  <si>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</si>
  <si>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</si>
  <si>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</si>
  <si>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</si>
  <si>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</si>
  <si>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</si>
  <si>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</si>
  <si>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</si>
  <si>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</si>
  <si>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</si>
  <si>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</si>
  <si>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</si>
  <si>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</si>
  <si>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</si>
  <si>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</si>
  <si>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</si>
  <si>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</si>
  <si>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</si>
  <si>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</si>
  <si>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</si>
  <si>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בבטחונות אחרים - גורם 191</t>
  </si>
  <si>
    <t>בבטחונות אחרים - גורם 178</t>
  </si>
  <si>
    <t>בבטחונות אחרים - גורם 173</t>
  </si>
  <si>
    <t>בבטחונות אחרים - גורם 115*</t>
  </si>
  <si>
    <t>בבטחונות אחרים - גורם 181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</si>
  <si>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</si>
  <si>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</si>
  <si>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</si>
  <si>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</si>
  <si>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</si>
  <si>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</si>
  <si>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</si>
  <si>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</si>
  <si>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</si>
  <si>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</si>
  <si>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</si>
  <si>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</si>
  <si>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</si>
  <si>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</si>
  <si>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</si>
  <si>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</si>
  <si>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</si>
  <si>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</si>
  <si>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</si>
  <si>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</si>
  <si>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</si>
  <si>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</si>
  <si>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עמית א'</t>
  </si>
  <si>
    <t>עמית ב'</t>
  </si>
  <si>
    <t>עמית ג'</t>
  </si>
  <si>
    <t>עמית ד'</t>
  </si>
  <si>
    <t>עמית ה'</t>
  </si>
  <si>
    <t>עמית ו'</t>
  </si>
  <si>
    <t>עמית ז'</t>
  </si>
  <si>
    <t>עמית ח'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</si>
</sst>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#"/>
    <numFmt numFmtId="168" formatCode="#,##0.0000"/>
    <numFmt numFmtId="169" formatCode="0.0000"/>
  </numFmts>
  <fonts count="3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6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6" fillId="0" borderId="26" xfId="13" applyFont="1" applyFill="1" applyBorder="1" applyAlignment="1">
      <alignment horizontal="right"/>
    </xf>
    <xf numFmtId="10" fontId="6" fillId="0" borderId="26" xfId="14" applyNumberFormat="1" applyFont="1" applyFill="1" applyBorder="1" applyAlignment="1">
      <alignment horizontal="center"/>
    </xf>
    <xf numFmtId="2" fontId="6" fillId="0" borderId="26" xfId="7" applyNumberFormat="1" applyFont="1" applyFill="1" applyBorder="1" applyAlignment="1">
      <alignment horizontal="right"/>
    </xf>
    <xf numFmtId="169" fontId="6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7" applyFont="1" applyFill="1" applyAlignment="1">
      <alignment horizontal="center"/>
    </xf>
    <xf numFmtId="0" fontId="27" fillId="0" borderId="23" xfId="0" applyFont="1" applyFill="1" applyBorder="1" applyAlignment="1">
      <alignment horizontal="right"/>
    </xf>
    <xf numFmtId="49" fontId="27" fillId="0" borderId="23" xfId="0" applyNumberFormat="1" applyFont="1" applyFill="1" applyBorder="1" applyAlignment="1">
      <alignment horizontal="right"/>
    </xf>
    <xf numFmtId="166" fontId="27" fillId="0" borderId="23" xfId="0" applyNumberFormat="1" applyFont="1" applyFill="1" applyBorder="1" applyAlignment="1">
      <alignment horizontal="right"/>
    </xf>
    <xf numFmtId="4" fontId="27" fillId="0" borderId="23" xfId="0" applyNumberFormat="1" applyFont="1" applyFill="1" applyBorder="1" applyAlignment="1">
      <alignment horizontal="right"/>
    </xf>
    <xf numFmtId="10" fontId="27" fillId="0" borderId="23" xfId="0" applyNumberFormat="1" applyFont="1" applyFill="1" applyBorder="1" applyAlignment="1">
      <alignment horizontal="right"/>
    </xf>
    <xf numFmtId="0" fontId="27" fillId="0" borderId="0" xfId="0" applyFont="1" applyFill="1" applyAlignment="1">
      <alignment horizontal="right" indent="1"/>
    </xf>
    <xf numFmtId="0" fontId="27" fillId="0" borderId="0" xfId="0" applyFont="1" applyFill="1" applyAlignment="1">
      <alignment horizontal="right"/>
    </xf>
    <xf numFmtId="49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4" fontId="27" fillId="0" borderId="0" xfId="0" applyNumberFormat="1" applyFont="1" applyFill="1" applyAlignment="1">
      <alignment horizontal="right"/>
    </xf>
    <xf numFmtId="10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10" fontId="0" fillId="0" borderId="0" xfId="0" applyNumberForma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28" fillId="0" borderId="0" xfId="0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14" fontId="27" fillId="0" borderId="0" xfId="0" applyNumberFormat="1" applyFont="1" applyFill="1" applyAlignment="1">
      <alignment horizontal="right"/>
    </xf>
    <xf numFmtId="2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8" fillId="0" borderId="0" xfId="0" applyFont="1" applyFill="1" applyAlignment="1">
      <alignment horizontal="center"/>
    </xf>
    <xf numFmtId="167" fontId="27" fillId="0" borderId="0" xfId="0" applyNumberFormat="1" applyFont="1" applyFill="1" applyAlignment="1">
      <alignment horizontal="right"/>
    </xf>
    <xf numFmtId="168" fontId="27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1"/>
    </xf>
    <xf numFmtId="167" fontId="26" fillId="0" borderId="0" xfId="0" applyNumberFormat="1" applyFont="1" applyFill="1" applyAlignment="1">
      <alignment horizontal="right"/>
    </xf>
    <xf numFmtId="168" fontId="26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right" readingOrder="2"/>
    </xf>
    <xf numFmtId="14" fontId="27" fillId="0" borderId="23" xfId="0" applyNumberFormat="1" applyFont="1" applyFill="1" applyBorder="1" applyAlignment="1">
      <alignment horizontal="right"/>
    </xf>
    <xf numFmtId="2" fontId="27" fillId="0" borderId="23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0" fillId="0" borderId="0" xfId="0" applyFont="1" applyFill="1"/>
    <xf numFmtId="2" fontId="30" fillId="0" borderId="0" xfId="0" applyNumberFormat="1" applyFont="1" applyFill="1"/>
    <xf numFmtId="10" fontId="30" fillId="0" borderId="0" xfId="14" applyNumberFormat="1" applyFont="1" applyFill="1"/>
    <xf numFmtId="0" fontId="31" fillId="0" borderId="0" xfId="0" applyFont="1" applyFill="1" applyAlignment="1">
      <alignment horizontal="right" indent="2"/>
    </xf>
    <xf numFmtId="0" fontId="31" fillId="0" borderId="0" xfId="0" applyFont="1" applyFill="1" applyAlignment="1">
      <alignment horizontal="right"/>
    </xf>
    <xf numFmtId="0" fontId="31" fillId="0" borderId="0" xfId="0" applyFont="1" applyFill="1" applyAlignment="1">
      <alignment horizontal="right" indent="4"/>
    </xf>
    <xf numFmtId="0" fontId="26" fillId="0" borderId="0" xfId="0" applyFont="1" applyFill="1" applyAlignment="1">
      <alignment horizontal="right" indent="5"/>
    </xf>
    <xf numFmtId="0" fontId="27" fillId="0" borderId="24" xfId="0" applyFont="1" applyFill="1" applyBorder="1" applyAlignment="1">
      <alignment horizontal="right"/>
    </xf>
    <xf numFmtId="0" fontId="27" fillId="0" borderId="25" xfId="0" applyFont="1" applyFill="1" applyBorder="1" applyAlignment="1">
      <alignment horizontal="right" indent="1"/>
    </xf>
    <xf numFmtId="0" fontId="27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26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4" fontId="33" fillId="0" borderId="27" xfId="0" applyNumberFormat="1" applyFont="1" applyFill="1" applyBorder="1"/>
    <xf numFmtId="10" fontId="26" fillId="0" borderId="0" xfId="14" applyNumberFormat="1" applyFont="1" applyFill="1" applyAlignment="1">
      <alignment horizontal="right"/>
    </xf>
    <xf numFmtId="10" fontId="27" fillId="0" borderId="0" xfId="14" applyNumberFormat="1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0" fontId="32" fillId="0" borderId="0" xfId="0" applyFont="1" applyFill="1" applyAlignment="1">
      <alignment horizontal="right"/>
    </xf>
    <xf numFmtId="10" fontId="32" fillId="0" borderId="0" xfId="0" applyNumberFormat="1" applyFont="1" applyFill="1" applyAlignment="1">
      <alignment horizontal="right"/>
    </xf>
    <xf numFmtId="0" fontId="27" fillId="0" borderId="0" xfId="0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 indent="1"/>
    </xf>
    <xf numFmtId="14" fontId="27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3"/>
    </xf>
    <xf numFmtId="4" fontId="26" fillId="0" borderId="0" xfId="0" applyNumberFormat="1" applyFont="1" applyAlignment="1">
      <alignment horizontal="right"/>
    </xf>
    <xf numFmtId="14" fontId="26" fillId="0" borderId="0" xfId="0" applyNumberFormat="1" applyFont="1" applyAlignment="1">
      <alignment horizontal="right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6" fillId="0" borderId="0" xfId="0" applyFont="1" applyFill="1" applyAlignment="1">
      <alignment horizontal="right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1000000}"/>
    <cellStyle name="Comma 3" xfId="15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1" xfId="4" xr:uid="{00000000-0005-0000-0000-000006000000}"/>
    <cellStyle name="Normal 2" xfId="5" xr:uid="{00000000-0005-0000-0000-000007000000}"/>
    <cellStyle name="Normal 3" xfId="6" xr:uid="{00000000-0005-0000-0000-000008000000}"/>
    <cellStyle name="Normal 4" xfId="12" xr:uid="{00000000-0005-0000-0000-000009000000}"/>
    <cellStyle name="Normal_2007-16618" xfId="7" xr:uid="{00000000-0005-0000-0000-00000A000000}"/>
    <cellStyle name="Percent" xfId="14" builtinId="5"/>
    <cellStyle name="Percent 2" xfId="8" xr:uid="{00000000-0005-0000-0000-00000C000000}"/>
    <cellStyle name="Text" xfId="9" xr:uid="{00000000-0005-0000-0000-00000D000000}"/>
    <cellStyle name="Total" xfId="10" xr:uid="{00000000-0005-0000-0000-00000E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zoomScale="85" zoomScaleNormal="85" workbookViewId="0">
      <selection activeCell="F18" sqref="F18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144</v>
      </c>
      <c r="C1" s="46" t="s" vm="1">
        <v>227</v>
      </c>
    </row>
    <row r="2" spans="1:4">
      <c r="B2" s="46" t="s">
        <v>143</v>
      </c>
      <c r="C2" s="46" t="s">
        <v>228</v>
      </c>
    </row>
    <row r="3" spans="1:4">
      <c r="B3" s="46" t="s">
        <v>145</v>
      </c>
      <c r="C3" s="46" t="s">
        <v>229</v>
      </c>
    </row>
    <row r="4" spans="1:4">
      <c r="B4" s="46" t="s">
        <v>146</v>
      </c>
      <c r="C4" s="46">
        <v>414</v>
      </c>
    </row>
    <row r="6" spans="1:4" ht="26.25" customHeight="1">
      <c r="B6" s="142" t="s">
        <v>157</v>
      </c>
      <c r="C6" s="143"/>
      <c r="D6" s="144"/>
    </row>
    <row r="7" spans="1:4" s="9" customFormat="1">
      <c r="B7" s="21"/>
      <c r="C7" s="22" t="s">
        <v>109</v>
      </c>
      <c r="D7" s="23" t="s">
        <v>107</v>
      </c>
    </row>
    <row r="8" spans="1:4" s="9" customFormat="1">
      <c r="B8" s="21"/>
      <c r="C8" s="24" t="s">
        <v>207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156</v>
      </c>
      <c r="C10" s="68">
        <f>C11+C12+C23+C33+C35+C37</f>
        <v>1968584.115477772</v>
      </c>
      <c r="D10" s="69">
        <f>C10/$C$42</f>
        <v>1</v>
      </c>
    </row>
    <row r="11" spans="1:4">
      <c r="A11" s="42" t="s">
        <v>124</v>
      </c>
      <c r="B11" s="27" t="s">
        <v>158</v>
      </c>
      <c r="C11" s="68">
        <f>מזומנים!J10</f>
        <v>113722.28004780602</v>
      </c>
      <c r="D11" s="69">
        <f t="shared" ref="D11:D42" si="0">C11/$C$42</f>
        <v>5.7768565312336588E-2</v>
      </c>
    </row>
    <row r="12" spans="1:4">
      <c r="B12" s="27" t="s">
        <v>159</v>
      </c>
      <c r="C12" s="68">
        <f>SUM(C13:C21)</f>
        <v>789412.70893496601</v>
      </c>
      <c r="D12" s="69">
        <f t="shared" si="0"/>
        <v>0.40100532292641045</v>
      </c>
    </row>
    <row r="13" spans="1:4">
      <c r="A13" s="44" t="s">
        <v>124</v>
      </c>
      <c r="B13" s="28" t="s">
        <v>68</v>
      </c>
      <c r="C13" s="68" vm="2">
        <v>411135.96900822304</v>
      </c>
      <c r="D13" s="69">
        <f t="shared" si="0"/>
        <v>0.20884856571569005</v>
      </c>
    </row>
    <row r="14" spans="1:4">
      <c r="A14" s="44" t="s">
        <v>124</v>
      </c>
      <c r="B14" s="28" t="s">
        <v>69</v>
      </c>
      <c r="C14" s="68" t="s" vm="3">
        <v>2733</v>
      </c>
      <c r="D14" s="69"/>
    </row>
    <row r="15" spans="1:4">
      <c r="A15" s="44" t="s">
        <v>124</v>
      </c>
      <c r="B15" s="28" t="s">
        <v>70</v>
      </c>
      <c r="C15" s="68">
        <f>'אג"ח קונצרני'!R11</f>
        <v>153787.401535585</v>
      </c>
      <c r="D15" s="69">
        <f t="shared" si="0"/>
        <v>7.8120818067385994E-2</v>
      </c>
    </row>
    <row r="16" spans="1:4">
      <c r="A16" s="44" t="s">
        <v>124</v>
      </c>
      <c r="B16" s="28" t="s">
        <v>71</v>
      </c>
      <c r="C16" s="68">
        <f>מניות!L11</f>
        <v>110708.48296395902</v>
      </c>
      <c r="D16" s="69">
        <f t="shared" si="0"/>
        <v>5.6237618750210355E-2</v>
      </c>
    </row>
    <row r="17" spans="1:4">
      <c r="A17" s="44" t="s">
        <v>124</v>
      </c>
      <c r="B17" s="28" t="s">
        <v>220</v>
      </c>
      <c r="C17" s="68" vm="4">
        <v>112425.87598564602</v>
      </c>
      <c r="D17" s="69">
        <f t="shared" si="0"/>
        <v>5.7110018871792255E-2</v>
      </c>
    </row>
    <row r="18" spans="1:4">
      <c r="A18" s="44" t="s">
        <v>124</v>
      </c>
      <c r="B18" s="28" t="s">
        <v>72</v>
      </c>
      <c r="C18" s="68" vm="5">
        <v>3713.6889149939993</v>
      </c>
      <c r="D18" s="69">
        <f t="shared" si="0"/>
        <v>1.8864771313532079E-3</v>
      </c>
    </row>
    <row r="19" spans="1:4">
      <c r="A19" s="44" t="s">
        <v>124</v>
      </c>
      <c r="B19" s="28" t="s">
        <v>73</v>
      </c>
      <c r="C19" s="68" vm="6">
        <v>5.4184207400000002</v>
      </c>
      <c r="D19" s="69">
        <f t="shared" si="0"/>
        <v>2.7524456269855447E-6</v>
      </c>
    </row>
    <row r="20" spans="1:4">
      <c r="A20" s="44" t="s">
        <v>124</v>
      </c>
      <c r="B20" s="28" t="s">
        <v>74</v>
      </c>
      <c r="C20" s="68" vm="7">
        <v>403.75745725100006</v>
      </c>
      <c r="D20" s="69">
        <f t="shared" si="0"/>
        <v>2.0510043440689292E-4</v>
      </c>
    </row>
    <row r="21" spans="1:4">
      <c r="A21" s="44" t="s">
        <v>124</v>
      </c>
      <c r="B21" s="28" t="s">
        <v>75</v>
      </c>
      <c r="C21" s="68" vm="8">
        <v>-2767.8853514320003</v>
      </c>
      <c r="D21" s="69">
        <f t="shared" si="0"/>
        <v>-1.4060284900552697E-3</v>
      </c>
    </row>
    <row r="22" spans="1:4">
      <c r="A22" s="44" t="s">
        <v>124</v>
      </c>
      <c r="B22" s="28" t="s">
        <v>76</v>
      </c>
      <c r="C22" s="68" t="s" vm="9">
        <v>2733</v>
      </c>
      <c r="D22" s="69"/>
    </row>
    <row r="23" spans="1:4">
      <c r="B23" s="27" t="s">
        <v>160</v>
      </c>
      <c r="C23" s="68">
        <f>SUM(C24:C32)</f>
        <v>991686.77854460408</v>
      </c>
      <c r="D23" s="69">
        <f t="shared" si="0"/>
        <v>0.50375636517006206</v>
      </c>
    </row>
    <row r="24" spans="1:4">
      <c r="A24" s="44" t="s">
        <v>124</v>
      </c>
      <c r="B24" s="28" t="s">
        <v>77</v>
      </c>
      <c r="C24" s="68" vm="10">
        <v>757792.28872000019</v>
      </c>
      <c r="D24" s="69">
        <f t="shared" si="0"/>
        <v>0.38494280369426087</v>
      </c>
    </row>
    <row r="25" spans="1:4">
      <c r="A25" s="44" t="s">
        <v>124</v>
      </c>
      <c r="B25" s="28" t="s">
        <v>78</v>
      </c>
      <c r="C25" s="68" vm="11">
        <v>0.28892254300000009</v>
      </c>
      <c r="D25" s="69">
        <f t="shared" si="0"/>
        <v>1.46766673940107E-7</v>
      </c>
    </row>
    <row r="26" spans="1:4">
      <c r="A26" s="44" t="s">
        <v>124</v>
      </c>
      <c r="B26" s="28" t="s">
        <v>70</v>
      </c>
      <c r="C26" s="68">
        <f>'לא סחיר - אג"ח קונצרני'!P11</f>
        <v>12353.779941985</v>
      </c>
      <c r="D26" s="69">
        <f t="shared" si="0"/>
        <v>6.2754646066961479E-3</v>
      </c>
    </row>
    <row r="27" spans="1:4">
      <c r="A27" s="44" t="s">
        <v>124</v>
      </c>
      <c r="B27" s="28" t="s">
        <v>79</v>
      </c>
      <c r="C27" s="68" vm="12">
        <v>3388.6789370900005</v>
      </c>
      <c r="D27" s="69">
        <f t="shared" si="0"/>
        <v>1.7213787871429482E-3</v>
      </c>
    </row>
    <row r="28" spans="1:4">
      <c r="A28" s="44" t="s">
        <v>124</v>
      </c>
      <c r="B28" s="28" t="s">
        <v>80</v>
      </c>
      <c r="C28" s="68">
        <f>'לא סחיר - קרנות השקעה'!H11</f>
        <v>225793.12626098588</v>
      </c>
      <c r="D28" s="69">
        <f t="shared" si="0"/>
        <v>0.11469823640540058</v>
      </c>
    </row>
    <row r="29" spans="1:4">
      <c r="A29" s="44" t="s">
        <v>124</v>
      </c>
      <c r="B29" s="28" t="s">
        <v>81</v>
      </c>
      <c r="C29" s="68" vm="13">
        <v>0.9467084280000001</v>
      </c>
      <c r="D29" s="69">
        <f t="shared" si="0"/>
        <v>4.809082937104954E-7</v>
      </c>
    </row>
    <row r="30" spans="1:4">
      <c r="A30" s="44" t="s">
        <v>124</v>
      </c>
      <c r="B30" s="28" t="s">
        <v>183</v>
      </c>
      <c r="C30" s="68" vm="14">
        <v>34.401386240000015</v>
      </c>
      <c r="D30" s="69">
        <f t="shared" si="0"/>
        <v>1.7475192433751227E-5</v>
      </c>
    </row>
    <row r="31" spans="1:4">
      <c r="A31" s="44" t="s">
        <v>124</v>
      </c>
      <c r="B31" s="28" t="s">
        <v>104</v>
      </c>
      <c r="C31" s="68" vm="15">
        <v>-7676.7323326680007</v>
      </c>
      <c r="D31" s="69">
        <f t="shared" si="0"/>
        <v>-3.8996211908399305E-3</v>
      </c>
    </row>
    <row r="32" spans="1:4">
      <c r="A32" s="44" t="s">
        <v>124</v>
      </c>
      <c r="B32" s="28" t="s">
        <v>82</v>
      </c>
      <c r="C32" s="68" t="s" vm="16">
        <v>2733</v>
      </c>
      <c r="D32" s="69"/>
    </row>
    <row r="33" spans="1:4">
      <c r="A33" s="44" t="s">
        <v>124</v>
      </c>
      <c r="B33" s="27" t="s">
        <v>161</v>
      </c>
      <c r="C33" s="68">
        <f>הלוואות!P10</f>
        <v>70985.739452795009</v>
      </c>
      <c r="D33" s="69">
        <f t="shared" si="0"/>
        <v>3.6059286923366692E-2</v>
      </c>
    </row>
    <row r="34" spans="1:4">
      <c r="A34" s="44" t="s">
        <v>124</v>
      </c>
      <c r="B34" s="27" t="s">
        <v>162</v>
      </c>
      <c r="C34" s="68" t="s" vm="17">
        <v>2733</v>
      </c>
      <c r="D34" s="69"/>
    </row>
    <row r="35" spans="1:4">
      <c r="A35" s="44" t="s">
        <v>124</v>
      </c>
      <c r="B35" s="27" t="s">
        <v>163</v>
      </c>
      <c r="C35" s="68" vm="18">
        <v>2882.9074200000005</v>
      </c>
      <c r="D35" s="69">
        <f t="shared" si="0"/>
        <v>1.4644573210428064E-3</v>
      </c>
    </row>
    <row r="36" spans="1:4">
      <c r="A36" s="44" t="s">
        <v>124</v>
      </c>
      <c r="B36" s="45" t="s">
        <v>164</v>
      </c>
      <c r="C36" s="68" t="s" vm="19">
        <v>2733</v>
      </c>
      <c r="D36" s="69"/>
    </row>
    <row r="37" spans="1:4">
      <c r="A37" s="44" t="s">
        <v>124</v>
      </c>
      <c r="B37" s="27" t="s">
        <v>165</v>
      </c>
      <c r="C37" s="68">
        <f>'השקעות אחרות '!I10</f>
        <v>-106.29892239900002</v>
      </c>
      <c r="D37" s="69">
        <f t="shared" si="0"/>
        <v>-5.3997653218491733E-5</v>
      </c>
    </row>
    <row r="38" spans="1:4">
      <c r="A38" s="44"/>
      <c r="B38" s="55" t="s">
        <v>167</v>
      </c>
      <c r="C38" s="68">
        <v>0</v>
      </c>
      <c r="D38" s="69">
        <f t="shared" si="0"/>
        <v>0</v>
      </c>
    </row>
    <row r="39" spans="1:4">
      <c r="A39" s="44" t="s">
        <v>124</v>
      </c>
      <c r="B39" s="56" t="s">
        <v>168</v>
      </c>
      <c r="C39" s="68" t="s" vm="20">
        <v>2733</v>
      </c>
      <c r="D39" s="69"/>
    </row>
    <row r="40" spans="1:4">
      <c r="A40" s="44" t="s">
        <v>124</v>
      </c>
      <c r="B40" s="56" t="s">
        <v>205</v>
      </c>
      <c r="C40" s="68" t="s" vm="21">
        <v>2733</v>
      </c>
      <c r="D40" s="69"/>
    </row>
    <row r="41" spans="1:4">
      <c r="A41" s="44" t="s">
        <v>124</v>
      </c>
      <c r="B41" s="56" t="s">
        <v>169</v>
      </c>
      <c r="C41" s="68" t="s" vm="22">
        <v>2733</v>
      </c>
      <c r="D41" s="69"/>
    </row>
    <row r="42" spans="1:4">
      <c r="B42" s="56" t="s">
        <v>83</v>
      </c>
      <c r="C42" s="68">
        <f>C10</f>
        <v>1968584.115477772</v>
      </c>
      <c r="D42" s="69">
        <f t="shared" si="0"/>
        <v>1</v>
      </c>
    </row>
    <row r="43" spans="1:4">
      <c r="A43" s="44" t="s">
        <v>124</v>
      </c>
      <c r="B43" s="56" t="s">
        <v>166</v>
      </c>
      <c r="C43" s="68">
        <f>'יתרת התחייבות להשקעה'!C10</f>
        <v>103267.26346619989</v>
      </c>
      <c r="D43" s="69"/>
    </row>
    <row r="44" spans="1:4">
      <c r="B44" s="5" t="s">
        <v>108</v>
      </c>
    </row>
    <row r="45" spans="1:4">
      <c r="C45" s="62" t="s">
        <v>151</v>
      </c>
      <c r="D45" s="34" t="s">
        <v>103</v>
      </c>
    </row>
    <row r="46" spans="1:4">
      <c r="C46" s="63" t="s">
        <v>0</v>
      </c>
      <c r="D46" s="23" t="s">
        <v>1</v>
      </c>
    </row>
    <row r="47" spans="1:4">
      <c r="C47" s="70" t="s">
        <v>134</v>
      </c>
      <c r="D47" s="71" vm="23">
        <v>2.4773999999999998</v>
      </c>
    </row>
    <row r="48" spans="1:4">
      <c r="C48" s="70" t="s">
        <v>141</v>
      </c>
      <c r="D48" s="71">
        <v>0.76144962166467534</v>
      </c>
    </row>
    <row r="49" spans="2:4">
      <c r="C49" s="70" t="s">
        <v>138</v>
      </c>
      <c r="D49" s="71" vm="24">
        <v>2.8424999999999998</v>
      </c>
    </row>
    <row r="50" spans="2:4">
      <c r="B50" s="11"/>
      <c r="C50" s="70" t="s">
        <v>1443</v>
      </c>
      <c r="D50" s="71" vm="25">
        <v>4.2</v>
      </c>
    </row>
    <row r="51" spans="2:4">
      <c r="C51" s="70" t="s">
        <v>132</v>
      </c>
      <c r="D51" s="71" vm="26">
        <v>4.0530999999999997</v>
      </c>
    </row>
    <row r="52" spans="2:4">
      <c r="C52" s="70" t="s">
        <v>133</v>
      </c>
      <c r="D52" s="71" vm="27">
        <v>4.6779000000000002</v>
      </c>
    </row>
    <row r="53" spans="2:4">
      <c r="C53" s="70" t="s">
        <v>135</v>
      </c>
      <c r="D53" s="71">
        <v>0.48832814016447873</v>
      </c>
    </row>
    <row r="54" spans="2:4">
      <c r="C54" s="70" t="s">
        <v>139</v>
      </c>
      <c r="D54" s="71">
        <v>2.5659999999999999E-2</v>
      </c>
    </row>
    <row r="55" spans="2:4">
      <c r="C55" s="70" t="s">
        <v>140</v>
      </c>
      <c r="D55" s="71">
        <v>0.21951275516061627</v>
      </c>
    </row>
    <row r="56" spans="2:4">
      <c r="C56" s="70" t="s">
        <v>137</v>
      </c>
      <c r="D56" s="71" vm="28">
        <v>0.54359999999999997</v>
      </c>
    </row>
    <row r="57" spans="2:4">
      <c r="C57" s="70" t="s">
        <v>2734</v>
      </c>
      <c r="D57" s="71">
        <v>2.2928704</v>
      </c>
    </row>
    <row r="58" spans="2:4">
      <c r="C58" s="70" t="s">
        <v>136</v>
      </c>
      <c r="D58" s="71" vm="29">
        <v>0.35270000000000001</v>
      </c>
    </row>
    <row r="59" spans="2:4">
      <c r="C59" s="70" t="s">
        <v>130</v>
      </c>
      <c r="D59" s="71" vm="30">
        <v>3.8239999999999998</v>
      </c>
    </row>
    <row r="60" spans="2:4">
      <c r="C60" s="70" t="s">
        <v>142</v>
      </c>
      <c r="D60" s="71" vm="31">
        <v>0.2031</v>
      </c>
    </row>
    <row r="61" spans="2:4">
      <c r="C61" s="70" t="s">
        <v>2735</v>
      </c>
      <c r="D61" s="71" vm="32">
        <v>0.36</v>
      </c>
    </row>
    <row r="62" spans="2:4">
      <c r="C62" s="70" t="s">
        <v>2736</v>
      </c>
      <c r="D62" s="71">
        <v>3.9578505476717096E-2</v>
      </c>
    </row>
    <row r="63" spans="2:4">
      <c r="C63" s="70" t="s">
        <v>2737</v>
      </c>
      <c r="D63" s="71">
        <v>0.52397917237599345</v>
      </c>
    </row>
    <row r="64" spans="2:4">
      <c r="C64" s="70" t="s">
        <v>131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31.28515625" style="2" bestFit="1" customWidth="1"/>
    <col min="4" max="4" width="6.42578125" style="2" bestFit="1" customWidth="1"/>
    <col min="5" max="5" width="14.710937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13">
      <c r="B1" s="46" t="s">
        <v>144</v>
      </c>
      <c r="C1" s="46" t="s" vm="1">
        <v>227</v>
      </c>
    </row>
    <row r="2" spans="2:13">
      <c r="B2" s="46" t="s">
        <v>143</v>
      </c>
      <c r="C2" s="46" t="s">
        <v>228</v>
      </c>
    </row>
    <row r="3" spans="2:13">
      <c r="B3" s="46" t="s">
        <v>145</v>
      </c>
      <c r="C3" s="46" t="s">
        <v>229</v>
      </c>
    </row>
    <row r="4" spans="2:13">
      <c r="B4" s="46" t="s">
        <v>146</v>
      </c>
      <c r="C4" s="46">
        <v>414</v>
      </c>
    </row>
    <row r="6" spans="2:13" ht="26.25" customHeight="1">
      <c r="B6" s="145" t="s">
        <v>171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13" ht="26.25" customHeight="1">
      <c r="B7" s="145" t="s">
        <v>93</v>
      </c>
      <c r="C7" s="146"/>
      <c r="D7" s="146"/>
      <c r="E7" s="146"/>
      <c r="F7" s="146"/>
      <c r="G7" s="146"/>
      <c r="H7" s="146"/>
      <c r="I7" s="146"/>
      <c r="J7" s="146"/>
      <c r="K7" s="146"/>
      <c r="L7" s="147"/>
      <c r="M7" s="3"/>
    </row>
    <row r="8" spans="2:13" s="3" customFormat="1" ht="78.75">
      <c r="B8" s="21" t="s">
        <v>114</v>
      </c>
      <c r="C8" s="29" t="s">
        <v>44</v>
      </c>
      <c r="D8" s="29" t="s">
        <v>117</v>
      </c>
      <c r="E8" s="29" t="s">
        <v>64</v>
      </c>
      <c r="F8" s="29" t="s">
        <v>101</v>
      </c>
      <c r="G8" s="29" t="s">
        <v>204</v>
      </c>
      <c r="H8" s="29" t="s">
        <v>203</v>
      </c>
      <c r="I8" s="29" t="s">
        <v>61</v>
      </c>
      <c r="J8" s="29" t="s">
        <v>58</v>
      </c>
      <c r="K8" s="29" t="s">
        <v>147</v>
      </c>
      <c r="L8" s="30" t="s">
        <v>149</v>
      </c>
    </row>
    <row r="9" spans="2:13" s="3" customFormat="1">
      <c r="B9" s="14"/>
      <c r="C9" s="29"/>
      <c r="D9" s="29"/>
      <c r="E9" s="29"/>
      <c r="F9" s="29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0" t="s">
        <v>50</v>
      </c>
      <c r="C11" s="80"/>
      <c r="D11" s="81"/>
      <c r="E11" s="81"/>
      <c r="F11" s="81"/>
      <c r="G11" s="83"/>
      <c r="H11" s="101"/>
      <c r="I11" s="83">
        <v>403.75745725100006</v>
      </c>
      <c r="J11" s="84"/>
      <c r="K11" s="84">
        <f>IFERROR(I11/$I$11,0)</f>
        <v>1</v>
      </c>
      <c r="L11" s="84">
        <f>I11/'סכום נכסי הקרן'!$C$42</f>
        <v>2.0510043440689292E-4</v>
      </c>
    </row>
    <row r="12" spans="2:13">
      <c r="B12" s="107" t="s">
        <v>196</v>
      </c>
      <c r="C12" s="87"/>
      <c r="D12" s="88"/>
      <c r="E12" s="88"/>
      <c r="F12" s="88"/>
      <c r="G12" s="90"/>
      <c r="H12" s="99"/>
      <c r="I12" s="90">
        <v>245.52251755700004</v>
      </c>
      <c r="J12" s="91"/>
      <c r="K12" s="91">
        <f t="shared" ref="K12:K23" si="0">IFERROR(I12/$I$11,0)</f>
        <v>0.6080940751624766</v>
      </c>
      <c r="L12" s="91">
        <f>I12/'סכום נכסי הקרן'!$C$42</f>
        <v>1.2472035897608173E-4</v>
      </c>
    </row>
    <row r="13" spans="2:13">
      <c r="B13" s="85" t="s">
        <v>189</v>
      </c>
      <c r="C13" s="80"/>
      <c r="D13" s="81"/>
      <c r="E13" s="81"/>
      <c r="F13" s="81"/>
      <c r="G13" s="83"/>
      <c r="H13" s="101"/>
      <c r="I13" s="83">
        <v>245.52251755700004</v>
      </c>
      <c r="J13" s="84"/>
      <c r="K13" s="84">
        <f t="shared" si="0"/>
        <v>0.6080940751624766</v>
      </c>
      <c r="L13" s="84">
        <f>I13/'סכום נכסי הקרן'!$C$42</f>
        <v>1.2472035897608173E-4</v>
      </c>
    </row>
    <row r="14" spans="2:13">
      <c r="B14" s="86" t="s">
        <v>1640</v>
      </c>
      <c r="C14" s="87" t="s">
        <v>1641</v>
      </c>
      <c r="D14" s="88" t="s">
        <v>118</v>
      </c>
      <c r="E14" s="88" t="s">
        <v>617</v>
      </c>
      <c r="F14" s="88" t="s">
        <v>131</v>
      </c>
      <c r="G14" s="90">
        <v>5.3827920000000002</v>
      </c>
      <c r="H14" s="99">
        <v>3763400</v>
      </c>
      <c r="I14" s="90">
        <v>202.57600259600002</v>
      </c>
      <c r="J14" s="91"/>
      <c r="K14" s="91">
        <f t="shared" si="0"/>
        <v>0.50172696245723214</v>
      </c>
      <c r="L14" s="91">
        <f>I14/'סכום נכסי הקרן'!$C$42</f>
        <v>1.0290441795362916E-4</v>
      </c>
    </row>
    <row r="15" spans="2:13">
      <c r="B15" s="86" t="s">
        <v>1642</v>
      </c>
      <c r="C15" s="87" t="s">
        <v>1643</v>
      </c>
      <c r="D15" s="88" t="s">
        <v>118</v>
      </c>
      <c r="E15" s="88" t="s">
        <v>617</v>
      </c>
      <c r="F15" s="88" t="s">
        <v>131</v>
      </c>
      <c r="G15" s="90">
        <v>-5.3827920000000002</v>
      </c>
      <c r="H15" s="99">
        <v>305600</v>
      </c>
      <c r="I15" s="90">
        <v>-16.449813039000006</v>
      </c>
      <c r="J15" s="91"/>
      <c r="K15" s="91">
        <f t="shared" si="0"/>
        <v>-4.074181849420011E-2</v>
      </c>
      <c r="L15" s="91">
        <f>I15/'סכום נכסי הקרן'!$C$42</f>
        <v>-8.3561646716872266E-6</v>
      </c>
    </row>
    <row r="16" spans="2:13">
      <c r="B16" s="86" t="s">
        <v>1644</v>
      </c>
      <c r="C16" s="87" t="s">
        <v>1645</v>
      </c>
      <c r="D16" s="88" t="s">
        <v>118</v>
      </c>
      <c r="E16" s="88" t="s">
        <v>617</v>
      </c>
      <c r="F16" s="88" t="s">
        <v>131</v>
      </c>
      <c r="G16" s="90">
        <v>49.496940000000002</v>
      </c>
      <c r="H16" s="99">
        <v>120100</v>
      </c>
      <c r="I16" s="90">
        <v>59.445824940000008</v>
      </c>
      <c r="J16" s="91"/>
      <c r="K16" s="91">
        <f t="shared" si="0"/>
        <v>0.14723152197544401</v>
      </c>
      <c r="L16" s="91">
        <f>I16/'סכום נכסי הקרן'!$C$42</f>
        <v>3.0197249115551564E-5</v>
      </c>
    </row>
    <row r="17" spans="2:12">
      <c r="B17" s="86" t="s">
        <v>1646</v>
      </c>
      <c r="C17" s="87" t="s">
        <v>1647</v>
      </c>
      <c r="D17" s="88" t="s">
        <v>118</v>
      </c>
      <c r="E17" s="88" t="s">
        <v>617</v>
      </c>
      <c r="F17" s="88" t="s">
        <v>131</v>
      </c>
      <c r="G17" s="90">
        <v>-49.496940000000002</v>
      </c>
      <c r="H17" s="99">
        <v>100</v>
      </c>
      <c r="I17" s="90">
        <v>-4.9496940000000003E-2</v>
      </c>
      <c r="J17" s="91"/>
      <c r="K17" s="91">
        <f t="shared" si="0"/>
        <v>-1.2259077599953704E-4</v>
      </c>
      <c r="L17" s="91">
        <f>I17/'סכום נכסי הקרן'!$C$42</f>
        <v>-2.5143421411783149E-8</v>
      </c>
    </row>
    <row r="18" spans="2:12">
      <c r="B18" s="92"/>
      <c r="C18" s="87"/>
      <c r="D18" s="87"/>
      <c r="E18" s="87"/>
      <c r="F18" s="87"/>
      <c r="G18" s="90"/>
      <c r="H18" s="99"/>
      <c r="I18" s="87"/>
      <c r="J18" s="87"/>
      <c r="K18" s="91"/>
      <c r="L18" s="87"/>
    </row>
    <row r="19" spans="2:12">
      <c r="B19" s="107" t="s">
        <v>195</v>
      </c>
      <c r="C19" s="87"/>
      <c r="D19" s="88"/>
      <c r="E19" s="88"/>
      <c r="F19" s="88"/>
      <c r="G19" s="90"/>
      <c r="H19" s="99"/>
      <c r="I19" s="90">
        <v>158.23493969400002</v>
      </c>
      <c r="J19" s="91"/>
      <c r="K19" s="91">
        <f t="shared" si="0"/>
        <v>0.39190592483752346</v>
      </c>
      <c r="L19" s="91">
        <f>I19/'סכום נכסי הקרן'!$C$42</f>
        <v>8.0380075430811187E-5</v>
      </c>
    </row>
    <row r="20" spans="2:12">
      <c r="B20" s="85" t="s">
        <v>189</v>
      </c>
      <c r="C20" s="80"/>
      <c r="D20" s="81"/>
      <c r="E20" s="81"/>
      <c r="F20" s="81"/>
      <c r="G20" s="83"/>
      <c r="H20" s="101"/>
      <c r="I20" s="83">
        <v>158.23493969400002</v>
      </c>
      <c r="J20" s="84"/>
      <c r="K20" s="84">
        <f t="shared" si="0"/>
        <v>0.39190592483752346</v>
      </c>
      <c r="L20" s="84">
        <f>I20/'סכום נכסי הקרן'!$C$42</f>
        <v>8.0380075430811187E-5</v>
      </c>
    </row>
    <row r="21" spans="2:12">
      <c r="B21" s="86" t="s">
        <v>1648</v>
      </c>
      <c r="C21" s="87" t="s">
        <v>1648</v>
      </c>
      <c r="D21" s="88" t="s">
        <v>26</v>
      </c>
      <c r="E21" s="88" t="s">
        <v>617</v>
      </c>
      <c r="F21" s="88" t="s">
        <v>130</v>
      </c>
      <c r="G21" s="90">
        <v>77.054327999999998</v>
      </c>
      <c r="H21" s="99">
        <v>18</v>
      </c>
      <c r="I21" s="90">
        <v>5.3038035050000012</v>
      </c>
      <c r="J21" s="91"/>
      <c r="K21" s="91">
        <f t="shared" si="0"/>
        <v>1.3136112806711174E-2</v>
      </c>
      <c r="L21" s="91">
        <f>I21/'סכום נכסי הקרן'!$C$42</f>
        <v>2.6942224430744112E-6</v>
      </c>
    </row>
    <row r="22" spans="2:12">
      <c r="B22" s="86" t="s">
        <v>1649</v>
      </c>
      <c r="C22" s="87" t="s">
        <v>1649</v>
      </c>
      <c r="D22" s="88" t="s">
        <v>26</v>
      </c>
      <c r="E22" s="88" t="s">
        <v>617</v>
      </c>
      <c r="F22" s="88" t="s">
        <v>130</v>
      </c>
      <c r="G22" s="90">
        <v>-3.6529460000000005</v>
      </c>
      <c r="H22" s="99">
        <v>4682</v>
      </c>
      <c r="I22" s="90">
        <v>-65.402226857000002</v>
      </c>
      <c r="J22" s="91"/>
      <c r="K22" s="91">
        <f t="shared" si="0"/>
        <v>-0.16198394774499986</v>
      </c>
      <c r="L22" s="91">
        <f>I22/'סכום נכסי הקרן'!$C$42</f>
        <v>-3.3222978049442909E-5</v>
      </c>
    </row>
    <row r="23" spans="2:12">
      <c r="B23" s="86" t="s">
        <v>1650</v>
      </c>
      <c r="C23" s="87" t="s">
        <v>1650</v>
      </c>
      <c r="D23" s="88" t="s">
        <v>26</v>
      </c>
      <c r="E23" s="88" t="s">
        <v>617</v>
      </c>
      <c r="F23" s="88" t="s">
        <v>130</v>
      </c>
      <c r="G23" s="90">
        <v>3.6529460000000005</v>
      </c>
      <c r="H23" s="99">
        <v>15630</v>
      </c>
      <c r="I23" s="90">
        <v>218.33336304600004</v>
      </c>
      <c r="J23" s="91"/>
      <c r="K23" s="91">
        <f t="shared" si="0"/>
        <v>0.54075375977581219</v>
      </c>
      <c r="L23" s="91">
        <f>I23/'סכום נכסי הקרן'!$C$42</f>
        <v>1.1090883103717969E-4</v>
      </c>
    </row>
    <row r="24" spans="2:12">
      <c r="B24" s="92"/>
      <c r="C24" s="87"/>
      <c r="D24" s="87"/>
      <c r="E24" s="87"/>
      <c r="F24" s="87"/>
      <c r="G24" s="90"/>
      <c r="H24" s="99"/>
      <c r="I24" s="87"/>
      <c r="J24" s="87"/>
      <c r="K24" s="91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110" t="s">
        <v>219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110" t="s">
        <v>110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110" t="s">
        <v>202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110" t="s">
        <v>210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2:12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</row>
    <row r="124" spans="2:12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</row>
    <row r="506" spans="2:12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</row>
    <row r="507" spans="2:12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</row>
    <row r="508" spans="2:12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</row>
    <row r="509" spans="2:12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</row>
    <row r="510" spans="2:12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</row>
    <row r="511" spans="2:12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</row>
    <row r="512" spans="2:12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</row>
    <row r="513" spans="2:12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</row>
    <row r="514" spans="2:12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</row>
    <row r="515" spans="2:12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</row>
    <row r="516" spans="2:12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</row>
    <row r="517" spans="2:12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</row>
    <row r="518" spans="2:12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</row>
    <row r="519" spans="2:12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</row>
    <row r="520" spans="2:12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</row>
    <row r="521" spans="2:12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</row>
    <row r="522" spans="2:12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</row>
    <row r="523" spans="2:12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</row>
    <row r="524" spans="2:12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</row>
    <row r="525" spans="2:12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</row>
    <row r="526" spans="2:12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</row>
    <row r="527" spans="2:12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</row>
    <row r="528" spans="2:12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</row>
    <row r="529" spans="2:12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</row>
    <row r="530" spans="2:12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</row>
    <row r="531" spans="2:12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</row>
    <row r="532" spans="2:12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</row>
    <row r="533" spans="2:12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</row>
    <row r="534" spans="2:12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</row>
    <row r="535" spans="2:12">
      <c r="B535" s="94"/>
      <c r="C535" s="95"/>
      <c r="D535" s="95"/>
      <c r="E535" s="95"/>
      <c r="F535" s="95"/>
      <c r="G535" s="95"/>
      <c r="H535" s="95"/>
      <c r="I535" s="95"/>
      <c r="J535" s="95"/>
      <c r="K535" s="95"/>
      <c r="L535" s="95"/>
    </row>
    <row r="536" spans="2:12">
      <c r="B536" s="94"/>
      <c r="C536" s="95"/>
      <c r="D536" s="95"/>
      <c r="E536" s="95"/>
      <c r="F536" s="95"/>
      <c r="G536" s="95"/>
      <c r="H536" s="95"/>
      <c r="I536" s="95"/>
      <c r="J536" s="95"/>
      <c r="K536" s="95"/>
      <c r="L536" s="95"/>
    </row>
    <row r="537" spans="2:12">
      <c r="B537" s="94"/>
      <c r="C537" s="95"/>
      <c r="D537" s="95"/>
      <c r="E537" s="95"/>
      <c r="F537" s="95"/>
      <c r="G537" s="95"/>
      <c r="H537" s="95"/>
      <c r="I537" s="95"/>
      <c r="J537" s="95"/>
      <c r="K537" s="95"/>
      <c r="L537" s="95"/>
    </row>
    <row r="538" spans="2:12">
      <c r="B538" s="94"/>
      <c r="C538" s="95"/>
      <c r="D538" s="95"/>
      <c r="E538" s="95"/>
      <c r="F538" s="95"/>
      <c r="G538" s="95"/>
      <c r="H538" s="95"/>
      <c r="I538" s="95"/>
      <c r="J538" s="95"/>
      <c r="K538" s="95"/>
      <c r="L538" s="95"/>
    </row>
    <row r="539" spans="2:12">
      <c r="B539" s="94"/>
      <c r="C539" s="95"/>
      <c r="D539" s="95"/>
      <c r="E539" s="95"/>
      <c r="F539" s="95"/>
      <c r="G539" s="95"/>
      <c r="H539" s="95"/>
      <c r="I539" s="95"/>
      <c r="J539" s="95"/>
      <c r="K539" s="95"/>
      <c r="L539" s="95"/>
    </row>
    <row r="540" spans="2:12">
      <c r="B540" s="94"/>
      <c r="C540" s="95"/>
      <c r="D540" s="95"/>
      <c r="E540" s="95"/>
      <c r="F540" s="95"/>
      <c r="G540" s="95"/>
      <c r="H540" s="95"/>
      <c r="I540" s="95"/>
      <c r="J540" s="95"/>
      <c r="K540" s="95"/>
      <c r="L540" s="95"/>
    </row>
    <row r="541" spans="2:12">
      <c r="B541" s="94"/>
      <c r="C541" s="95"/>
      <c r="D541" s="95"/>
      <c r="E541" s="95"/>
      <c r="F541" s="95"/>
      <c r="G541" s="95"/>
      <c r="H541" s="95"/>
      <c r="I541" s="95"/>
      <c r="J541" s="95"/>
      <c r="K541" s="95"/>
      <c r="L541" s="95"/>
    </row>
    <row r="542" spans="2:12">
      <c r="B542" s="94"/>
      <c r="C542" s="95"/>
      <c r="D542" s="95"/>
      <c r="E542" s="95"/>
      <c r="F542" s="95"/>
      <c r="G542" s="95"/>
      <c r="H542" s="95"/>
      <c r="I542" s="95"/>
      <c r="J542" s="95"/>
      <c r="K542" s="95"/>
      <c r="L542" s="95"/>
    </row>
    <row r="543" spans="2:12">
      <c r="B543" s="94"/>
      <c r="C543" s="95"/>
      <c r="D543" s="95"/>
      <c r="E543" s="95"/>
      <c r="F543" s="95"/>
      <c r="G543" s="95"/>
      <c r="H543" s="95"/>
      <c r="I543" s="95"/>
      <c r="J543" s="95"/>
      <c r="K543" s="95"/>
      <c r="L543" s="95"/>
    </row>
    <row r="544" spans="2:12">
      <c r="B544" s="94"/>
      <c r="C544" s="95"/>
      <c r="D544" s="95"/>
      <c r="E544" s="95"/>
      <c r="F544" s="95"/>
      <c r="G544" s="95"/>
      <c r="H544" s="95"/>
      <c r="I544" s="95"/>
      <c r="J544" s="95"/>
      <c r="K544" s="95"/>
      <c r="L544" s="95"/>
    </row>
    <row r="545" spans="2:12">
      <c r="B545" s="94"/>
      <c r="C545" s="95"/>
      <c r="D545" s="95"/>
      <c r="E545" s="95"/>
      <c r="F545" s="95"/>
      <c r="G545" s="95"/>
      <c r="H545" s="95"/>
      <c r="I545" s="95"/>
      <c r="J545" s="95"/>
      <c r="K545" s="95"/>
      <c r="L545" s="95"/>
    </row>
    <row r="546" spans="2:12">
      <c r="B546" s="94"/>
      <c r="C546" s="95"/>
      <c r="D546" s="95"/>
      <c r="E546" s="95"/>
      <c r="F546" s="95"/>
      <c r="G546" s="95"/>
      <c r="H546" s="95"/>
      <c r="I546" s="95"/>
      <c r="J546" s="95"/>
      <c r="K546" s="95"/>
      <c r="L546" s="95"/>
    </row>
    <row r="547" spans="2:12">
      <c r="B547" s="94"/>
      <c r="C547" s="95"/>
      <c r="D547" s="95"/>
      <c r="E547" s="95"/>
      <c r="F547" s="95"/>
      <c r="G547" s="95"/>
      <c r="H547" s="95"/>
      <c r="I547" s="95"/>
      <c r="J547" s="95"/>
      <c r="K547" s="95"/>
      <c r="L547" s="95"/>
    </row>
    <row r="548" spans="2:12">
      <c r="B548" s="94"/>
      <c r="C548" s="95"/>
      <c r="D548" s="95"/>
      <c r="E548" s="95"/>
      <c r="F548" s="95"/>
      <c r="G548" s="95"/>
      <c r="H548" s="95"/>
      <c r="I548" s="95"/>
      <c r="J548" s="95"/>
      <c r="K548" s="95"/>
      <c r="L548" s="95"/>
    </row>
    <row r="549" spans="2:12">
      <c r="B549" s="94"/>
      <c r="C549" s="95"/>
      <c r="D549" s="95"/>
      <c r="E549" s="95"/>
      <c r="F549" s="95"/>
      <c r="G549" s="95"/>
      <c r="H549" s="95"/>
      <c r="I549" s="95"/>
      <c r="J549" s="95"/>
      <c r="K549" s="95"/>
      <c r="L549" s="95"/>
    </row>
    <row r="550" spans="2:12">
      <c r="B550" s="94"/>
      <c r="C550" s="95"/>
      <c r="D550" s="95"/>
      <c r="E550" s="95"/>
      <c r="F550" s="95"/>
      <c r="G550" s="95"/>
      <c r="H550" s="95"/>
      <c r="I550" s="95"/>
      <c r="J550" s="95"/>
      <c r="K550" s="95"/>
      <c r="L550" s="95"/>
    </row>
    <row r="551" spans="2:12">
      <c r="B551" s="94"/>
      <c r="C551" s="95"/>
      <c r="D551" s="95"/>
      <c r="E551" s="95"/>
      <c r="F551" s="95"/>
      <c r="G551" s="95"/>
      <c r="H551" s="95"/>
      <c r="I551" s="95"/>
      <c r="J551" s="95"/>
      <c r="K551" s="95"/>
      <c r="L551" s="95"/>
    </row>
    <row r="552" spans="2:12">
      <c r="B552" s="94"/>
      <c r="C552" s="95"/>
      <c r="D552" s="95"/>
      <c r="E552" s="95"/>
      <c r="F552" s="95"/>
      <c r="G552" s="95"/>
      <c r="H552" s="95"/>
      <c r="I552" s="95"/>
      <c r="J552" s="95"/>
      <c r="K552" s="95"/>
      <c r="L552" s="95"/>
    </row>
    <row r="553" spans="2:12">
      <c r="B553" s="94"/>
      <c r="C553" s="95"/>
      <c r="D553" s="95"/>
      <c r="E553" s="95"/>
      <c r="F553" s="95"/>
      <c r="G553" s="95"/>
      <c r="H553" s="95"/>
      <c r="I553" s="95"/>
      <c r="J553" s="95"/>
      <c r="K553" s="95"/>
      <c r="L553" s="95"/>
    </row>
    <row r="554" spans="2:12">
      <c r="B554" s="94"/>
      <c r="C554" s="95"/>
      <c r="D554" s="95"/>
      <c r="E554" s="95"/>
      <c r="F554" s="95"/>
      <c r="G554" s="95"/>
      <c r="H554" s="95"/>
      <c r="I554" s="95"/>
      <c r="J554" s="95"/>
      <c r="K554" s="95"/>
      <c r="L554" s="95"/>
    </row>
    <row r="555" spans="2:12">
      <c r="B555" s="94"/>
      <c r="C555" s="95"/>
      <c r="D555" s="95"/>
      <c r="E555" s="95"/>
      <c r="F555" s="95"/>
      <c r="G555" s="95"/>
      <c r="H555" s="95"/>
      <c r="I555" s="95"/>
      <c r="J555" s="95"/>
      <c r="K555" s="95"/>
      <c r="L555" s="95"/>
    </row>
    <row r="556" spans="2:12">
      <c r="B556" s="94"/>
      <c r="C556" s="95"/>
      <c r="D556" s="95"/>
      <c r="E556" s="95"/>
      <c r="F556" s="95"/>
      <c r="G556" s="95"/>
      <c r="H556" s="95"/>
      <c r="I556" s="95"/>
      <c r="J556" s="95"/>
      <c r="K556" s="95"/>
      <c r="L556" s="95"/>
    </row>
    <row r="557" spans="2:12">
      <c r="B557" s="94"/>
      <c r="C557" s="95"/>
      <c r="D557" s="95"/>
      <c r="E557" s="95"/>
      <c r="F557" s="95"/>
      <c r="G557" s="95"/>
      <c r="H557" s="95"/>
      <c r="I557" s="95"/>
      <c r="J557" s="95"/>
      <c r="K557" s="95"/>
      <c r="L557" s="95"/>
    </row>
    <row r="558" spans="2:12">
      <c r="B558" s="94"/>
      <c r="C558" s="95"/>
      <c r="D558" s="95"/>
      <c r="E558" s="95"/>
      <c r="F558" s="95"/>
      <c r="G558" s="95"/>
      <c r="H558" s="95"/>
      <c r="I558" s="95"/>
      <c r="J558" s="95"/>
      <c r="K558" s="95"/>
      <c r="L558" s="95"/>
    </row>
    <row r="559" spans="2:12">
      <c r="B559" s="94"/>
      <c r="C559" s="95"/>
      <c r="D559" s="95"/>
      <c r="E559" s="95"/>
      <c r="F559" s="95"/>
      <c r="G559" s="95"/>
      <c r="H559" s="95"/>
      <c r="I559" s="95"/>
      <c r="J559" s="95"/>
      <c r="K559" s="95"/>
      <c r="L559" s="95"/>
    </row>
    <row r="560" spans="2:12">
      <c r="B560" s="94"/>
      <c r="C560" s="95"/>
      <c r="D560" s="95"/>
      <c r="E560" s="95"/>
      <c r="F560" s="95"/>
      <c r="G560" s="95"/>
      <c r="H560" s="95"/>
      <c r="I560" s="95"/>
      <c r="J560" s="95"/>
      <c r="K560" s="95"/>
      <c r="L560" s="95"/>
    </row>
    <row r="561" spans="2:12">
      <c r="B561" s="94"/>
      <c r="C561" s="95"/>
      <c r="D561" s="95"/>
      <c r="E561" s="95"/>
      <c r="F561" s="95"/>
      <c r="G561" s="95"/>
      <c r="H561" s="95"/>
      <c r="I561" s="95"/>
      <c r="J561" s="95"/>
      <c r="K561" s="95"/>
      <c r="L561" s="95"/>
    </row>
    <row r="562" spans="2:12">
      <c r="B562" s="94"/>
      <c r="C562" s="95"/>
      <c r="D562" s="95"/>
      <c r="E562" s="95"/>
      <c r="F562" s="95"/>
      <c r="G562" s="95"/>
      <c r="H562" s="95"/>
      <c r="I562" s="95"/>
      <c r="J562" s="95"/>
      <c r="K562" s="95"/>
      <c r="L562" s="95"/>
    </row>
    <row r="563" spans="2:12">
      <c r="B563" s="94"/>
      <c r="C563" s="95"/>
      <c r="D563" s="95"/>
      <c r="E563" s="95"/>
      <c r="F563" s="95"/>
      <c r="G563" s="95"/>
      <c r="H563" s="95"/>
      <c r="I563" s="95"/>
      <c r="J563" s="95"/>
      <c r="K563" s="95"/>
      <c r="L563" s="95"/>
    </row>
    <row r="564" spans="2:12">
      <c r="B564" s="94"/>
      <c r="C564" s="95"/>
      <c r="D564" s="95"/>
      <c r="E564" s="95"/>
      <c r="F564" s="95"/>
      <c r="G564" s="95"/>
      <c r="H564" s="95"/>
      <c r="I564" s="95"/>
      <c r="J564" s="95"/>
      <c r="K564" s="95"/>
      <c r="L564" s="95"/>
    </row>
    <row r="565" spans="2:12">
      <c r="B565" s="94"/>
      <c r="C565" s="95"/>
      <c r="D565" s="95"/>
      <c r="E565" s="95"/>
      <c r="F565" s="95"/>
      <c r="G565" s="95"/>
      <c r="H565" s="95"/>
      <c r="I565" s="95"/>
      <c r="J565" s="95"/>
      <c r="K565" s="95"/>
      <c r="L565" s="95"/>
    </row>
    <row r="566" spans="2:12">
      <c r="B566" s="94"/>
      <c r="C566" s="95"/>
      <c r="D566" s="95"/>
      <c r="E566" s="95"/>
      <c r="F566" s="95"/>
      <c r="G566" s="95"/>
      <c r="H566" s="95"/>
      <c r="I566" s="95"/>
      <c r="J566" s="95"/>
      <c r="K566" s="95"/>
      <c r="L566" s="95"/>
    </row>
    <row r="567" spans="2:12">
      <c r="B567" s="94"/>
      <c r="C567" s="95"/>
      <c r="D567" s="95"/>
      <c r="E567" s="95"/>
      <c r="F567" s="95"/>
      <c r="G567" s="95"/>
      <c r="H567" s="95"/>
      <c r="I567" s="95"/>
      <c r="J567" s="95"/>
      <c r="K567" s="95"/>
      <c r="L567" s="95"/>
    </row>
    <row r="568" spans="2:12">
      <c r="B568" s="94"/>
      <c r="C568" s="95"/>
      <c r="D568" s="95"/>
      <c r="E568" s="95"/>
      <c r="F568" s="95"/>
      <c r="G568" s="95"/>
      <c r="H568" s="95"/>
      <c r="I568" s="95"/>
      <c r="J568" s="95"/>
      <c r="K568" s="95"/>
      <c r="L568" s="95"/>
    </row>
    <row r="569" spans="2:12">
      <c r="B569" s="94"/>
      <c r="C569" s="95"/>
      <c r="D569" s="95"/>
      <c r="E569" s="95"/>
      <c r="F569" s="95"/>
      <c r="G569" s="95"/>
      <c r="H569" s="95"/>
      <c r="I569" s="95"/>
      <c r="J569" s="95"/>
      <c r="K569" s="95"/>
      <c r="L569" s="95"/>
    </row>
    <row r="570" spans="2:12">
      <c r="B570" s="94"/>
      <c r="C570" s="95"/>
      <c r="D570" s="95"/>
      <c r="E570" s="95"/>
      <c r="F570" s="95"/>
      <c r="G570" s="95"/>
      <c r="H570" s="95"/>
      <c r="I570" s="95"/>
      <c r="J570" s="95"/>
      <c r="K570" s="95"/>
      <c r="L570" s="95"/>
    </row>
    <row r="571" spans="2:12">
      <c r="B571" s="94"/>
      <c r="C571" s="95"/>
      <c r="D571" s="95"/>
      <c r="E571" s="95"/>
      <c r="F571" s="95"/>
      <c r="G571" s="95"/>
      <c r="H571" s="95"/>
      <c r="I571" s="95"/>
      <c r="J571" s="95"/>
      <c r="K571" s="95"/>
      <c r="L571" s="95"/>
    </row>
    <row r="572" spans="2:12">
      <c r="B572" s="94"/>
      <c r="C572" s="95"/>
      <c r="D572" s="95"/>
      <c r="E572" s="95"/>
      <c r="F572" s="95"/>
      <c r="G572" s="95"/>
      <c r="H572" s="95"/>
      <c r="I572" s="95"/>
      <c r="J572" s="95"/>
      <c r="K572" s="95"/>
      <c r="L572" s="95"/>
    </row>
    <row r="573" spans="2:12">
      <c r="B573" s="94"/>
      <c r="C573" s="95"/>
      <c r="D573" s="95"/>
      <c r="E573" s="95"/>
      <c r="F573" s="95"/>
      <c r="G573" s="95"/>
      <c r="H573" s="95"/>
      <c r="I573" s="95"/>
      <c r="J573" s="95"/>
      <c r="K573" s="95"/>
      <c r="L573" s="95"/>
    </row>
    <row r="574" spans="2:12">
      <c r="B574" s="94"/>
      <c r="C574" s="95"/>
      <c r="D574" s="95"/>
      <c r="E574" s="95"/>
      <c r="F574" s="95"/>
      <c r="G574" s="95"/>
      <c r="H574" s="95"/>
      <c r="I574" s="95"/>
      <c r="J574" s="95"/>
      <c r="K574" s="95"/>
      <c r="L574" s="95"/>
    </row>
    <row r="575" spans="2:12">
      <c r="B575" s="94"/>
      <c r="C575" s="95"/>
      <c r="D575" s="95"/>
      <c r="E575" s="95"/>
      <c r="F575" s="95"/>
      <c r="G575" s="95"/>
      <c r="H575" s="95"/>
      <c r="I575" s="95"/>
      <c r="J575" s="95"/>
      <c r="K575" s="95"/>
      <c r="L575" s="95"/>
    </row>
    <row r="576" spans="2:12">
      <c r="B576" s="94"/>
      <c r="C576" s="95"/>
      <c r="D576" s="95"/>
      <c r="E576" s="95"/>
      <c r="F576" s="95"/>
      <c r="G576" s="95"/>
      <c r="H576" s="95"/>
      <c r="I576" s="95"/>
      <c r="J576" s="95"/>
      <c r="K576" s="95"/>
      <c r="L576" s="95"/>
    </row>
    <row r="577" spans="2:12">
      <c r="B577" s="94"/>
      <c r="C577" s="95"/>
      <c r="D577" s="95"/>
      <c r="E577" s="95"/>
      <c r="F577" s="95"/>
      <c r="G577" s="95"/>
      <c r="H577" s="95"/>
      <c r="I577" s="95"/>
      <c r="J577" s="95"/>
      <c r="K577" s="95"/>
      <c r="L577" s="95"/>
    </row>
    <row r="578" spans="2:12">
      <c r="B578" s="94"/>
      <c r="C578" s="95"/>
      <c r="D578" s="95"/>
      <c r="E578" s="95"/>
      <c r="F578" s="95"/>
      <c r="G578" s="95"/>
      <c r="H578" s="95"/>
      <c r="I578" s="95"/>
      <c r="J578" s="95"/>
      <c r="K578" s="95"/>
      <c r="L578" s="95"/>
    </row>
    <row r="579" spans="2:12">
      <c r="B579" s="94"/>
      <c r="C579" s="95"/>
      <c r="D579" s="95"/>
      <c r="E579" s="95"/>
      <c r="F579" s="95"/>
      <c r="G579" s="95"/>
      <c r="H579" s="95"/>
      <c r="I579" s="95"/>
      <c r="J579" s="95"/>
      <c r="K579" s="95"/>
      <c r="L579" s="95"/>
    </row>
    <row r="580" spans="2:12">
      <c r="B580" s="94"/>
      <c r="C580" s="95"/>
      <c r="D580" s="95"/>
      <c r="E580" s="95"/>
      <c r="F580" s="95"/>
      <c r="G580" s="95"/>
      <c r="H580" s="95"/>
      <c r="I580" s="95"/>
      <c r="J580" s="95"/>
      <c r="K580" s="95"/>
      <c r="L580" s="95"/>
    </row>
    <row r="581" spans="2:12">
      <c r="B581" s="94"/>
      <c r="C581" s="95"/>
      <c r="D581" s="95"/>
      <c r="E581" s="95"/>
      <c r="F581" s="95"/>
      <c r="G581" s="95"/>
      <c r="H581" s="95"/>
      <c r="I581" s="95"/>
      <c r="J581" s="95"/>
      <c r="K581" s="95"/>
      <c r="L581" s="95"/>
    </row>
    <row r="582" spans="2:12">
      <c r="B582" s="94"/>
      <c r="C582" s="95"/>
      <c r="D582" s="95"/>
      <c r="E582" s="95"/>
      <c r="F582" s="95"/>
      <c r="G582" s="95"/>
      <c r="H582" s="95"/>
      <c r="I582" s="95"/>
      <c r="J582" s="95"/>
      <c r="K582" s="95"/>
      <c r="L582" s="95"/>
    </row>
    <row r="583" spans="2:12">
      <c r="B583" s="94"/>
      <c r="C583" s="95"/>
      <c r="D583" s="95"/>
      <c r="E583" s="95"/>
      <c r="F583" s="95"/>
      <c r="G583" s="95"/>
      <c r="H583" s="95"/>
      <c r="I583" s="95"/>
      <c r="J583" s="95"/>
      <c r="K583" s="95"/>
      <c r="L583" s="95"/>
    </row>
    <row r="584" spans="2:12">
      <c r="B584" s="94"/>
      <c r="C584" s="95"/>
      <c r="D584" s="95"/>
      <c r="E584" s="95"/>
      <c r="F584" s="95"/>
      <c r="G584" s="95"/>
      <c r="H584" s="95"/>
      <c r="I584" s="95"/>
      <c r="J584" s="95"/>
      <c r="K584" s="95"/>
      <c r="L584" s="95"/>
    </row>
    <row r="585" spans="2:12">
      <c r="B585" s="94"/>
      <c r="C585" s="95"/>
      <c r="D585" s="95"/>
      <c r="E585" s="95"/>
      <c r="F585" s="95"/>
      <c r="G585" s="95"/>
      <c r="H585" s="95"/>
      <c r="I585" s="95"/>
      <c r="J585" s="95"/>
      <c r="K585" s="95"/>
      <c r="L585" s="95"/>
    </row>
    <row r="586" spans="2:12">
      <c r="B586" s="94"/>
      <c r="C586" s="95"/>
      <c r="D586" s="95"/>
      <c r="E586" s="95"/>
      <c r="F586" s="95"/>
      <c r="G586" s="95"/>
      <c r="H586" s="95"/>
      <c r="I586" s="95"/>
      <c r="J586" s="95"/>
      <c r="K586" s="95"/>
      <c r="L586" s="95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0.7109375" style="2" bestFit="1" customWidth="1"/>
    <col min="3" max="3" width="31.285156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.71093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144</v>
      </c>
      <c r="C1" s="46" t="s" vm="1">
        <v>227</v>
      </c>
    </row>
    <row r="2" spans="1:11">
      <c r="B2" s="46" t="s">
        <v>143</v>
      </c>
      <c r="C2" s="46" t="s">
        <v>228</v>
      </c>
    </row>
    <row r="3" spans="1:11">
      <c r="B3" s="46" t="s">
        <v>145</v>
      </c>
      <c r="C3" s="46" t="s">
        <v>229</v>
      </c>
    </row>
    <row r="4" spans="1:11">
      <c r="B4" s="46" t="s">
        <v>146</v>
      </c>
      <c r="C4" s="46">
        <v>414</v>
      </c>
    </row>
    <row r="6" spans="1:11" ht="26.25" customHeight="1">
      <c r="B6" s="145" t="s">
        <v>171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1:11" ht="26.25" customHeight="1">
      <c r="B7" s="145" t="s">
        <v>94</v>
      </c>
      <c r="C7" s="146"/>
      <c r="D7" s="146"/>
      <c r="E7" s="146"/>
      <c r="F7" s="146"/>
      <c r="G7" s="146"/>
      <c r="H7" s="146"/>
      <c r="I7" s="146"/>
      <c r="J7" s="146"/>
      <c r="K7" s="147"/>
    </row>
    <row r="8" spans="1:11" s="3" customFormat="1" ht="78.75">
      <c r="A8" s="2"/>
      <c r="B8" s="21" t="s">
        <v>114</v>
      </c>
      <c r="C8" s="29" t="s">
        <v>44</v>
      </c>
      <c r="D8" s="29" t="s">
        <v>117</v>
      </c>
      <c r="E8" s="29" t="s">
        <v>64</v>
      </c>
      <c r="F8" s="29" t="s">
        <v>101</v>
      </c>
      <c r="G8" s="29" t="s">
        <v>204</v>
      </c>
      <c r="H8" s="29" t="s">
        <v>203</v>
      </c>
      <c r="I8" s="29" t="s">
        <v>61</v>
      </c>
      <c r="J8" s="29" t="s">
        <v>147</v>
      </c>
      <c r="K8" s="30" t="s">
        <v>149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7" t="s">
        <v>49</v>
      </c>
      <c r="C11" s="87"/>
      <c r="D11" s="88"/>
      <c r="E11" s="88"/>
      <c r="F11" s="88"/>
      <c r="G11" s="90"/>
      <c r="H11" s="99"/>
      <c r="I11" s="90">
        <v>-2767.8853514320003</v>
      </c>
      <c r="J11" s="91">
        <f>IFERROR(I11/$I$11,0)</f>
        <v>1</v>
      </c>
      <c r="K11" s="91">
        <f>I11/'סכום נכסי הקרן'!$C$42</f>
        <v>-1.4060284900552697E-3</v>
      </c>
    </row>
    <row r="12" spans="1:11">
      <c r="B12" s="107" t="s">
        <v>198</v>
      </c>
      <c r="C12" s="87"/>
      <c r="D12" s="88"/>
      <c r="E12" s="88"/>
      <c r="F12" s="88"/>
      <c r="G12" s="90"/>
      <c r="H12" s="99"/>
      <c r="I12" s="90">
        <v>-2767.8853514320003</v>
      </c>
      <c r="J12" s="91">
        <f t="shared" ref="J12:J16" si="0">IFERROR(I12/$I$11,0)</f>
        <v>1</v>
      </c>
      <c r="K12" s="91">
        <f>I12/'סכום נכסי הקרן'!$C$42</f>
        <v>-1.4060284900552697E-3</v>
      </c>
    </row>
    <row r="13" spans="1:11">
      <c r="B13" s="92" t="s">
        <v>1651</v>
      </c>
      <c r="C13" s="87" t="s">
        <v>1652</v>
      </c>
      <c r="D13" s="88" t="s">
        <v>26</v>
      </c>
      <c r="E13" s="88" t="s">
        <v>617</v>
      </c>
      <c r="F13" s="88" t="s">
        <v>130</v>
      </c>
      <c r="G13" s="90">
        <v>15.590659</v>
      </c>
      <c r="H13" s="99">
        <v>95550.01</v>
      </c>
      <c r="I13" s="90">
        <v>-99.061055179000022</v>
      </c>
      <c r="J13" s="91">
        <f t="shared" si="0"/>
        <v>3.5789435833297627E-2</v>
      </c>
      <c r="K13" s="91">
        <f>I13/'סכום נכסי הקרן'!$C$42</f>
        <v>-5.032096642462142E-5</v>
      </c>
    </row>
    <row r="14" spans="1:11">
      <c r="B14" s="92" t="s">
        <v>1653</v>
      </c>
      <c r="C14" s="87" t="s">
        <v>1654</v>
      </c>
      <c r="D14" s="88" t="s">
        <v>26</v>
      </c>
      <c r="E14" s="88" t="s">
        <v>617</v>
      </c>
      <c r="F14" s="88" t="s">
        <v>130</v>
      </c>
      <c r="G14" s="90">
        <v>3.7271460000000003</v>
      </c>
      <c r="H14" s="99">
        <v>1486650</v>
      </c>
      <c r="I14" s="90">
        <v>-179.94133373000005</v>
      </c>
      <c r="J14" s="91">
        <f t="shared" si="0"/>
        <v>6.501039995638011E-2</v>
      </c>
      <c r="K14" s="91">
        <f>I14/'סכום נכסי הקרן'!$C$42</f>
        <v>-9.1406474488558292E-5</v>
      </c>
    </row>
    <row r="15" spans="1:11">
      <c r="B15" s="92" t="s">
        <v>1655</v>
      </c>
      <c r="C15" s="87" t="s">
        <v>1656</v>
      </c>
      <c r="D15" s="88" t="s">
        <v>26</v>
      </c>
      <c r="E15" s="88" t="s">
        <v>617</v>
      </c>
      <c r="F15" s="88" t="s">
        <v>130</v>
      </c>
      <c r="G15" s="90">
        <v>72.362576000000018</v>
      </c>
      <c r="H15" s="99">
        <v>432550</v>
      </c>
      <c r="I15" s="90">
        <v>-2471.0997527530003</v>
      </c>
      <c r="J15" s="91">
        <f t="shared" si="0"/>
        <v>0.89277532809462135</v>
      </c>
      <c r="K15" s="91">
        <f>I15/'סכום נכסי הקרן'!$C$42</f>
        <v>-1.2552675465194783E-3</v>
      </c>
    </row>
    <row r="16" spans="1:11">
      <c r="B16" s="92" t="s">
        <v>1657</v>
      </c>
      <c r="C16" s="87" t="s">
        <v>1658</v>
      </c>
      <c r="D16" s="88" t="s">
        <v>26</v>
      </c>
      <c r="E16" s="88" t="s">
        <v>617</v>
      </c>
      <c r="F16" s="88" t="s">
        <v>139</v>
      </c>
      <c r="G16" s="90">
        <v>2.7910790000000003</v>
      </c>
      <c r="H16" s="99">
        <v>232350</v>
      </c>
      <c r="I16" s="90">
        <v>-17.783209770000003</v>
      </c>
      <c r="J16" s="91">
        <f t="shared" si="0"/>
        <v>6.4248361157009755E-3</v>
      </c>
      <c r="K16" s="91">
        <f>I16/'סכום נכסי הקרן'!$C$42</f>
        <v>-9.0335026226116065E-6</v>
      </c>
    </row>
    <row r="17" spans="2:11">
      <c r="B17" s="107"/>
      <c r="C17" s="87"/>
      <c r="D17" s="87"/>
      <c r="E17" s="87"/>
      <c r="F17" s="87"/>
      <c r="G17" s="90"/>
      <c r="H17" s="99"/>
      <c r="I17" s="87"/>
      <c r="J17" s="91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110" t="s">
        <v>219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110" t="s">
        <v>110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110" t="s">
        <v>202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110" t="s">
        <v>210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>
      <c r="B115" s="87"/>
      <c r="C115" s="87"/>
      <c r="D115" s="87"/>
      <c r="E115" s="87"/>
      <c r="F115" s="87"/>
      <c r="G115" s="87"/>
      <c r="H115" s="87"/>
      <c r="I115" s="87"/>
      <c r="J115" s="87"/>
      <c r="K115" s="87"/>
    </row>
    <row r="116" spans="2:11"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2:11">
      <c r="B117" s="94"/>
      <c r="C117" s="114"/>
      <c r="D117" s="114"/>
      <c r="E117" s="114"/>
      <c r="F117" s="114"/>
      <c r="G117" s="114"/>
      <c r="H117" s="114"/>
      <c r="I117" s="95"/>
      <c r="J117" s="95"/>
      <c r="K117" s="114"/>
    </row>
    <row r="118" spans="2:11">
      <c r="B118" s="94"/>
      <c r="C118" s="114"/>
      <c r="D118" s="114"/>
      <c r="E118" s="114"/>
      <c r="F118" s="114"/>
      <c r="G118" s="114"/>
      <c r="H118" s="114"/>
      <c r="I118" s="95"/>
      <c r="J118" s="95"/>
      <c r="K118" s="114"/>
    </row>
    <row r="119" spans="2:11">
      <c r="B119" s="94"/>
      <c r="C119" s="114"/>
      <c r="D119" s="114"/>
      <c r="E119" s="114"/>
      <c r="F119" s="114"/>
      <c r="G119" s="114"/>
      <c r="H119" s="114"/>
      <c r="I119" s="95"/>
      <c r="J119" s="95"/>
      <c r="K119" s="114"/>
    </row>
    <row r="120" spans="2:11">
      <c r="B120" s="94"/>
      <c r="C120" s="114"/>
      <c r="D120" s="114"/>
      <c r="E120" s="114"/>
      <c r="F120" s="114"/>
      <c r="G120" s="114"/>
      <c r="H120" s="114"/>
      <c r="I120" s="95"/>
      <c r="J120" s="95"/>
      <c r="K120" s="114"/>
    </row>
    <row r="121" spans="2:11">
      <c r="B121" s="94"/>
      <c r="C121" s="114"/>
      <c r="D121" s="114"/>
      <c r="E121" s="114"/>
      <c r="F121" s="114"/>
      <c r="G121" s="114"/>
      <c r="H121" s="114"/>
      <c r="I121" s="95"/>
      <c r="J121" s="95"/>
      <c r="K121" s="114"/>
    </row>
    <row r="122" spans="2:11">
      <c r="B122" s="94"/>
      <c r="C122" s="114"/>
      <c r="D122" s="114"/>
      <c r="E122" s="114"/>
      <c r="F122" s="114"/>
      <c r="G122" s="114"/>
      <c r="H122" s="114"/>
      <c r="I122" s="95"/>
      <c r="J122" s="95"/>
      <c r="K122" s="114"/>
    </row>
    <row r="123" spans="2:11">
      <c r="B123" s="94"/>
      <c r="C123" s="114"/>
      <c r="D123" s="114"/>
      <c r="E123" s="114"/>
      <c r="F123" s="114"/>
      <c r="G123" s="114"/>
      <c r="H123" s="114"/>
      <c r="I123" s="95"/>
      <c r="J123" s="95"/>
      <c r="K123" s="114"/>
    </row>
    <row r="124" spans="2:11">
      <c r="B124" s="94"/>
      <c r="C124" s="114"/>
      <c r="D124" s="114"/>
      <c r="E124" s="114"/>
      <c r="F124" s="114"/>
      <c r="G124" s="114"/>
      <c r="H124" s="114"/>
      <c r="I124" s="95"/>
      <c r="J124" s="95"/>
      <c r="K124" s="114"/>
    </row>
    <row r="125" spans="2:11">
      <c r="B125" s="94"/>
      <c r="C125" s="114"/>
      <c r="D125" s="114"/>
      <c r="E125" s="114"/>
      <c r="F125" s="114"/>
      <c r="G125" s="114"/>
      <c r="H125" s="114"/>
      <c r="I125" s="95"/>
      <c r="J125" s="95"/>
      <c r="K125" s="114"/>
    </row>
    <row r="126" spans="2:11">
      <c r="B126" s="94"/>
      <c r="C126" s="114"/>
      <c r="D126" s="114"/>
      <c r="E126" s="114"/>
      <c r="F126" s="114"/>
      <c r="G126" s="114"/>
      <c r="H126" s="114"/>
      <c r="I126" s="95"/>
      <c r="J126" s="95"/>
      <c r="K126" s="114"/>
    </row>
    <row r="127" spans="2:11">
      <c r="B127" s="94"/>
      <c r="C127" s="114"/>
      <c r="D127" s="114"/>
      <c r="E127" s="114"/>
      <c r="F127" s="114"/>
      <c r="G127" s="114"/>
      <c r="H127" s="114"/>
      <c r="I127" s="95"/>
      <c r="J127" s="95"/>
      <c r="K127" s="114"/>
    </row>
    <row r="128" spans="2:11">
      <c r="B128" s="94"/>
      <c r="C128" s="114"/>
      <c r="D128" s="114"/>
      <c r="E128" s="114"/>
      <c r="F128" s="114"/>
      <c r="G128" s="114"/>
      <c r="H128" s="114"/>
      <c r="I128" s="95"/>
      <c r="J128" s="95"/>
      <c r="K128" s="114"/>
    </row>
    <row r="129" spans="2:11">
      <c r="B129" s="94"/>
      <c r="C129" s="114"/>
      <c r="D129" s="114"/>
      <c r="E129" s="114"/>
      <c r="F129" s="114"/>
      <c r="G129" s="114"/>
      <c r="H129" s="114"/>
      <c r="I129" s="95"/>
      <c r="J129" s="95"/>
      <c r="K129" s="114"/>
    </row>
    <row r="130" spans="2:11">
      <c r="B130" s="94"/>
      <c r="C130" s="114"/>
      <c r="D130" s="114"/>
      <c r="E130" s="114"/>
      <c r="F130" s="114"/>
      <c r="G130" s="114"/>
      <c r="H130" s="114"/>
      <c r="I130" s="95"/>
      <c r="J130" s="95"/>
      <c r="K130" s="114"/>
    </row>
    <row r="131" spans="2:11">
      <c r="B131" s="94"/>
      <c r="C131" s="114"/>
      <c r="D131" s="114"/>
      <c r="E131" s="114"/>
      <c r="F131" s="114"/>
      <c r="G131" s="114"/>
      <c r="H131" s="114"/>
      <c r="I131" s="95"/>
      <c r="J131" s="95"/>
      <c r="K131" s="114"/>
    </row>
    <row r="132" spans="2:11">
      <c r="B132" s="94"/>
      <c r="C132" s="114"/>
      <c r="D132" s="114"/>
      <c r="E132" s="114"/>
      <c r="F132" s="114"/>
      <c r="G132" s="114"/>
      <c r="H132" s="114"/>
      <c r="I132" s="95"/>
      <c r="J132" s="95"/>
      <c r="K132" s="114"/>
    </row>
    <row r="133" spans="2:11">
      <c r="B133" s="94"/>
      <c r="C133" s="114"/>
      <c r="D133" s="114"/>
      <c r="E133" s="114"/>
      <c r="F133" s="114"/>
      <c r="G133" s="114"/>
      <c r="H133" s="114"/>
      <c r="I133" s="95"/>
      <c r="J133" s="95"/>
      <c r="K133" s="114"/>
    </row>
    <row r="134" spans="2:11">
      <c r="B134" s="94"/>
      <c r="C134" s="114"/>
      <c r="D134" s="114"/>
      <c r="E134" s="114"/>
      <c r="F134" s="114"/>
      <c r="G134" s="114"/>
      <c r="H134" s="114"/>
      <c r="I134" s="95"/>
      <c r="J134" s="95"/>
      <c r="K134" s="114"/>
    </row>
    <row r="135" spans="2:11">
      <c r="B135" s="94"/>
      <c r="C135" s="114"/>
      <c r="D135" s="114"/>
      <c r="E135" s="114"/>
      <c r="F135" s="114"/>
      <c r="G135" s="114"/>
      <c r="H135" s="114"/>
      <c r="I135" s="95"/>
      <c r="J135" s="95"/>
      <c r="K135" s="114"/>
    </row>
    <row r="136" spans="2:11">
      <c r="B136" s="94"/>
      <c r="C136" s="114"/>
      <c r="D136" s="114"/>
      <c r="E136" s="114"/>
      <c r="F136" s="114"/>
      <c r="G136" s="114"/>
      <c r="H136" s="114"/>
      <c r="I136" s="95"/>
      <c r="J136" s="95"/>
      <c r="K136" s="114"/>
    </row>
    <row r="137" spans="2:11">
      <c r="B137" s="94"/>
      <c r="C137" s="114"/>
      <c r="D137" s="114"/>
      <c r="E137" s="114"/>
      <c r="F137" s="114"/>
      <c r="G137" s="114"/>
      <c r="H137" s="114"/>
      <c r="I137" s="95"/>
      <c r="J137" s="95"/>
      <c r="K137" s="114"/>
    </row>
    <row r="138" spans="2:11">
      <c r="B138" s="94"/>
      <c r="C138" s="114"/>
      <c r="D138" s="114"/>
      <c r="E138" s="114"/>
      <c r="F138" s="114"/>
      <c r="G138" s="114"/>
      <c r="H138" s="114"/>
      <c r="I138" s="95"/>
      <c r="J138" s="95"/>
      <c r="K138" s="114"/>
    </row>
    <row r="139" spans="2:11">
      <c r="B139" s="94"/>
      <c r="C139" s="114"/>
      <c r="D139" s="114"/>
      <c r="E139" s="114"/>
      <c r="F139" s="114"/>
      <c r="G139" s="114"/>
      <c r="H139" s="114"/>
      <c r="I139" s="95"/>
      <c r="J139" s="95"/>
      <c r="K139" s="114"/>
    </row>
    <row r="140" spans="2:11">
      <c r="B140" s="94"/>
      <c r="C140" s="114"/>
      <c r="D140" s="114"/>
      <c r="E140" s="114"/>
      <c r="F140" s="114"/>
      <c r="G140" s="114"/>
      <c r="H140" s="114"/>
      <c r="I140" s="95"/>
      <c r="J140" s="95"/>
      <c r="K140" s="114"/>
    </row>
    <row r="141" spans="2:11">
      <c r="B141" s="94"/>
      <c r="C141" s="114"/>
      <c r="D141" s="114"/>
      <c r="E141" s="114"/>
      <c r="F141" s="114"/>
      <c r="G141" s="114"/>
      <c r="H141" s="114"/>
      <c r="I141" s="95"/>
      <c r="J141" s="95"/>
      <c r="K141" s="114"/>
    </row>
    <row r="142" spans="2:11">
      <c r="B142" s="94"/>
      <c r="C142" s="114"/>
      <c r="D142" s="114"/>
      <c r="E142" s="114"/>
      <c r="F142" s="114"/>
      <c r="G142" s="114"/>
      <c r="H142" s="114"/>
      <c r="I142" s="95"/>
      <c r="J142" s="95"/>
      <c r="K142" s="114"/>
    </row>
    <row r="143" spans="2:11">
      <c r="B143" s="94"/>
      <c r="C143" s="114"/>
      <c r="D143" s="114"/>
      <c r="E143" s="114"/>
      <c r="F143" s="114"/>
      <c r="G143" s="114"/>
      <c r="H143" s="114"/>
      <c r="I143" s="95"/>
      <c r="J143" s="95"/>
      <c r="K143" s="114"/>
    </row>
    <row r="144" spans="2:11">
      <c r="B144" s="94"/>
      <c r="C144" s="114"/>
      <c r="D144" s="114"/>
      <c r="E144" s="114"/>
      <c r="F144" s="114"/>
      <c r="G144" s="114"/>
      <c r="H144" s="114"/>
      <c r="I144" s="95"/>
      <c r="J144" s="95"/>
      <c r="K144" s="114"/>
    </row>
    <row r="145" spans="2:11">
      <c r="B145" s="94"/>
      <c r="C145" s="114"/>
      <c r="D145" s="114"/>
      <c r="E145" s="114"/>
      <c r="F145" s="114"/>
      <c r="G145" s="114"/>
      <c r="H145" s="114"/>
      <c r="I145" s="95"/>
      <c r="J145" s="95"/>
      <c r="K145" s="114"/>
    </row>
    <row r="146" spans="2:11">
      <c r="B146" s="94"/>
      <c r="C146" s="114"/>
      <c r="D146" s="114"/>
      <c r="E146" s="114"/>
      <c r="F146" s="114"/>
      <c r="G146" s="114"/>
      <c r="H146" s="114"/>
      <c r="I146" s="95"/>
      <c r="J146" s="95"/>
      <c r="K146" s="114"/>
    </row>
    <row r="147" spans="2:11">
      <c r="B147" s="94"/>
      <c r="C147" s="114"/>
      <c r="D147" s="114"/>
      <c r="E147" s="114"/>
      <c r="F147" s="114"/>
      <c r="G147" s="114"/>
      <c r="H147" s="114"/>
      <c r="I147" s="95"/>
      <c r="J147" s="95"/>
      <c r="K147" s="114"/>
    </row>
    <row r="148" spans="2:11">
      <c r="B148" s="94"/>
      <c r="C148" s="114"/>
      <c r="D148" s="114"/>
      <c r="E148" s="114"/>
      <c r="F148" s="114"/>
      <c r="G148" s="114"/>
      <c r="H148" s="114"/>
      <c r="I148" s="95"/>
      <c r="J148" s="95"/>
      <c r="K148" s="114"/>
    </row>
    <row r="149" spans="2:11">
      <c r="B149" s="94"/>
      <c r="C149" s="114"/>
      <c r="D149" s="114"/>
      <c r="E149" s="114"/>
      <c r="F149" s="114"/>
      <c r="G149" s="114"/>
      <c r="H149" s="114"/>
      <c r="I149" s="95"/>
      <c r="J149" s="95"/>
      <c r="K149" s="114"/>
    </row>
    <row r="150" spans="2:11">
      <c r="B150" s="94"/>
      <c r="C150" s="114"/>
      <c r="D150" s="114"/>
      <c r="E150" s="114"/>
      <c r="F150" s="114"/>
      <c r="G150" s="114"/>
      <c r="H150" s="114"/>
      <c r="I150" s="95"/>
      <c r="J150" s="95"/>
      <c r="K150" s="114"/>
    </row>
    <row r="151" spans="2:11">
      <c r="B151" s="94"/>
      <c r="C151" s="114"/>
      <c r="D151" s="114"/>
      <c r="E151" s="114"/>
      <c r="F151" s="114"/>
      <c r="G151" s="114"/>
      <c r="H151" s="114"/>
      <c r="I151" s="95"/>
      <c r="J151" s="95"/>
      <c r="K151" s="114"/>
    </row>
    <row r="152" spans="2:11">
      <c r="B152" s="94"/>
      <c r="C152" s="114"/>
      <c r="D152" s="114"/>
      <c r="E152" s="114"/>
      <c r="F152" s="114"/>
      <c r="G152" s="114"/>
      <c r="H152" s="114"/>
      <c r="I152" s="95"/>
      <c r="J152" s="95"/>
      <c r="K152" s="114"/>
    </row>
    <row r="153" spans="2:11">
      <c r="B153" s="94"/>
      <c r="C153" s="114"/>
      <c r="D153" s="114"/>
      <c r="E153" s="114"/>
      <c r="F153" s="114"/>
      <c r="G153" s="114"/>
      <c r="H153" s="114"/>
      <c r="I153" s="95"/>
      <c r="J153" s="95"/>
      <c r="K153" s="114"/>
    </row>
    <row r="154" spans="2:11">
      <c r="B154" s="94"/>
      <c r="C154" s="114"/>
      <c r="D154" s="114"/>
      <c r="E154" s="114"/>
      <c r="F154" s="114"/>
      <c r="G154" s="114"/>
      <c r="H154" s="114"/>
      <c r="I154" s="95"/>
      <c r="J154" s="95"/>
      <c r="K154" s="114"/>
    </row>
    <row r="155" spans="2:11">
      <c r="B155" s="94"/>
      <c r="C155" s="114"/>
      <c r="D155" s="114"/>
      <c r="E155" s="114"/>
      <c r="F155" s="114"/>
      <c r="G155" s="114"/>
      <c r="H155" s="114"/>
      <c r="I155" s="95"/>
      <c r="J155" s="95"/>
      <c r="K155" s="114"/>
    </row>
    <row r="156" spans="2:11">
      <c r="B156" s="94"/>
      <c r="C156" s="114"/>
      <c r="D156" s="114"/>
      <c r="E156" s="114"/>
      <c r="F156" s="114"/>
      <c r="G156" s="114"/>
      <c r="H156" s="114"/>
      <c r="I156" s="95"/>
      <c r="J156" s="95"/>
      <c r="K156" s="114"/>
    </row>
    <row r="157" spans="2:11">
      <c r="B157" s="94"/>
      <c r="C157" s="114"/>
      <c r="D157" s="114"/>
      <c r="E157" s="114"/>
      <c r="F157" s="114"/>
      <c r="G157" s="114"/>
      <c r="H157" s="114"/>
      <c r="I157" s="95"/>
      <c r="J157" s="95"/>
      <c r="K157" s="114"/>
    </row>
    <row r="158" spans="2:11">
      <c r="B158" s="94"/>
      <c r="C158" s="114"/>
      <c r="D158" s="114"/>
      <c r="E158" s="114"/>
      <c r="F158" s="114"/>
      <c r="G158" s="114"/>
      <c r="H158" s="114"/>
      <c r="I158" s="95"/>
      <c r="J158" s="95"/>
      <c r="K158" s="114"/>
    </row>
    <row r="159" spans="2:11">
      <c r="B159" s="94"/>
      <c r="C159" s="114"/>
      <c r="D159" s="114"/>
      <c r="E159" s="114"/>
      <c r="F159" s="114"/>
      <c r="G159" s="114"/>
      <c r="H159" s="114"/>
      <c r="I159" s="95"/>
      <c r="J159" s="95"/>
      <c r="K159" s="114"/>
    </row>
    <row r="160" spans="2:11">
      <c r="B160" s="94"/>
      <c r="C160" s="114"/>
      <c r="D160" s="114"/>
      <c r="E160" s="114"/>
      <c r="F160" s="114"/>
      <c r="G160" s="114"/>
      <c r="H160" s="114"/>
      <c r="I160" s="95"/>
      <c r="J160" s="95"/>
      <c r="K160" s="114"/>
    </row>
    <row r="161" spans="2:11">
      <c r="B161" s="94"/>
      <c r="C161" s="114"/>
      <c r="D161" s="114"/>
      <c r="E161" s="114"/>
      <c r="F161" s="114"/>
      <c r="G161" s="114"/>
      <c r="H161" s="114"/>
      <c r="I161" s="95"/>
      <c r="J161" s="95"/>
      <c r="K161" s="114"/>
    </row>
    <row r="162" spans="2:11">
      <c r="B162" s="94"/>
      <c r="C162" s="114"/>
      <c r="D162" s="114"/>
      <c r="E162" s="114"/>
      <c r="F162" s="114"/>
      <c r="G162" s="114"/>
      <c r="H162" s="114"/>
      <c r="I162" s="95"/>
      <c r="J162" s="95"/>
      <c r="K162" s="114"/>
    </row>
    <row r="163" spans="2:11">
      <c r="B163" s="94"/>
      <c r="C163" s="114"/>
      <c r="D163" s="114"/>
      <c r="E163" s="114"/>
      <c r="F163" s="114"/>
      <c r="G163" s="114"/>
      <c r="H163" s="114"/>
      <c r="I163" s="95"/>
      <c r="J163" s="95"/>
      <c r="K163" s="114"/>
    </row>
    <row r="164" spans="2:11">
      <c r="B164" s="94"/>
      <c r="C164" s="114"/>
      <c r="D164" s="114"/>
      <c r="E164" s="114"/>
      <c r="F164" s="114"/>
      <c r="G164" s="114"/>
      <c r="H164" s="114"/>
      <c r="I164" s="95"/>
      <c r="J164" s="95"/>
      <c r="K164" s="114"/>
    </row>
    <row r="165" spans="2:11">
      <c r="B165" s="94"/>
      <c r="C165" s="114"/>
      <c r="D165" s="114"/>
      <c r="E165" s="114"/>
      <c r="F165" s="114"/>
      <c r="G165" s="114"/>
      <c r="H165" s="114"/>
      <c r="I165" s="95"/>
      <c r="J165" s="95"/>
      <c r="K165" s="114"/>
    </row>
    <row r="166" spans="2:11">
      <c r="B166" s="94"/>
      <c r="C166" s="114"/>
      <c r="D166" s="114"/>
      <c r="E166" s="114"/>
      <c r="F166" s="114"/>
      <c r="G166" s="114"/>
      <c r="H166" s="114"/>
      <c r="I166" s="95"/>
      <c r="J166" s="95"/>
      <c r="K166" s="114"/>
    </row>
    <row r="167" spans="2:11">
      <c r="B167" s="94"/>
      <c r="C167" s="114"/>
      <c r="D167" s="114"/>
      <c r="E167" s="114"/>
      <c r="F167" s="114"/>
      <c r="G167" s="114"/>
      <c r="H167" s="114"/>
      <c r="I167" s="95"/>
      <c r="J167" s="95"/>
      <c r="K167" s="114"/>
    </row>
    <row r="168" spans="2:11">
      <c r="B168" s="94"/>
      <c r="C168" s="114"/>
      <c r="D168" s="114"/>
      <c r="E168" s="114"/>
      <c r="F168" s="114"/>
      <c r="G168" s="114"/>
      <c r="H168" s="114"/>
      <c r="I168" s="95"/>
      <c r="J168" s="95"/>
      <c r="K168" s="114"/>
    </row>
    <row r="169" spans="2:11">
      <c r="B169" s="94"/>
      <c r="C169" s="114"/>
      <c r="D169" s="114"/>
      <c r="E169" s="114"/>
      <c r="F169" s="114"/>
      <c r="G169" s="114"/>
      <c r="H169" s="114"/>
      <c r="I169" s="95"/>
      <c r="J169" s="95"/>
      <c r="K169" s="114"/>
    </row>
    <row r="170" spans="2:11">
      <c r="B170" s="94"/>
      <c r="C170" s="114"/>
      <c r="D170" s="114"/>
      <c r="E170" s="114"/>
      <c r="F170" s="114"/>
      <c r="G170" s="114"/>
      <c r="H170" s="114"/>
      <c r="I170" s="95"/>
      <c r="J170" s="95"/>
      <c r="K170" s="114"/>
    </row>
    <row r="171" spans="2:11">
      <c r="B171" s="94"/>
      <c r="C171" s="114"/>
      <c r="D171" s="114"/>
      <c r="E171" s="114"/>
      <c r="F171" s="114"/>
      <c r="G171" s="114"/>
      <c r="H171" s="114"/>
      <c r="I171" s="95"/>
      <c r="J171" s="95"/>
      <c r="K171" s="114"/>
    </row>
    <row r="172" spans="2:11">
      <c r="B172" s="94"/>
      <c r="C172" s="114"/>
      <c r="D172" s="114"/>
      <c r="E172" s="114"/>
      <c r="F172" s="114"/>
      <c r="G172" s="114"/>
      <c r="H172" s="114"/>
      <c r="I172" s="95"/>
      <c r="J172" s="95"/>
      <c r="K172" s="114"/>
    </row>
    <row r="173" spans="2:11">
      <c r="B173" s="94"/>
      <c r="C173" s="114"/>
      <c r="D173" s="114"/>
      <c r="E173" s="114"/>
      <c r="F173" s="114"/>
      <c r="G173" s="114"/>
      <c r="H173" s="114"/>
      <c r="I173" s="95"/>
      <c r="J173" s="95"/>
      <c r="K173" s="114"/>
    </row>
    <row r="174" spans="2:11">
      <c r="B174" s="94"/>
      <c r="C174" s="114"/>
      <c r="D174" s="114"/>
      <c r="E174" s="114"/>
      <c r="F174" s="114"/>
      <c r="G174" s="114"/>
      <c r="H174" s="114"/>
      <c r="I174" s="95"/>
      <c r="J174" s="95"/>
      <c r="K174" s="114"/>
    </row>
    <row r="175" spans="2:11">
      <c r="B175" s="94"/>
      <c r="C175" s="114"/>
      <c r="D175" s="114"/>
      <c r="E175" s="114"/>
      <c r="F175" s="114"/>
      <c r="G175" s="114"/>
      <c r="H175" s="114"/>
      <c r="I175" s="95"/>
      <c r="J175" s="95"/>
      <c r="K175" s="114"/>
    </row>
    <row r="176" spans="2:11">
      <c r="B176" s="94"/>
      <c r="C176" s="114"/>
      <c r="D176" s="114"/>
      <c r="E176" s="114"/>
      <c r="F176" s="114"/>
      <c r="G176" s="114"/>
      <c r="H176" s="114"/>
      <c r="I176" s="95"/>
      <c r="J176" s="95"/>
      <c r="K176" s="114"/>
    </row>
    <row r="177" spans="2:11">
      <c r="B177" s="94"/>
      <c r="C177" s="114"/>
      <c r="D177" s="114"/>
      <c r="E177" s="114"/>
      <c r="F177" s="114"/>
      <c r="G177" s="114"/>
      <c r="H177" s="114"/>
      <c r="I177" s="95"/>
      <c r="J177" s="95"/>
      <c r="K177" s="114"/>
    </row>
    <row r="178" spans="2:11">
      <c r="B178" s="94"/>
      <c r="C178" s="114"/>
      <c r="D178" s="114"/>
      <c r="E178" s="114"/>
      <c r="F178" s="114"/>
      <c r="G178" s="114"/>
      <c r="H178" s="114"/>
      <c r="I178" s="95"/>
      <c r="J178" s="95"/>
      <c r="K178" s="114"/>
    </row>
    <row r="179" spans="2:11">
      <c r="B179" s="94"/>
      <c r="C179" s="114"/>
      <c r="D179" s="114"/>
      <c r="E179" s="114"/>
      <c r="F179" s="114"/>
      <c r="G179" s="114"/>
      <c r="H179" s="114"/>
      <c r="I179" s="95"/>
      <c r="J179" s="95"/>
      <c r="K179" s="114"/>
    </row>
    <row r="180" spans="2:11">
      <c r="B180" s="94"/>
      <c r="C180" s="114"/>
      <c r="D180" s="114"/>
      <c r="E180" s="114"/>
      <c r="F180" s="114"/>
      <c r="G180" s="114"/>
      <c r="H180" s="114"/>
      <c r="I180" s="95"/>
      <c r="J180" s="95"/>
      <c r="K180" s="114"/>
    </row>
    <row r="181" spans="2:11">
      <c r="B181" s="94"/>
      <c r="C181" s="114"/>
      <c r="D181" s="114"/>
      <c r="E181" s="114"/>
      <c r="F181" s="114"/>
      <c r="G181" s="114"/>
      <c r="H181" s="114"/>
      <c r="I181" s="95"/>
      <c r="J181" s="95"/>
      <c r="K181" s="114"/>
    </row>
    <row r="182" spans="2:11">
      <c r="B182" s="94"/>
      <c r="C182" s="114"/>
      <c r="D182" s="114"/>
      <c r="E182" s="114"/>
      <c r="F182" s="114"/>
      <c r="G182" s="114"/>
      <c r="H182" s="114"/>
      <c r="I182" s="95"/>
      <c r="J182" s="95"/>
      <c r="K182" s="114"/>
    </row>
    <row r="183" spans="2:11">
      <c r="B183" s="94"/>
      <c r="C183" s="114"/>
      <c r="D183" s="114"/>
      <c r="E183" s="114"/>
      <c r="F183" s="114"/>
      <c r="G183" s="114"/>
      <c r="H183" s="114"/>
      <c r="I183" s="95"/>
      <c r="J183" s="95"/>
      <c r="K183" s="114"/>
    </row>
    <row r="184" spans="2:11">
      <c r="B184" s="94"/>
      <c r="C184" s="114"/>
      <c r="D184" s="114"/>
      <c r="E184" s="114"/>
      <c r="F184" s="114"/>
      <c r="G184" s="114"/>
      <c r="H184" s="114"/>
      <c r="I184" s="95"/>
      <c r="J184" s="95"/>
      <c r="K184" s="114"/>
    </row>
    <row r="185" spans="2:11">
      <c r="B185" s="94"/>
      <c r="C185" s="114"/>
      <c r="D185" s="114"/>
      <c r="E185" s="114"/>
      <c r="F185" s="114"/>
      <c r="G185" s="114"/>
      <c r="H185" s="114"/>
      <c r="I185" s="95"/>
      <c r="J185" s="95"/>
      <c r="K185" s="114"/>
    </row>
    <row r="186" spans="2:11">
      <c r="B186" s="94"/>
      <c r="C186" s="114"/>
      <c r="D186" s="114"/>
      <c r="E186" s="114"/>
      <c r="F186" s="114"/>
      <c r="G186" s="114"/>
      <c r="H186" s="114"/>
      <c r="I186" s="95"/>
      <c r="J186" s="95"/>
      <c r="K186" s="114"/>
    </row>
    <row r="187" spans="2:11">
      <c r="B187" s="94"/>
      <c r="C187" s="114"/>
      <c r="D187" s="114"/>
      <c r="E187" s="114"/>
      <c r="F187" s="114"/>
      <c r="G187" s="114"/>
      <c r="H187" s="114"/>
      <c r="I187" s="95"/>
      <c r="J187" s="95"/>
      <c r="K187" s="114"/>
    </row>
    <row r="188" spans="2:11">
      <c r="B188" s="94"/>
      <c r="C188" s="114"/>
      <c r="D188" s="114"/>
      <c r="E188" s="114"/>
      <c r="F188" s="114"/>
      <c r="G188" s="114"/>
      <c r="H188" s="114"/>
      <c r="I188" s="95"/>
      <c r="J188" s="95"/>
      <c r="K188" s="114"/>
    </row>
    <row r="189" spans="2:11">
      <c r="B189" s="94"/>
      <c r="C189" s="114"/>
      <c r="D189" s="114"/>
      <c r="E189" s="114"/>
      <c r="F189" s="114"/>
      <c r="G189" s="114"/>
      <c r="H189" s="114"/>
      <c r="I189" s="95"/>
      <c r="J189" s="95"/>
      <c r="K189" s="114"/>
    </row>
    <row r="190" spans="2:11">
      <c r="B190" s="94"/>
      <c r="C190" s="114"/>
      <c r="D190" s="114"/>
      <c r="E190" s="114"/>
      <c r="F190" s="114"/>
      <c r="G190" s="114"/>
      <c r="H190" s="114"/>
      <c r="I190" s="95"/>
      <c r="J190" s="95"/>
      <c r="K190" s="114"/>
    </row>
    <row r="191" spans="2:11">
      <c r="B191" s="94"/>
      <c r="C191" s="114"/>
      <c r="D191" s="114"/>
      <c r="E191" s="114"/>
      <c r="F191" s="114"/>
      <c r="G191" s="114"/>
      <c r="H191" s="114"/>
      <c r="I191" s="95"/>
      <c r="J191" s="95"/>
      <c r="K191" s="114"/>
    </row>
    <row r="192" spans="2:11">
      <c r="B192" s="94"/>
      <c r="C192" s="114"/>
      <c r="D192" s="114"/>
      <c r="E192" s="114"/>
      <c r="F192" s="114"/>
      <c r="G192" s="114"/>
      <c r="H192" s="114"/>
      <c r="I192" s="95"/>
      <c r="J192" s="95"/>
      <c r="K192" s="114"/>
    </row>
    <row r="193" spans="2:11">
      <c r="B193" s="94"/>
      <c r="C193" s="114"/>
      <c r="D193" s="114"/>
      <c r="E193" s="114"/>
      <c r="F193" s="114"/>
      <c r="G193" s="114"/>
      <c r="H193" s="114"/>
      <c r="I193" s="95"/>
      <c r="J193" s="95"/>
      <c r="K193" s="114"/>
    </row>
    <row r="194" spans="2:11">
      <c r="B194" s="94"/>
      <c r="C194" s="114"/>
      <c r="D194" s="114"/>
      <c r="E194" s="114"/>
      <c r="F194" s="114"/>
      <c r="G194" s="114"/>
      <c r="H194" s="114"/>
      <c r="I194" s="95"/>
      <c r="J194" s="95"/>
      <c r="K194" s="114"/>
    </row>
    <row r="195" spans="2:11">
      <c r="B195" s="94"/>
      <c r="C195" s="114"/>
      <c r="D195" s="114"/>
      <c r="E195" s="114"/>
      <c r="F195" s="114"/>
      <c r="G195" s="114"/>
      <c r="H195" s="114"/>
      <c r="I195" s="95"/>
      <c r="J195" s="95"/>
      <c r="K195" s="114"/>
    </row>
    <row r="196" spans="2:11">
      <c r="B196" s="94"/>
      <c r="C196" s="114"/>
      <c r="D196" s="114"/>
      <c r="E196" s="114"/>
      <c r="F196" s="114"/>
      <c r="G196" s="114"/>
      <c r="H196" s="114"/>
      <c r="I196" s="95"/>
      <c r="J196" s="95"/>
      <c r="K196" s="114"/>
    </row>
    <row r="197" spans="2:11">
      <c r="B197" s="94"/>
      <c r="C197" s="114"/>
      <c r="D197" s="114"/>
      <c r="E197" s="114"/>
      <c r="F197" s="114"/>
      <c r="G197" s="114"/>
      <c r="H197" s="114"/>
      <c r="I197" s="95"/>
      <c r="J197" s="95"/>
      <c r="K197" s="114"/>
    </row>
    <row r="198" spans="2:11">
      <c r="B198" s="94"/>
      <c r="C198" s="114"/>
      <c r="D198" s="114"/>
      <c r="E198" s="114"/>
      <c r="F198" s="114"/>
      <c r="G198" s="114"/>
      <c r="H198" s="114"/>
      <c r="I198" s="95"/>
      <c r="J198" s="95"/>
      <c r="K198" s="114"/>
    </row>
    <row r="199" spans="2:11">
      <c r="B199" s="94"/>
      <c r="C199" s="114"/>
      <c r="D199" s="114"/>
      <c r="E199" s="114"/>
      <c r="F199" s="114"/>
      <c r="G199" s="114"/>
      <c r="H199" s="114"/>
      <c r="I199" s="95"/>
      <c r="J199" s="95"/>
      <c r="K199" s="114"/>
    </row>
    <row r="200" spans="2:11">
      <c r="B200" s="94"/>
      <c r="C200" s="114"/>
      <c r="D200" s="114"/>
      <c r="E200" s="114"/>
      <c r="F200" s="114"/>
      <c r="G200" s="114"/>
      <c r="H200" s="114"/>
      <c r="I200" s="95"/>
      <c r="J200" s="95"/>
      <c r="K200" s="114"/>
    </row>
    <row r="201" spans="2:11">
      <c r="B201" s="94"/>
      <c r="C201" s="114"/>
      <c r="D201" s="114"/>
      <c r="E201" s="114"/>
      <c r="F201" s="114"/>
      <c r="G201" s="114"/>
      <c r="H201" s="114"/>
      <c r="I201" s="95"/>
      <c r="J201" s="95"/>
      <c r="K201" s="114"/>
    </row>
    <row r="202" spans="2:11">
      <c r="B202" s="94"/>
      <c r="C202" s="114"/>
      <c r="D202" s="114"/>
      <c r="E202" s="114"/>
      <c r="F202" s="114"/>
      <c r="G202" s="114"/>
      <c r="H202" s="114"/>
      <c r="I202" s="95"/>
      <c r="J202" s="95"/>
      <c r="K202" s="114"/>
    </row>
    <row r="203" spans="2:11">
      <c r="B203" s="94"/>
      <c r="C203" s="114"/>
      <c r="D203" s="114"/>
      <c r="E203" s="114"/>
      <c r="F203" s="114"/>
      <c r="G203" s="114"/>
      <c r="H203" s="114"/>
      <c r="I203" s="95"/>
      <c r="J203" s="95"/>
      <c r="K203" s="114"/>
    </row>
    <row r="204" spans="2:11">
      <c r="B204" s="94"/>
      <c r="C204" s="114"/>
      <c r="D204" s="114"/>
      <c r="E204" s="114"/>
      <c r="F204" s="114"/>
      <c r="G204" s="114"/>
      <c r="H204" s="114"/>
      <c r="I204" s="95"/>
      <c r="J204" s="95"/>
      <c r="K204" s="114"/>
    </row>
    <row r="205" spans="2:11">
      <c r="B205" s="94"/>
      <c r="C205" s="114"/>
      <c r="D205" s="114"/>
      <c r="E205" s="114"/>
      <c r="F205" s="114"/>
      <c r="G205" s="114"/>
      <c r="H205" s="114"/>
      <c r="I205" s="95"/>
      <c r="J205" s="95"/>
      <c r="K205" s="114"/>
    </row>
    <row r="206" spans="2:11">
      <c r="B206" s="94"/>
      <c r="C206" s="114"/>
      <c r="D206" s="114"/>
      <c r="E206" s="114"/>
      <c r="F206" s="114"/>
      <c r="G206" s="114"/>
      <c r="H206" s="114"/>
      <c r="I206" s="95"/>
      <c r="J206" s="95"/>
      <c r="K206" s="114"/>
    </row>
    <row r="207" spans="2:11">
      <c r="B207" s="94"/>
      <c r="C207" s="114"/>
      <c r="D207" s="114"/>
      <c r="E207" s="114"/>
      <c r="F207" s="114"/>
      <c r="G207" s="114"/>
      <c r="H207" s="114"/>
      <c r="I207" s="95"/>
      <c r="J207" s="95"/>
      <c r="K207" s="114"/>
    </row>
    <row r="208" spans="2:11">
      <c r="B208" s="94"/>
      <c r="C208" s="114"/>
      <c r="D208" s="114"/>
      <c r="E208" s="114"/>
      <c r="F208" s="114"/>
      <c r="G208" s="114"/>
      <c r="H208" s="114"/>
      <c r="I208" s="95"/>
      <c r="J208" s="95"/>
      <c r="K208" s="114"/>
    </row>
    <row r="209" spans="2:11">
      <c r="B209" s="94"/>
      <c r="C209" s="114"/>
      <c r="D209" s="114"/>
      <c r="E209" s="114"/>
      <c r="F209" s="114"/>
      <c r="G209" s="114"/>
      <c r="H209" s="114"/>
      <c r="I209" s="95"/>
      <c r="J209" s="95"/>
      <c r="K209" s="114"/>
    </row>
    <row r="210" spans="2:11">
      <c r="B210" s="94"/>
      <c r="C210" s="114"/>
      <c r="D210" s="114"/>
      <c r="E210" s="114"/>
      <c r="F210" s="114"/>
      <c r="G210" s="114"/>
      <c r="H210" s="114"/>
      <c r="I210" s="95"/>
      <c r="J210" s="95"/>
      <c r="K210" s="114"/>
    </row>
    <row r="211" spans="2:11">
      <c r="B211" s="94"/>
      <c r="C211" s="114"/>
      <c r="D211" s="114"/>
      <c r="E211" s="114"/>
      <c r="F211" s="114"/>
      <c r="G211" s="114"/>
      <c r="H211" s="114"/>
      <c r="I211" s="95"/>
      <c r="J211" s="95"/>
      <c r="K211" s="114"/>
    </row>
    <row r="212" spans="2:11">
      <c r="B212" s="94"/>
      <c r="C212" s="114"/>
      <c r="D212" s="114"/>
      <c r="E212" s="114"/>
      <c r="F212" s="114"/>
      <c r="G212" s="114"/>
      <c r="H212" s="114"/>
      <c r="I212" s="95"/>
      <c r="J212" s="95"/>
      <c r="K212" s="114"/>
    </row>
    <row r="213" spans="2:11">
      <c r="B213" s="94"/>
      <c r="C213" s="114"/>
      <c r="D213" s="114"/>
      <c r="E213" s="114"/>
      <c r="F213" s="114"/>
      <c r="G213" s="114"/>
      <c r="H213" s="114"/>
      <c r="I213" s="95"/>
      <c r="J213" s="95"/>
      <c r="K213" s="114"/>
    </row>
    <row r="214" spans="2:11">
      <c r="B214" s="94"/>
      <c r="C214" s="114"/>
      <c r="D214" s="114"/>
      <c r="E214" s="114"/>
      <c r="F214" s="114"/>
      <c r="G214" s="114"/>
      <c r="H214" s="114"/>
      <c r="I214" s="95"/>
      <c r="J214" s="95"/>
      <c r="K214" s="114"/>
    </row>
    <row r="215" spans="2:11">
      <c r="B215" s="94"/>
      <c r="C215" s="114"/>
      <c r="D215" s="114"/>
      <c r="E215" s="114"/>
      <c r="F215" s="114"/>
      <c r="G215" s="114"/>
      <c r="H215" s="114"/>
      <c r="I215" s="95"/>
      <c r="J215" s="95"/>
      <c r="K215" s="114"/>
    </row>
    <row r="216" spans="2:11">
      <c r="B216" s="94"/>
      <c r="C216" s="114"/>
      <c r="D216" s="114"/>
      <c r="E216" s="114"/>
      <c r="F216" s="114"/>
      <c r="G216" s="114"/>
      <c r="H216" s="114"/>
      <c r="I216" s="95"/>
      <c r="J216" s="95"/>
      <c r="K216" s="114"/>
    </row>
    <row r="217" spans="2:11">
      <c r="B217" s="94"/>
      <c r="C217" s="114"/>
      <c r="D217" s="114"/>
      <c r="E217" s="114"/>
      <c r="F217" s="114"/>
      <c r="G217" s="114"/>
      <c r="H217" s="114"/>
      <c r="I217" s="95"/>
      <c r="J217" s="95"/>
      <c r="K217" s="114"/>
    </row>
    <row r="218" spans="2:11">
      <c r="B218" s="94"/>
      <c r="C218" s="114"/>
      <c r="D218" s="114"/>
      <c r="E218" s="114"/>
      <c r="F218" s="114"/>
      <c r="G218" s="114"/>
      <c r="H218" s="114"/>
      <c r="I218" s="95"/>
      <c r="J218" s="95"/>
      <c r="K218" s="114"/>
    </row>
    <row r="219" spans="2:11">
      <c r="B219" s="94"/>
      <c r="C219" s="114"/>
      <c r="D219" s="114"/>
      <c r="E219" s="114"/>
      <c r="F219" s="114"/>
      <c r="G219" s="114"/>
      <c r="H219" s="114"/>
      <c r="I219" s="95"/>
      <c r="J219" s="95"/>
      <c r="K219" s="114"/>
    </row>
    <row r="220" spans="2:11">
      <c r="B220" s="94"/>
      <c r="C220" s="114"/>
      <c r="D220" s="114"/>
      <c r="E220" s="114"/>
      <c r="F220" s="114"/>
      <c r="G220" s="114"/>
      <c r="H220" s="114"/>
      <c r="I220" s="95"/>
      <c r="J220" s="95"/>
      <c r="K220" s="114"/>
    </row>
    <row r="221" spans="2:11">
      <c r="B221" s="94"/>
      <c r="C221" s="114"/>
      <c r="D221" s="114"/>
      <c r="E221" s="114"/>
      <c r="F221" s="114"/>
      <c r="G221" s="114"/>
      <c r="H221" s="114"/>
      <c r="I221" s="95"/>
      <c r="J221" s="95"/>
      <c r="K221" s="114"/>
    </row>
    <row r="222" spans="2:11">
      <c r="B222" s="94"/>
      <c r="C222" s="114"/>
      <c r="D222" s="114"/>
      <c r="E222" s="114"/>
      <c r="F222" s="114"/>
      <c r="G222" s="114"/>
      <c r="H222" s="114"/>
      <c r="I222" s="95"/>
      <c r="J222" s="95"/>
      <c r="K222" s="114"/>
    </row>
    <row r="223" spans="2:11">
      <c r="B223" s="94"/>
      <c r="C223" s="114"/>
      <c r="D223" s="114"/>
      <c r="E223" s="114"/>
      <c r="F223" s="114"/>
      <c r="G223" s="114"/>
      <c r="H223" s="114"/>
      <c r="I223" s="95"/>
      <c r="J223" s="95"/>
      <c r="K223" s="114"/>
    </row>
    <row r="224" spans="2:11">
      <c r="B224" s="94"/>
      <c r="C224" s="114"/>
      <c r="D224" s="114"/>
      <c r="E224" s="114"/>
      <c r="F224" s="114"/>
      <c r="G224" s="114"/>
      <c r="H224" s="114"/>
      <c r="I224" s="95"/>
      <c r="J224" s="95"/>
      <c r="K224" s="114"/>
    </row>
    <row r="225" spans="2:11">
      <c r="B225" s="94"/>
      <c r="C225" s="114"/>
      <c r="D225" s="114"/>
      <c r="E225" s="114"/>
      <c r="F225" s="114"/>
      <c r="G225" s="114"/>
      <c r="H225" s="114"/>
      <c r="I225" s="95"/>
      <c r="J225" s="95"/>
      <c r="K225" s="114"/>
    </row>
    <row r="226" spans="2:11">
      <c r="B226" s="94"/>
      <c r="C226" s="114"/>
      <c r="D226" s="114"/>
      <c r="E226" s="114"/>
      <c r="F226" s="114"/>
      <c r="G226" s="114"/>
      <c r="H226" s="114"/>
      <c r="I226" s="95"/>
      <c r="J226" s="95"/>
      <c r="K226" s="114"/>
    </row>
    <row r="227" spans="2:11">
      <c r="B227" s="94"/>
      <c r="C227" s="114"/>
      <c r="D227" s="114"/>
      <c r="E227" s="114"/>
      <c r="F227" s="114"/>
      <c r="G227" s="114"/>
      <c r="H227" s="114"/>
      <c r="I227" s="95"/>
      <c r="J227" s="95"/>
      <c r="K227" s="114"/>
    </row>
    <row r="228" spans="2:11">
      <c r="B228" s="94"/>
      <c r="C228" s="114"/>
      <c r="D228" s="114"/>
      <c r="E228" s="114"/>
      <c r="F228" s="114"/>
      <c r="G228" s="114"/>
      <c r="H228" s="114"/>
      <c r="I228" s="95"/>
      <c r="J228" s="95"/>
      <c r="K228" s="114"/>
    </row>
    <row r="229" spans="2:11">
      <c r="B229" s="94"/>
      <c r="C229" s="114"/>
      <c r="D229" s="114"/>
      <c r="E229" s="114"/>
      <c r="F229" s="114"/>
      <c r="G229" s="114"/>
      <c r="H229" s="114"/>
      <c r="I229" s="95"/>
      <c r="J229" s="95"/>
      <c r="K229" s="114"/>
    </row>
    <row r="230" spans="2:11">
      <c r="B230" s="94"/>
      <c r="C230" s="114"/>
      <c r="D230" s="114"/>
      <c r="E230" s="114"/>
      <c r="F230" s="114"/>
      <c r="G230" s="114"/>
      <c r="H230" s="114"/>
      <c r="I230" s="95"/>
      <c r="J230" s="95"/>
      <c r="K230" s="114"/>
    </row>
    <row r="231" spans="2:11">
      <c r="B231" s="94"/>
      <c r="C231" s="114"/>
      <c r="D231" s="114"/>
      <c r="E231" s="114"/>
      <c r="F231" s="114"/>
      <c r="G231" s="114"/>
      <c r="H231" s="114"/>
      <c r="I231" s="95"/>
      <c r="J231" s="95"/>
      <c r="K231" s="114"/>
    </row>
    <row r="232" spans="2:11">
      <c r="B232" s="94"/>
      <c r="C232" s="114"/>
      <c r="D232" s="114"/>
      <c r="E232" s="114"/>
      <c r="F232" s="114"/>
      <c r="G232" s="114"/>
      <c r="H232" s="114"/>
      <c r="I232" s="95"/>
      <c r="J232" s="95"/>
      <c r="K232" s="114"/>
    </row>
    <row r="233" spans="2:11">
      <c r="B233" s="94"/>
      <c r="C233" s="114"/>
      <c r="D233" s="114"/>
      <c r="E233" s="114"/>
      <c r="F233" s="114"/>
      <c r="G233" s="114"/>
      <c r="H233" s="114"/>
      <c r="I233" s="95"/>
      <c r="J233" s="95"/>
      <c r="K233" s="114"/>
    </row>
    <row r="234" spans="2:11">
      <c r="B234" s="94"/>
      <c r="C234" s="114"/>
      <c r="D234" s="114"/>
      <c r="E234" s="114"/>
      <c r="F234" s="114"/>
      <c r="G234" s="114"/>
      <c r="H234" s="114"/>
      <c r="I234" s="95"/>
      <c r="J234" s="95"/>
      <c r="K234" s="114"/>
    </row>
    <row r="235" spans="2:11">
      <c r="B235" s="94"/>
      <c r="C235" s="114"/>
      <c r="D235" s="114"/>
      <c r="E235" s="114"/>
      <c r="F235" s="114"/>
      <c r="G235" s="114"/>
      <c r="H235" s="114"/>
      <c r="I235" s="95"/>
      <c r="J235" s="95"/>
      <c r="K235" s="114"/>
    </row>
    <row r="236" spans="2:11">
      <c r="B236" s="94"/>
      <c r="C236" s="114"/>
      <c r="D236" s="114"/>
      <c r="E236" s="114"/>
      <c r="F236" s="114"/>
      <c r="G236" s="114"/>
      <c r="H236" s="114"/>
      <c r="I236" s="95"/>
      <c r="J236" s="95"/>
      <c r="K236" s="114"/>
    </row>
    <row r="237" spans="2:11">
      <c r="B237" s="94"/>
      <c r="C237" s="114"/>
      <c r="D237" s="114"/>
      <c r="E237" s="114"/>
      <c r="F237" s="114"/>
      <c r="G237" s="114"/>
      <c r="H237" s="114"/>
      <c r="I237" s="95"/>
      <c r="J237" s="95"/>
      <c r="K237" s="114"/>
    </row>
    <row r="238" spans="2:11">
      <c r="B238" s="94"/>
      <c r="C238" s="114"/>
      <c r="D238" s="114"/>
      <c r="E238" s="114"/>
      <c r="F238" s="114"/>
      <c r="G238" s="114"/>
      <c r="H238" s="114"/>
      <c r="I238" s="95"/>
      <c r="J238" s="95"/>
      <c r="K238" s="114"/>
    </row>
    <row r="239" spans="2:11">
      <c r="B239" s="94"/>
      <c r="C239" s="114"/>
      <c r="D239" s="114"/>
      <c r="E239" s="114"/>
      <c r="F239" s="114"/>
      <c r="G239" s="114"/>
      <c r="H239" s="114"/>
      <c r="I239" s="95"/>
      <c r="J239" s="95"/>
      <c r="K239" s="114"/>
    </row>
    <row r="240" spans="2:11">
      <c r="B240" s="94"/>
      <c r="C240" s="114"/>
      <c r="D240" s="114"/>
      <c r="E240" s="114"/>
      <c r="F240" s="114"/>
      <c r="G240" s="114"/>
      <c r="H240" s="114"/>
      <c r="I240" s="95"/>
      <c r="J240" s="95"/>
      <c r="K240" s="114"/>
    </row>
    <row r="241" spans="2:11">
      <c r="B241" s="94"/>
      <c r="C241" s="114"/>
      <c r="D241" s="114"/>
      <c r="E241" s="114"/>
      <c r="F241" s="114"/>
      <c r="G241" s="114"/>
      <c r="H241" s="114"/>
      <c r="I241" s="95"/>
      <c r="J241" s="95"/>
      <c r="K241" s="114"/>
    </row>
    <row r="242" spans="2:11">
      <c r="B242" s="94"/>
      <c r="C242" s="114"/>
      <c r="D242" s="114"/>
      <c r="E242" s="114"/>
      <c r="F242" s="114"/>
      <c r="G242" s="114"/>
      <c r="H242" s="114"/>
      <c r="I242" s="95"/>
      <c r="J242" s="95"/>
      <c r="K242" s="114"/>
    </row>
    <row r="243" spans="2:11">
      <c r="B243" s="94"/>
      <c r="C243" s="114"/>
      <c r="D243" s="114"/>
      <c r="E243" s="114"/>
      <c r="F243" s="114"/>
      <c r="G243" s="114"/>
      <c r="H243" s="114"/>
      <c r="I243" s="95"/>
      <c r="J243" s="95"/>
      <c r="K243" s="114"/>
    </row>
    <row r="244" spans="2:11">
      <c r="B244" s="94"/>
      <c r="C244" s="114"/>
      <c r="D244" s="114"/>
      <c r="E244" s="114"/>
      <c r="F244" s="114"/>
      <c r="G244" s="114"/>
      <c r="H244" s="114"/>
      <c r="I244" s="95"/>
      <c r="J244" s="95"/>
      <c r="K244" s="114"/>
    </row>
    <row r="245" spans="2:11">
      <c r="B245" s="94"/>
      <c r="C245" s="114"/>
      <c r="D245" s="114"/>
      <c r="E245" s="114"/>
      <c r="F245" s="114"/>
      <c r="G245" s="114"/>
      <c r="H245" s="114"/>
      <c r="I245" s="95"/>
      <c r="J245" s="95"/>
      <c r="K245" s="114"/>
    </row>
    <row r="246" spans="2:11">
      <c r="B246" s="94"/>
      <c r="C246" s="114"/>
      <c r="D246" s="114"/>
      <c r="E246" s="114"/>
      <c r="F246" s="114"/>
      <c r="G246" s="114"/>
      <c r="H246" s="114"/>
      <c r="I246" s="95"/>
      <c r="J246" s="95"/>
      <c r="K246" s="114"/>
    </row>
    <row r="247" spans="2:11">
      <c r="B247" s="94"/>
      <c r="C247" s="114"/>
      <c r="D247" s="114"/>
      <c r="E247" s="114"/>
      <c r="F247" s="114"/>
      <c r="G247" s="114"/>
      <c r="H247" s="114"/>
      <c r="I247" s="95"/>
      <c r="J247" s="95"/>
      <c r="K247" s="114"/>
    </row>
    <row r="248" spans="2:11">
      <c r="B248" s="94"/>
      <c r="C248" s="114"/>
      <c r="D248" s="114"/>
      <c r="E248" s="114"/>
      <c r="F248" s="114"/>
      <c r="G248" s="114"/>
      <c r="H248" s="114"/>
      <c r="I248" s="95"/>
      <c r="J248" s="95"/>
      <c r="K248" s="114"/>
    </row>
    <row r="249" spans="2:11">
      <c r="B249" s="94"/>
      <c r="C249" s="114"/>
      <c r="D249" s="114"/>
      <c r="E249" s="114"/>
      <c r="F249" s="114"/>
      <c r="G249" s="114"/>
      <c r="H249" s="114"/>
      <c r="I249" s="95"/>
      <c r="J249" s="95"/>
      <c r="K249" s="114"/>
    </row>
    <row r="250" spans="2:11">
      <c r="B250" s="94"/>
      <c r="C250" s="114"/>
      <c r="D250" s="114"/>
      <c r="E250" s="114"/>
      <c r="F250" s="114"/>
      <c r="G250" s="114"/>
      <c r="H250" s="114"/>
      <c r="I250" s="95"/>
      <c r="J250" s="95"/>
      <c r="K250" s="114"/>
    </row>
    <row r="251" spans="2:11">
      <c r="B251" s="94"/>
      <c r="C251" s="114"/>
      <c r="D251" s="114"/>
      <c r="E251" s="114"/>
      <c r="F251" s="114"/>
      <c r="G251" s="114"/>
      <c r="H251" s="114"/>
      <c r="I251" s="95"/>
      <c r="J251" s="95"/>
      <c r="K251" s="114"/>
    </row>
    <row r="252" spans="2:11">
      <c r="B252" s="94"/>
      <c r="C252" s="114"/>
      <c r="D252" s="114"/>
      <c r="E252" s="114"/>
      <c r="F252" s="114"/>
      <c r="G252" s="114"/>
      <c r="H252" s="114"/>
      <c r="I252" s="95"/>
      <c r="J252" s="95"/>
      <c r="K252" s="114"/>
    </row>
    <row r="253" spans="2:11">
      <c r="B253" s="94"/>
      <c r="C253" s="114"/>
      <c r="D253" s="114"/>
      <c r="E253" s="114"/>
      <c r="F253" s="114"/>
      <c r="G253" s="114"/>
      <c r="H253" s="114"/>
      <c r="I253" s="95"/>
      <c r="J253" s="95"/>
      <c r="K253" s="114"/>
    </row>
    <row r="254" spans="2:11">
      <c r="B254" s="94"/>
      <c r="C254" s="114"/>
      <c r="D254" s="114"/>
      <c r="E254" s="114"/>
      <c r="F254" s="114"/>
      <c r="G254" s="114"/>
      <c r="H254" s="114"/>
      <c r="I254" s="95"/>
      <c r="J254" s="95"/>
      <c r="K254" s="114"/>
    </row>
    <row r="255" spans="2:11">
      <c r="B255" s="94"/>
      <c r="C255" s="114"/>
      <c r="D255" s="114"/>
      <c r="E255" s="114"/>
      <c r="F255" s="114"/>
      <c r="G255" s="114"/>
      <c r="H255" s="114"/>
      <c r="I255" s="95"/>
      <c r="J255" s="95"/>
      <c r="K255" s="114"/>
    </row>
    <row r="256" spans="2:11">
      <c r="B256" s="94"/>
      <c r="C256" s="114"/>
      <c r="D256" s="114"/>
      <c r="E256" s="114"/>
      <c r="F256" s="114"/>
      <c r="G256" s="114"/>
      <c r="H256" s="114"/>
      <c r="I256" s="95"/>
      <c r="J256" s="95"/>
      <c r="K256" s="114"/>
    </row>
    <row r="257" spans="2:11">
      <c r="B257" s="94"/>
      <c r="C257" s="114"/>
      <c r="D257" s="114"/>
      <c r="E257" s="114"/>
      <c r="F257" s="114"/>
      <c r="G257" s="114"/>
      <c r="H257" s="114"/>
      <c r="I257" s="95"/>
      <c r="J257" s="95"/>
      <c r="K257" s="114"/>
    </row>
    <row r="258" spans="2:11">
      <c r="B258" s="94"/>
      <c r="C258" s="114"/>
      <c r="D258" s="114"/>
      <c r="E258" s="114"/>
      <c r="F258" s="114"/>
      <c r="G258" s="114"/>
      <c r="H258" s="114"/>
      <c r="I258" s="95"/>
      <c r="J258" s="95"/>
      <c r="K258" s="114"/>
    </row>
    <row r="259" spans="2:11">
      <c r="B259" s="94"/>
      <c r="C259" s="114"/>
      <c r="D259" s="114"/>
      <c r="E259" s="114"/>
      <c r="F259" s="114"/>
      <c r="G259" s="114"/>
      <c r="H259" s="114"/>
      <c r="I259" s="95"/>
      <c r="J259" s="95"/>
      <c r="K259" s="114"/>
    </row>
    <row r="260" spans="2:11">
      <c r="B260" s="94"/>
      <c r="C260" s="114"/>
      <c r="D260" s="114"/>
      <c r="E260" s="114"/>
      <c r="F260" s="114"/>
      <c r="G260" s="114"/>
      <c r="H260" s="114"/>
      <c r="I260" s="95"/>
      <c r="J260" s="95"/>
      <c r="K260" s="114"/>
    </row>
    <row r="261" spans="2:11">
      <c r="B261" s="94"/>
      <c r="C261" s="114"/>
      <c r="D261" s="114"/>
      <c r="E261" s="114"/>
      <c r="F261" s="114"/>
      <c r="G261" s="114"/>
      <c r="H261" s="114"/>
      <c r="I261" s="95"/>
      <c r="J261" s="95"/>
      <c r="K261" s="114"/>
    </row>
    <row r="262" spans="2:11">
      <c r="B262" s="94"/>
      <c r="C262" s="114"/>
      <c r="D262" s="114"/>
      <c r="E262" s="114"/>
      <c r="F262" s="114"/>
      <c r="G262" s="114"/>
      <c r="H262" s="114"/>
      <c r="I262" s="95"/>
      <c r="J262" s="95"/>
      <c r="K262" s="114"/>
    </row>
    <row r="263" spans="2:11">
      <c r="B263" s="94"/>
      <c r="C263" s="114"/>
      <c r="D263" s="114"/>
      <c r="E263" s="114"/>
      <c r="F263" s="114"/>
      <c r="G263" s="114"/>
      <c r="H263" s="114"/>
      <c r="I263" s="95"/>
      <c r="J263" s="95"/>
      <c r="K263" s="114"/>
    </row>
    <row r="264" spans="2:11">
      <c r="B264" s="94"/>
      <c r="C264" s="114"/>
      <c r="D264" s="114"/>
      <c r="E264" s="114"/>
      <c r="F264" s="114"/>
      <c r="G264" s="114"/>
      <c r="H264" s="114"/>
      <c r="I264" s="95"/>
      <c r="J264" s="95"/>
      <c r="K264" s="114"/>
    </row>
    <row r="265" spans="2:11">
      <c r="B265" s="94"/>
      <c r="C265" s="114"/>
      <c r="D265" s="114"/>
      <c r="E265" s="114"/>
      <c r="F265" s="114"/>
      <c r="G265" s="114"/>
      <c r="H265" s="114"/>
      <c r="I265" s="95"/>
      <c r="J265" s="95"/>
      <c r="K265" s="114"/>
    </row>
    <row r="266" spans="2:11">
      <c r="B266" s="94"/>
      <c r="C266" s="114"/>
      <c r="D266" s="114"/>
      <c r="E266" s="114"/>
      <c r="F266" s="114"/>
      <c r="G266" s="114"/>
      <c r="H266" s="114"/>
      <c r="I266" s="95"/>
      <c r="J266" s="95"/>
      <c r="K266" s="114"/>
    </row>
    <row r="267" spans="2:11">
      <c r="B267" s="94"/>
      <c r="C267" s="114"/>
      <c r="D267" s="114"/>
      <c r="E267" s="114"/>
      <c r="F267" s="114"/>
      <c r="G267" s="114"/>
      <c r="H267" s="114"/>
      <c r="I267" s="95"/>
      <c r="J267" s="95"/>
      <c r="K267" s="114"/>
    </row>
    <row r="268" spans="2:11">
      <c r="B268" s="94"/>
      <c r="C268" s="114"/>
      <c r="D268" s="114"/>
      <c r="E268" s="114"/>
      <c r="F268" s="114"/>
      <c r="G268" s="114"/>
      <c r="H268" s="114"/>
      <c r="I268" s="95"/>
      <c r="J268" s="95"/>
      <c r="K268" s="114"/>
    </row>
    <row r="269" spans="2:11">
      <c r="B269" s="94"/>
      <c r="C269" s="114"/>
      <c r="D269" s="114"/>
      <c r="E269" s="114"/>
      <c r="F269" s="114"/>
      <c r="G269" s="114"/>
      <c r="H269" s="114"/>
      <c r="I269" s="95"/>
      <c r="J269" s="95"/>
      <c r="K269" s="114"/>
    </row>
    <row r="270" spans="2:11">
      <c r="B270" s="94"/>
      <c r="C270" s="114"/>
      <c r="D270" s="114"/>
      <c r="E270" s="114"/>
      <c r="F270" s="114"/>
      <c r="G270" s="114"/>
      <c r="H270" s="114"/>
      <c r="I270" s="95"/>
      <c r="J270" s="95"/>
      <c r="K270" s="114"/>
    </row>
    <row r="271" spans="2:11">
      <c r="B271" s="94"/>
      <c r="C271" s="114"/>
      <c r="D271" s="114"/>
      <c r="E271" s="114"/>
      <c r="F271" s="114"/>
      <c r="G271" s="114"/>
      <c r="H271" s="114"/>
      <c r="I271" s="95"/>
      <c r="J271" s="95"/>
      <c r="K271" s="114"/>
    </row>
    <row r="272" spans="2:11">
      <c r="B272" s="94"/>
      <c r="C272" s="114"/>
      <c r="D272" s="114"/>
      <c r="E272" s="114"/>
      <c r="F272" s="114"/>
      <c r="G272" s="114"/>
      <c r="H272" s="114"/>
      <c r="I272" s="95"/>
      <c r="J272" s="95"/>
      <c r="K272" s="114"/>
    </row>
    <row r="273" spans="2:11">
      <c r="B273" s="94"/>
      <c r="C273" s="114"/>
      <c r="D273" s="114"/>
      <c r="E273" s="114"/>
      <c r="F273" s="114"/>
      <c r="G273" s="114"/>
      <c r="H273" s="114"/>
      <c r="I273" s="95"/>
      <c r="J273" s="95"/>
      <c r="K273" s="114"/>
    </row>
    <row r="274" spans="2:11">
      <c r="B274" s="94"/>
      <c r="C274" s="114"/>
      <c r="D274" s="114"/>
      <c r="E274" s="114"/>
      <c r="F274" s="114"/>
      <c r="G274" s="114"/>
      <c r="H274" s="114"/>
      <c r="I274" s="95"/>
      <c r="J274" s="95"/>
      <c r="K274" s="114"/>
    </row>
    <row r="275" spans="2:11">
      <c r="B275" s="94"/>
      <c r="C275" s="114"/>
      <c r="D275" s="114"/>
      <c r="E275" s="114"/>
      <c r="F275" s="114"/>
      <c r="G275" s="114"/>
      <c r="H275" s="114"/>
      <c r="I275" s="95"/>
      <c r="J275" s="95"/>
      <c r="K275" s="114"/>
    </row>
    <row r="276" spans="2:11">
      <c r="B276" s="94"/>
      <c r="C276" s="114"/>
      <c r="D276" s="114"/>
      <c r="E276" s="114"/>
      <c r="F276" s="114"/>
      <c r="G276" s="114"/>
      <c r="H276" s="114"/>
      <c r="I276" s="95"/>
      <c r="J276" s="95"/>
      <c r="K276" s="114"/>
    </row>
    <row r="277" spans="2:11">
      <c r="B277" s="94"/>
      <c r="C277" s="114"/>
      <c r="D277" s="114"/>
      <c r="E277" s="114"/>
      <c r="F277" s="114"/>
      <c r="G277" s="114"/>
      <c r="H277" s="114"/>
      <c r="I277" s="95"/>
      <c r="J277" s="95"/>
      <c r="K277" s="114"/>
    </row>
    <row r="278" spans="2:11">
      <c r="B278" s="94"/>
      <c r="C278" s="114"/>
      <c r="D278" s="114"/>
      <c r="E278" s="114"/>
      <c r="F278" s="114"/>
      <c r="G278" s="114"/>
      <c r="H278" s="114"/>
      <c r="I278" s="95"/>
      <c r="J278" s="95"/>
      <c r="K278" s="114"/>
    </row>
    <row r="279" spans="2:11">
      <c r="B279" s="94"/>
      <c r="C279" s="114"/>
      <c r="D279" s="114"/>
      <c r="E279" s="114"/>
      <c r="F279" s="114"/>
      <c r="G279" s="114"/>
      <c r="H279" s="114"/>
      <c r="I279" s="95"/>
      <c r="J279" s="95"/>
      <c r="K279" s="114"/>
    </row>
    <row r="280" spans="2:11">
      <c r="B280" s="94"/>
      <c r="C280" s="114"/>
      <c r="D280" s="114"/>
      <c r="E280" s="114"/>
      <c r="F280" s="114"/>
      <c r="G280" s="114"/>
      <c r="H280" s="114"/>
      <c r="I280" s="95"/>
      <c r="J280" s="95"/>
      <c r="K280" s="114"/>
    </row>
    <row r="281" spans="2:11">
      <c r="B281" s="94"/>
      <c r="C281" s="114"/>
      <c r="D281" s="114"/>
      <c r="E281" s="114"/>
      <c r="F281" s="114"/>
      <c r="G281" s="114"/>
      <c r="H281" s="114"/>
      <c r="I281" s="95"/>
      <c r="J281" s="95"/>
      <c r="K281" s="114"/>
    </row>
    <row r="282" spans="2:11">
      <c r="B282" s="94"/>
      <c r="C282" s="114"/>
      <c r="D282" s="114"/>
      <c r="E282" s="114"/>
      <c r="F282" s="114"/>
      <c r="G282" s="114"/>
      <c r="H282" s="114"/>
      <c r="I282" s="95"/>
      <c r="J282" s="95"/>
      <c r="K282" s="114"/>
    </row>
    <row r="283" spans="2:11">
      <c r="B283" s="94"/>
      <c r="C283" s="114"/>
      <c r="D283" s="114"/>
      <c r="E283" s="114"/>
      <c r="F283" s="114"/>
      <c r="G283" s="114"/>
      <c r="H283" s="114"/>
      <c r="I283" s="95"/>
      <c r="J283" s="95"/>
      <c r="K283" s="114"/>
    </row>
    <row r="284" spans="2:11">
      <c r="B284" s="94"/>
      <c r="C284" s="114"/>
      <c r="D284" s="114"/>
      <c r="E284" s="114"/>
      <c r="F284" s="114"/>
      <c r="G284" s="114"/>
      <c r="H284" s="114"/>
      <c r="I284" s="95"/>
      <c r="J284" s="95"/>
      <c r="K284" s="114"/>
    </row>
    <row r="285" spans="2:11">
      <c r="B285" s="94"/>
      <c r="C285" s="114"/>
      <c r="D285" s="114"/>
      <c r="E285" s="114"/>
      <c r="F285" s="114"/>
      <c r="G285" s="114"/>
      <c r="H285" s="114"/>
      <c r="I285" s="95"/>
      <c r="J285" s="95"/>
      <c r="K285" s="114"/>
    </row>
    <row r="286" spans="2:11">
      <c r="B286" s="94"/>
      <c r="C286" s="114"/>
      <c r="D286" s="114"/>
      <c r="E286" s="114"/>
      <c r="F286" s="114"/>
      <c r="G286" s="114"/>
      <c r="H286" s="114"/>
      <c r="I286" s="95"/>
      <c r="J286" s="95"/>
      <c r="K286" s="114"/>
    </row>
    <row r="287" spans="2:11">
      <c r="B287" s="94"/>
      <c r="C287" s="114"/>
      <c r="D287" s="114"/>
      <c r="E287" s="114"/>
      <c r="F287" s="114"/>
      <c r="G287" s="114"/>
      <c r="H287" s="114"/>
      <c r="I287" s="95"/>
      <c r="J287" s="95"/>
      <c r="K287" s="114"/>
    </row>
    <row r="288" spans="2:11">
      <c r="B288" s="94"/>
      <c r="C288" s="114"/>
      <c r="D288" s="114"/>
      <c r="E288" s="114"/>
      <c r="F288" s="114"/>
      <c r="G288" s="114"/>
      <c r="H288" s="114"/>
      <c r="I288" s="95"/>
      <c r="J288" s="95"/>
      <c r="K288" s="114"/>
    </row>
    <row r="289" spans="2:11">
      <c r="B289" s="94"/>
      <c r="C289" s="114"/>
      <c r="D289" s="114"/>
      <c r="E289" s="114"/>
      <c r="F289" s="114"/>
      <c r="G289" s="114"/>
      <c r="H289" s="114"/>
      <c r="I289" s="95"/>
      <c r="J289" s="95"/>
      <c r="K289" s="114"/>
    </row>
    <row r="290" spans="2:11">
      <c r="B290" s="94"/>
      <c r="C290" s="114"/>
      <c r="D290" s="114"/>
      <c r="E290" s="114"/>
      <c r="F290" s="114"/>
      <c r="G290" s="114"/>
      <c r="H290" s="114"/>
      <c r="I290" s="95"/>
      <c r="J290" s="95"/>
      <c r="K290" s="114"/>
    </row>
    <row r="291" spans="2:11">
      <c r="B291" s="94"/>
      <c r="C291" s="114"/>
      <c r="D291" s="114"/>
      <c r="E291" s="114"/>
      <c r="F291" s="114"/>
      <c r="G291" s="114"/>
      <c r="H291" s="114"/>
      <c r="I291" s="95"/>
      <c r="J291" s="95"/>
      <c r="K291" s="114"/>
    </row>
    <row r="292" spans="2:11">
      <c r="B292" s="94"/>
      <c r="C292" s="114"/>
      <c r="D292" s="114"/>
      <c r="E292" s="114"/>
      <c r="F292" s="114"/>
      <c r="G292" s="114"/>
      <c r="H292" s="114"/>
      <c r="I292" s="95"/>
      <c r="J292" s="95"/>
      <c r="K292" s="114"/>
    </row>
    <row r="293" spans="2:11">
      <c r="B293" s="94"/>
      <c r="C293" s="114"/>
      <c r="D293" s="114"/>
      <c r="E293" s="114"/>
      <c r="F293" s="114"/>
      <c r="G293" s="114"/>
      <c r="H293" s="114"/>
      <c r="I293" s="95"/>
      <c r="J293" s="95"/>
      <c r="K293" s="114"/>
    </row>
    <row r="294" spans="2:11">
      <c r="B294" s="94"/>
      <c r="C294" s="114"/>
      <c r="D294" s="114"/>
      <c r="E294" s="114"/>
      <c r="F294" s="114"/>
      <c r="G294" s="114"/>
      <c r="H294" s="114"/>
      <c r="I294" s="95"/>
      <c r="J294" s="95"/>
      <c r="K294" s="114"/>
    </row>
    <row r="295" spans="2:11">
      <c r="B295" s="94"/>
      <c r="C295" s="114"/>
      <c r="D295" s="114"/>
      <c r="E295" s="114"/>
      <c r="F295" s="114"/>
      <c r="G295" s="114"/>
      <c r="H295" s="114"/>
      <c r="I295" s="95"/>
      <c r="J295" s="95"/>
      <c r="K295" s="114"/>
    </row>
    <row r="296" spans="2:11">
      <c r="B296" s="94"/>
      <c r="C296" s="114"/>
      <c r="D296" s="114"/>
      <c r="E296" s="114"/>
      <c r="F296" s="114"/>
      <c r="G296" s="114"/>
      <c r="H296" s="114"/>
      <c r="I296" s="95"/>
      <c r="J296" s="95"/>
      <c r="K296" s="114"/>
    </row>
    <row r="297" spans="2:11">
      <c r="B297" s="94"/>
      <c r="C297" s="114"/>
      <c r="D297" s="114"/>
      <c r="E297" s="114"/>
      <c r="F297" s="114"/>
      <c r="G297" s="114"/>
      <c r="H297" s="114"/>
      <c r="I297" s="95"/>
      <c r="J297" s="95"/>
      <c r="K297" s="114"/>
    </row>
    <row r="298" spans="2:11">
      <c r="B298" s="94"/>
      <c r="C298" s="114"/>
      <c r="D298" s="114"/>
      <c r="E298" s="114"/>
      <c r="F298" s="114"/>
      <c r="G298" s="114"/>
      <c r="H298" s="114"/>
      <c r="I298" s="95"/>
      <c r="J298" s="95"/>
      <c r="K298" s="114"/>
    </row>
    <row r="299" spans="2:11">
      <c r="B299" s="94"/>
      <c r="C299" s="114"/>
      <c r="D299" s="114"/>
      <c r="E299" s="114"/>
      <c r="F299" s="114"/>
      <c r="G299" s="114"/>
      <c r="H299" s="114"/>
      <c r="I299" s="95"/>
      <c r="J299" s="95"/>
      <c r="K299" s="114"/>
    </row>
    <row r="300" spans="2:11">
      <c r="B300" s="94"/>
      <c r="C300" s="114"/>
      <c r="D300" s="114"/>
      <c r="E300" s="114"/>
      <c r="F300" s="114"/>
      <c r="G300" s="114"/>
      <c r="H300" s="114"/>
      <c r="I300" s="95"/>
      <c r="J300" s="95"/>
      <c r="K300" s="114"/>
    </row>
    <row r="301" spans="2:11">
      <c r="B301" s="94"/>
      <c r="C301" s="114"/>
      <c r="D301" s="114"/>
      <c r="E301" s="114"/>
      <c r="F301" s="114"/>
      <c r="G301" s="114"/>
      <c r="H301" s="114"/>
      <c r="I301" s="95"/>
      <c r="J301" s="95"/>
      <c r="K301" s="114"/>
    </row>
    <row r="302" spans="2:11">
      <c r="B302" s="94"/>
      <c r="C302" s="114"/>
      <c r="D302" s="114"/>
      <c r="E302" s="114"/>
      <c r="F302" s="114"/>
      <c r="G302" s="114"/>
      <c r="H302" s="114"/>
      <c r="I302" s="95"/>
      <c r="J302" s="95"/>
      <c r="K302" s="114"/>
    </row>
    <row r="303" spans="2:11">
      <c r="B303" s="94"/>
      <c r="C303" s="114"/>
      <c r="D303" s="114"/>
      <c r="E303" s="114"/>
      <c r="F303" s="114"/>
      <c r="G303" s="114"/>
      <c r="H303" s="114"/>
      <c r="I303" s="95"/>
      <c r="J303" s="95"/>
      <c r="K303" s="114"/>
    </row>
    <row r="304" spans="2:11">
      <c r="B304" s="94"/>
      <c r="C304" s="114"/>
      <c r="D304" s="114"/>
      <c r="E304" s="114"/>
      <c r="F304" s="114"/>
      <c r="G304" s="114"/>
      <c r="H304" s="114"/>
      <c r="I304" s="95"/>
      <c r="J304" s="95"/>
      <c r="K304" s="114"/>
    </row>
    <row r="305" spans="2:11">
      <c r="B305" s="94"/>
      <c r="C305" s="114"/>
      <c r="D305" s="114"/>
      <c r="E305" s="114"/>
      <c r="F305" s="114"/>
      <c r="G305" s="114"/>
      <c r="H305" s="114"/>
      <c r="I305" s="95"/>
      <c r="J305" s="95"/>
      <c r="K305" s="114"/>
    </row>
    <row r="306" spans="2:11">
      <c r="B306" s="94"/>
      <c r="C306" s="114"/>
      <c r="D306" s="114"/>
      <c r="E306" s="114"/>
      <c r="F306" s="114"/>
      <c r="G306" s="114"/>
      <c r="H306" s="114"/>
      <c r="I306" s="95"/>
      <c r="J306" s="95"/>
      <c r="K306" s="114"/>
    </row>
    <row r="307" spans="2:11">
      <c r="B307" s="94"/>
      <c r="C307" s="114"/>
      <c r="D307" s="114"/>
      <c r="E307" s="114"/>
      <c r="F307" s="114"/>
      <c r="G307" s="114"/>
      <c r="H307" s="114"/>
      <c r="I307" s="95"/>
      <c r="J307" s="95"/>
      <c r="K307" s="114"/>
    </row>
    <row r="308" spans="2:11">
      <c r="B308" s="94"/>
      <c r="C308" s="114"/>
      <c r="D308" s="114"/>
      <c r="E308" s="114"/>
      <c r="F308" s="114"/>
      <c r="G308" s="114"/>
      <c r="H308" s="114"/>
      <c r="I308" s="95"/>
      <c r="J308" s="95"/>
      <c r="K308" s="114"/>
    </row>
    <row r="309" spans="2:11">
      <c r="B309" s="94"/>
      <c r="C309" s="114"/>
      <c r="D309" s="114"/>
      <c r="E309" s="114"/>
      <c r="F309" s="114"/>
      <c r="G309" s="114"/>
      <c r="H309" s="114"/>
      <c r="I309" s="95"/>
      <c r="J309" s="95"/>
      <c r="K309" s="114"/>
    </row>
    <row r="310" spans="2:11">
      <c r="B310" s="94"/>
      <c r="C310" s="114"/>
      <c r="D310" s="114"/>
      <c r="E310" s="114"/>
      <c r="F310" s="114"/>
      <c r="G310" s="114"/>
      <c r="H310" s="114"/>
      <c r="I310" s="95"/>
      <c r="J310" s="95"/>
      <c r="K310" s="114"/>
    </row>
    <row r="311" spans="2:11">
      <c r="B311" s="94"/>
      <c r="C311" s="114"/>
      <c r="D311" s="114"/>
      <c r="E311" s="114"/>
      <c r="F311" s="114"/>
      <c r="G311" s="114"/>
      <c r="H311" s="114"/>
      <c r="I311" s="95"/>
      <c r="J311" s="95"/>
      <c r="K311" s="114"/>
    </row>
    <row r="312" spans="2:11">
      <c r="B312" s="94"/>
      <c r="C312" s="114"/>
      <c r="D312" s="114"/>
      <c r="E312" s="114"/>
      <c r="F312" s="114"/>
      <c r="G312" s="114"/>
      <c r="H312" s="114"/>
      <c r="I312" s="95"/>
      <c r="J312" s="95"/>
      <c r="K312" s="114"/>
    </row>
    <row r="313" spans="2:11">
      <c r="B313" s="94"/>
      <c r="C313" s="114"/>
      <c r="D313" s="114"/>
      <c r="E313" s="114"/>
      <c r="F313" s="114"/>
      <c r="G313" s="114"/>
      <c r="H313" s="114"/>
      <c r="I313" s="95"/>
      <c r="J313" s="95"/>
      <c r="K313" s="114"/>
    </row>
    <row r="314" spans="2:11">
      <c r="B314" s="94"/>
      <c r="C314" s="114"/>
      <c r="D314" s="114"/>
      <c r="E314" s="114"/>
      <c r="F314" s="114"/>
      <c r="G314" s="114"/>
      <c r="H314" s="114"/>
      <c r="I314" s="95"/>
      <c r="J314" s="95"/>
      <c r="K314" s="114"/>
    </row>
    <row r="315" spans="2:11">
      <c r="B315" s="94"/>
      <c r="C315" s="114"/>
      <c r="D315" s="114"/>
      <c r="E315" s="114"/>
      <c r="F315" s="114"/>
      <c r="G315" s="114"/>
      <c r="H315" s="114"/>
      <c r="I315" s="95"/>
      <c r="J315" s="95"/>
      <c r="K315" s="114"/>
    </row>
    <row r="316" spans="2:11">
      <c r="B316" s="94"/>
      <c r="C316" s="114"/>
      <c r="D316" s="114"/>
      <c r="E316" s="114"/>
      <c r="F316" s="114"/>
      <c r="G316" s="114"/>
      <c r="H316" s="114"/>
      <c r="I316" s="95"/>
      <c r="J316" s="95"/>
      <c r="K316" s="114"/>
    </row>
    <row r="317" spans="2:11">
      <c r="B317" s="94"/>
      <c r="C317" s="114"/>
      <c r="D317" s="114"/>
      <c r="E317" s="114"/>
      <c r="F317" s="114"/>
      <c r="G317" s="114"/>
      <c r="H317" s="114"/>
      <c r="I317" s="95"/>
      <c r="J317" s="95"/>
      <c r="K317" s="114"/>
    </row>
    <row r="318" spans="2:11">
      <c r="B318" s="94"/>
      <c r="C318" s="114"/>
      <c r="D318" s="114"/>
      <c r="E318" s="114"/>
      <c r="F318" s="114"/>
      <c r="G318" s="114"/>
      <c r="H318" s="114"/>
      <c r="I318" s="95"/>
      <c r="J318" s="95"/>
      <c r="K318" s="114"/>
    </row>
    <row r="319" spans="2:11">
      <c r="B319" s="94"/>
      <c r="C319" s="114"/>
      <c r="D319" s="114"/>
      <c r="E319" s="114"/>
      <c r="F319" s="114"/>
      <c r="G319" s="114"/>
      <c r="H319" s="114"/>
      <c r="I319" s="95"/>
      <c r="J319" s="95"/>
      <c r="K319" s="114"/>
    </row>
    <row r="320" spans="2:11">
      <c r="B320" s="94"/>
      <c r="C320" s="114"/>
      <c r="D320" s="114"/>
      <c r="E320" s="114"/>
      <c r="F320" s="114"/>
      <c r="G320" s="114"/>
      <c r="H320" s="114"/>
      <c r="I320" s="95"/>
      <c r="J320" s="95"/>
      <c r="K320" s="114"/>
    </row>
    <row r="321" spans="2:11">
      <c r="B321" s="94"/>
      <c r="C321" s="114"/>
      <c r="D321" s="114"/>
      <c r="E321" s="114"/>
      <c r="F321" s="114"/>
      <c r="G321" s="114"/>
      <c r="H321" s="114"/>
      <c r="I321" s="95"/>
      <c r="J321" s="95"/>
      <c r="K321" s="114"/>
    </row>
    <row r="322" spans="2:11">
      <c r="B322" s="94"/>
      <c r="C322" s="114"/>
      <c r="D322" s="114"/>
      <c r="E322" s="114"/>
      <c r="F322" s="114"/>
      <c r="G322" s="114"/>
      <c r="H322" s="114"/>
      <c r="I322" s="95"/>
      <c r="J322" s="95"/>
      <c r="K322" s="114"/>
    </row>
    <row r="323" spans="2:11">
      <c r="B323" s="94"/>
      <c r="C323" s="114"/>
      <c r="D323" s="114"/>
      <c r="E323" s="114"/>
      <c r="F323" s="114"/>
      <c r="G323" s="114"/>
      <c r="H323" s="114"/>
      <c r="I323" s="95"/>
      <c r="J323" s="95"/>
      <c r="K323" s="114"/>
    </row>
    <row r="324" spans="2:11">
      <c r="B324" s="94"/>
      <c r="C324" s="114"/>
      <c r="D324" s="114"/>
      <c r="E324" s="114"/>
      <c r="F324" s="114"/>
      <c r="G324" s="114"/>
      <c r="H324" s="114"/>
      <c r="I324" s="95"/>
      <c r="J324" s="95"/>
      <c r="K324" s="114"/>
    </row>
    <row r="325" spans="2:11">
      <c r="B325" s="94"/>
      <c r="C325" s="114"/>
      <c r="D325" s="114"/>
      <c r="E325" s="114"/>
      <c r="F325" s="114"/>
      <c r="G325" s="114"/>
      <c r="H325" s="114"/>
      <c r="I325" s="95"/>
      <c r="J325" s="95"/>
      <c r="K325" s="114"/>
    </row>
    <row r="326" spans="2:11">
      <c r="B326" s="94"/>
      <c r="C326" s="114"/>
      <c r="D326" s="114"/>
      <c r="E326" s="114"/>
      <c r="F326" s="114"/>
      <c r="G326" s="114"/>
      <c r="H326" s="114"/>
      <c r="I326" s="95"/>
      <c r="J326" s="95"/>
      <c r="K326" s="114"/>
    </row>
    <row r="327" spans="2:11">
      <c r="B327" s="94"/>
      <c r="C327" s="114"/>
      <c r="D327" s="114"/>
      <c r="E327" s="114"/>
      <c r="F327" s="114"/>
      <c r="G327" s="114"/>
      <c r="H327" s="114"/>
      <c r="I327" s="95"/>
      <c r="J327" s="95"/>
      <c r="K327" s="114"/>
    </row>
    <row r="328" spans="2:11">
      <c r="B328" s="94"/>
      <c r="C328" s="114"/>
      <c r="D328" s="114"/>
      <c r="E328" s="114"/>
      <c r="F328" s="114"/>
      <c r="G328" s="114"/>
      <c r="H328" s="114"/>
      <c r="I328" s="95"/>
      <c r="J328" s="95"/>
      <c r="K328" s="114"/>
    </row>
    <row r="329" spans="2:11">
      <c r="B329" s="94"/>
      <c r="C329" s="114"/>
      <c r="D329" s="114"/>
      <c r="E329" s="114"/>
      <c r="F329" s="114"/>
      <c r="G329" s="114"/>
      <c r="H329" s="114"/>
      <c r="I329" s="95"/>
      <c r="J329" s="95"/>
      <c r="K329" s="114"/>
    </row>
    <row r="330" spans="2:11">
      <c r="B330" s="94"/>
      <c r="C330" s="114"/>
      <c r="D330" s="114"/>
      <c r="E330" s="114"/>
      <c r="F330" s="114"/>
      <c r="G330" s="114"/>
      <c r="H330" s="114"/>
      <c r="I330" s="95"/>
      <c r="J330" s="95"/>
      <c r="K330" s="114"/>
    </row>
    <row r="331" spans="2:11">
      <c r="B331" s="94"/>
      <c r="C331" s="114"/>
      <c r="D331" s="114"/>
      <c r="E331" s="114"/>
      <c r="F331" s="114"/>
      <c r="G331" s="114"/>
      <c r="H331" s="114"/>
      <c r="I331" s="95"/>
      <c r="J331" s="95"/>
      <c r="K331" s="114"/>
    </row>
    <row r="332" spans="2:11">
      <c r="B332" s="94"/>
      <c r="C332" s="114"/>
      <c r="D332" s="114"/>
      <c r="E332" s="114"/>
      <c r="F332" s="114"/>
      <c r="G332" s="114"/>
      <c r="H332" s="114"/>
      <c r="I332" s="95"/>
      <c r="J332" s="95"/>
      <c r="K332" s="114"/>
    </row>
    <row r="333" spans="2:11">
      <c r="B333" s="94"/>
      <c r="C333" s="114"/>
      <c r="D333" s="114"/>
      <c r="E333" s="114"/>
      <c r="F333" s="114"/>
      <c r="G333" s="114"/>
      <c r="H333" s="114"/>
      <c r="I333" s="95"/>
      <c r="J333" s="95"/>
      <c r="K333" s="114"/>
    </row>
    <row r="334" spans="2:11">
      <c r="B334" s="94"/>
      <c r="C334" s="114"/>
      <c r="D334" s="114"/>
      <c r="E334" s="114"/>
      <c r="F334" s="114"/>
      <c r="G334" s="114"/>
      <c r="H334" s="114"/>
      <c r="I334" s="95"/>
      <c r="J334" s="95"/>
      <c r="K334" s="114"/>
    </row>
    <row r="335" spans="2:11">
      <c r="B335" s="94"/>
      <c r="C335" s="114"/>
      <c r="D335" s="114"/>
      <c r="E335" s="114"/>
      <c r="F335" s="114"/>
      <c r="G335" s="114"/>
      <c r="H335" s="114"/>
      <c r="I335" s="95"/>
      <c r="J335" s="95"/>
      <c r="K335" s="114"/>
    </row>
    <row r="336" spans="2:11">
      <c r="B336" s="94"/>
      <c r="C336" s="114"/>
      <c r="D336" s="114"/>
      <c r="E336" s="114"/>
      <c r="F336" s="114"/>
      <c r="G336" s="114"/>
      <c r="H336" s="114"/>
      <c r="I336" s="95"/>
      <c r="J336" s="95"/>
      <c r="K336" s="114"/>
    </row>
    <row r="337" spans="2:11">
      <c r="B337" s="94"/>
      <c r="C337" s="114"/>
      <c r="D337" s="114"/>
      <c r="E337" s="114"/>
      <c r="F337" s="114"/>
      <c r="G337" s="114"/>
      <c r="H337" s="114"/>
      <c r="I337" s="95"/>
      <c r="J337" s="95"/>
      <c r="K337" s="114"/>
    </row>
    <row r="338" spans="2:11">
      <c r="B338" s="94"/>
      <c r="C338" s="114"/>
      <c r="D338" s="114"/>
      <c r="E338" s="114"/>
      <c r="F338" s="114"/>
      <c r="G338" s="114"/>
      <c r="H338" s="114"/>
      <c r="I338" s="95"/>
      <c r="J338" s="95"/>
      <c r="K338" s="114"/>
    </row>
    <row r="339" spans="2:11">
      <c r="B339" s="94"/>
      <c r="C339" s="114"/>
      <c r="D339" s="114"/>
      <c r="E339" s="114"/>
      <c r="F339" s="114"/>
      <c r="G339" s="114"/>
      <c r="H339" s="114"/>
      <c r="I339" s="95"/>
      <c r="J339" s="95"/>
      <c r="K339" s="114"/>
    </row>
    <row r="340" spans="2:11">
      <c r="B340" s="94"/>
      <c r="C340" s="114"/>
      <c r="D340" s="114"/>
      <c r="E340" s="114"/>
      <c r="F340" s="114"/>
      <c r="G340" s="114"/>
      <c r="H340" s="114"/>
      <c r="I340" s="95"/>
      <c r="J340" s="95"/>
      <c r="K340" s="114"/>
    </row>
    <row r="341" spans="2:11">
      <c r="B341" s="94"/>
      <c r="C341" s="114"/>
      <c r="D341" s="114"/>
      <c r="E341" s="114"/>
      <c r="F341" s="114"/>
      <c r="G341" s="114"/>
      <c r="H341" s="114"/>
      <c r="I341" s="95"/>
      <c r="J341" s="95"/>
      <c r="K341" s="114"/>
    </row>
    <row r="342" spans="2:11">
      <c r="B342" s="94"/>
      <c r="C342" s="114"/>
      <c r="D342" s="114"/>
      <c r="E342" s="114"/>
      <c r="F342" s="114"/>
      <c r="G342" s="114"/>
      <c r="H342" s="114"/>
      <c r="I342" s="95"/>
      <c r="J342" s="95"/>
      <c r="K342" s="114"/>
    </row>
    <row r="343" spans="2:11">
      <c r="B343" s="94"/>
      <c r="C343" s="114"/>
      <c r="D343" s="114"/>
      <c r="E343" s="114"/>
      <c r="F343" s="114"/>
      <c r="G343" s="114"/>
      <c r="H343" s="114"/>
      <c r="I343" s="95"/>
      <c r="J343" s="95"/>
      <c r="K343" s="114"/>
    </row>
    <row r="344" spans="2:11">
      <c r="B344" s="94"/>
      <c r="C344" s="114"/>
      <c r="D344" s="114"/>
      <c r="E344" s="114"/>
      <c r="F344" s="114"/>
      <c r="G344" s="114"/>
      <c r="H344" s="114"/>
      <c r="I344" s="95"/>
      <c r="J344" s="95"/>
      <c r="K344" s="114"/>
    </row>
    <row r="345" spans="2:11">
      <c r="B345" s="94"/>
      <c r="C345" s="114"/>
      <c r="D345" s="114"/>
      <c r="E345" s="114"/>
      <c r="F345" s="114"/>
      <c r="G345" s="114"/>
      <c r="H345" s="114"/>
      <c r="I345" s="95"/>
      <c r="J345" s="95"/>
      <c r="K345" s="114"/>
    </row>
    <row r="346" spans="2:11">
      <c r="B346" s="94"/>
      <c r="C346" s="114"/>
      <c r="D346" s="114"/>
      <c r="E346" s="114"/>
      <c r="F346" s="114"/>
      <c r="G346" s="114"/>
      <c r="H346" s="114"/>
      <c r="I346" s="95"/>
      <c r="J346" s="95"/>
      <c r="K346" s="114"/>
    </row>
    <row r="347" spans="2:11">
      <c r="B347" s="94"/>
      <c r="C347" s="114"/>
      <c r="D347" s="114"/>
      <c r="E347" s="114"/>
      <c r="F347" s="114"/>
      <c r="G347" s="114"/>
      <c r="H347" s="114"/>
      <c r="I347" s="95"/>
      <c r="J347" s="95"/>
      <c r="K347" s="114"/>
    </row>
    <row r="348" spans="2:11">
      <c r="B348" s="94"/>
      <c r="C348" s="114"/>
      <c r="D348" s="114"/>
      <c r="E348" s="114"/>
      <c r="F348" s="114"/>
      <c r="G348" s="114"/>
      <c r="H348" s="114"/>
      <c r="I348" s="95"/>
      <c r="J348" s="95"/>
      <c r="K348" s="114"/>
    </row>
    <row r="349" spans="2:11">
      <c r="B349" s="94"/>
      <c r="C349" s="114"/>
      <c r="D349" s="114"/>
      <c r="E349" s="114"/>
      <c r="F349" s="114"/>
      <c r="G349" s="114"/>
      <c r="H349" s="114"/>
      <c r="I349" s="95"/>
      <c r="J349" s="95"/>
      <c r="K349" s="114"/>
    </row>
    <row r="350" spans="2:11">
      <c r="B350" s="94"/>
      <c r="C350" s="114"/>
      <c r="D350" s="114"/>
      <c r="E350" s="114"/>
      <c r="F350" s="114"/>
      <c r="G350" s="114"/>
      <c r="H350" s="114"/>
      <c r="I350" s="95"/>
      <c r="J350" s="95"/>
      <c r="K350" s="114"/>
    </row>
    <row r="351" spans="2:11">
      <c r="B351" s="94"/>
      <c r="C351" s="114"/>
      <c r="D351" s="114"/>
      <c r="E351" s="114"/>
      <c r="F351" s="114"/>
      <c r="G351" s="114"/>
      <c r="H351" s="114"/>
      <c r="I351" s="95"/>
      <c r="J351" s="95"/>
      <c r="K351" s="114"/>
    </row>
    <row r="352" spans="2:11">
      <c r="B352" s="94"/>
      <c r="C352" s="114"/>
      <c r="D352" s="114"/>
      <c r="E352" s="114"/>
      <c r="F352" s="114"/>
      <c r="G352" s="114"/>
      <c r="H352" s="114"/>
      <c r="I352" s="95"/>
      <c r="J352" s="95"/>
      <c r="K352" s="114"/>
    </row>
    <row r="353" spans="2:11">
      <c r="B353" s="94"/>
      <c r="C353" s="114"/>
      <c r="D353" s="114"/>
      <c r="E353" s="114"/>
      <c r="F353" s="114"/>
      <c r="G353" s="114"/>
      <c r="H353" s="114"/>
      <c r="I353" s="95"/>
      <c r="J353" s="95"/>
      <c r="K353" s="114"/>
    </row>
    <row r="354" spans="2:11">
      <c r="B354" s="94"/>
      <c r="C354" s="114"/>
      <c r="D354" s="114"/>
      <c r="E354" s="114"/>
      <c r="F354" s="114"/>
      <c r="G354" s="114"/>
      <c r="H354" s="114"/>
      <c r="I354" s="95"/>
      <c r="J354" s="95"/>
      <c r="K354" s="114"/>
    </row>
    <row r="355" spans="2:11">
      <c r="B355" s="94"/>
      <c r="C355" s="114"/>
      <c r="D355" s="114"/>
      <c r="E355" s="114"/>
      <c r="F355" s="114"/>
      <c r="G355" s="114"/>
      <c r="H355" s="114"/>
      <c r="I355" s="95"/>
      <c r="J355" s="95"/>
      <c r="K355" s="114"/>
    </row>
    <row r="356" spans="2:11">
      <c r="B356" s="94"/>
      <c r="C356" s="114"/>
      <c r="D356" s="114"/>
      <c r="E356" s="114"/>
      <c r="F356" s="114"/>
      <c r="G356" s="114"/>
      <c r="H356" s="114"/>
      <c r="I356" s="95"/>
      <c r="J356" s="95"/>
      <c r="K356" s="114"/>
    </row>
    <row r="357" spans="2:11">
      <c r="B357" s="94"/>
      <c r="C357" s="114"/>
      <c r="D357" s="114"/>
      <c r="E357" s="114"/>
      <c r="F357" s="114"/>
      <c r="G357" s="114"/>
      <c r="H357" s="114"/>
      <c r="I357" s="95"/>
      <c r="J357" s="95"/>
      <c r="K357" s="114"/>
    </row>
    <row r="358" spans="2:11">
      <c r="B358" s="94"/>
      <c r="C358" s="114"/>
      <c r="D358" s="114"/>
      <c r="E358" s="114"/>
      <c r="F358" s="114"/>
      <c r="G358" s="114"/>
      <c r="H358" s="114"/>
      <c r="I358" s="95"/>
      <c r="J358" s="95"/>
      <c r="K358" s="114"/>
    </row>
    <row r="359" spans="2:11">
      <c r="B359" s="94"/>
      <c r="C359" s="114"/>
      <c r="D359" s="114"/>
      <c r="E359" s="114"/>
      <c r="F359" s="114"/>
      <c r="G359" s="114"/>
      <c r="H359" s="114"/>
      <c r="I359" s="95"/>
      <c r="J359" s="95"/>
      <c r="K359" s="114"/>
    </row>
    <row r="360" spans="2:11">
      <c r="B360" s="94"/>
      <c r="C360" s="114"/>
      <c r="D360" s="114"/>
      <c r="E360" s="114"/>
      <c r="F360" s="114"/>
      <c r="G360" s="114"/>
      <c r="H360" s="114"/>
      <c r="I360" s="95"/>
      <c r="J360" s="95"/>
      <c r="K360" s="114"/>
    </row>
    <row r="361" spans="2:11">
      <c r="B361" s="94"/>
      <c r="C361" s="114"/>
      <c r="D361" s="114"/>
      <c r="E361" s="114"/>
      <c r="F361" s="114"/>
      <c r="G361" s="114"/>
      <c r="H361" s="114"/>
      <c r="I361" s="95"/>
      <c r="J361" s="95"/>
      <c r="K361" s="114"/>
    </row>
    <row r="362" spans="2:11">
      <c r="B362" s="94"/>
      <c r="C362" s="114"/>
      <c r="D362" s="114"/>
      <c r="E362" s="114"/>
      <c r="F362" s="114"/>
      <c r="G362" s="114"/>
      <c r="H362" s="114"/>
      <c r="I362" s="95"/>
      <c r="J362" s="95"/>
      <c r="K362" s="114"/>
    </row>
    <row r="363" spans="2:11">
      <c r="B363" s="94"/>
      <c r="C363" s="114"/>
      <c r="D363" s="114"/>
      <c r="E363" s="114"/>
      <c r="F363" s="114"/>
      <c r="G363" s="114"/>
      <c r="H363" s="114"/>
      <c r="I363" s="95"/>
      <c r="J363" s="95"/>
      <c r="K363" s="114"/>
    </row>
    <row r="364" spans="2:11">
      <c r="B364" s="94"/>
      <c r="C364" s="114"/>
      <c r="D364" s="114"/>
      <c r="E364" s="114"/>
      <c r="F364" s="114"/>
      <c r="G364" s="114"/>
      <c r="H364" s="114"/>
      <c r="I364" s="95"/>
      <c r="J364" s="95"/>
      <c r="K364" s="114"/>
    </row>
    <row r="365" spans="2:11">
      <c r="B365" s="94"/>
      <c r="C365" s="114"/>
      <c r="D365" s="114"/>
      <c r="E365" s="114"/>
      <c r="F365" s="114"/>
      <c r="G365" s="114"/>
      <c r="H365" s="114"/>
      <c r="I365" s="95"/>
      <c r="J365" s="95"/>
      <c r="K365" s="114"/>
    </row>
    <row r="366" spans="2:11">
      <c r="B366" s="94"/>
      <c r="C366" s="114"/>
      <c r="D366" s="114"/>
      <c r="E366" s="114"/>
      <c r="F366" s="114"/>
      <c r="G366" s="114"/>
      <c r="H366" s="114"/>
      <c r="I366" s="95"/>
      <c r="J366" s="95"/>
      <c r="K366" s="114"/>
    </row>
    <row r="367" spans="2:11">
      <c r="B367" s="94"/>
      <c r="C367" s="114"/>
      <c r="D367" s="114"/>
      <c r="E367" s="114"/>
      <c r="F367" s="114"/>
      <c r="G367" s="114"/>
      <c r="H367" s="114"/>
      <c r="I367" s="95"/>
      <c r="J367" s="95"/>
      <c r="K367" s="114"/>
    </row>
    <row r="368" spans="2:11">
      <c r="B368" s="94"/>
      <c r="C368" s="114"/>
      <c r="D368" s="114"/>
      <c r="E368" s="114"/>
      <c r="F368" s="114"/>
      <c r="G368" s="114"/>
      <c r="H368" s="114"/>
      <c r="I368" s="95"/>
      <c r="J368" s="95"/>
      <c r="K368" s="114"/>
    </row>
    <row r="369" spans="2:11">
      <c r="B369" s="94"/>
      <c r="C369" s="114"/>
      <c r="D369" s="114"/>
      <c r="E369" s="114"/>
      <c r="F369" s="114"/>
      <c r="G369" s="114"/>
      <c r="H369" s="114"/>
      <c r="I369" s="95"/>
      <c r="J369" s="95"/>
      <c r="K369" s="114"/>
    </row>
    <row r="370" spans="2:11">
      <c r="B370" s="94"/>
      <c r="C370" s="114"/>
      <c r="D370" s="114"/>
      <c r="E370" s="114"/>
      <c r="F370" s="114"/>
      <c r="G370" s="114"/>
      <c r="H370" s="114"/>
      <c r="I370" s="95"/>
      <c r="J370" s="95"/>
      <c r="K370" s="114"/>
    </row>
    <row r="371" spans="2:11">
      <c r="B371" s="94"/>
      <c r="C371" s="114"/>
      <c r="D371" s="114"/>
      <c r="E371" s="114"/>
      <c r="F371" s="114"/>
      <c r="G371" s="114"/>
      <c r="H371" s="114"/>
      <c r="I371" s="95"/>
      <c r="J371" s="95"/>
      <c r="K371" s="114"/>
    </row>
    <row r="372" spans="2:11">
      <c r="B372" s="94"/>
      <c r="C372" s="114"/>
      <c r="D372" s="114"/>
      <c r="E372" s="114"/>
      <c r="F372" s="114"/>
      <c r="G372" s="114"/>
      <c r="H372" s="114"/>
      <c r="I372" s="95"/>
      <c r="J372" s="95"/>
      <c r="K372" s="114"/>
    </row>
    <row r="373" spans="2:11">
      <c r="B373" s="94"/>
      <c r="C373" s="114"/>
      <c r="D373" s="114"/>
      <c r="E373" s="114"/>
      <c r="F373" s="114"/>
      <c r="G373" s="114"/>
      <c r="H373" s="114"/>
      <c r="I373" s="95"/>
      <c r="J373" s="95"/>
      <c r="K373" s="114"/>
    </row>
    <row r="374" spans="2:11">
      <c r="B374" s="94"/>
      <c r="C374" s="114"/>
      <c r="D374" s="114"/>
      <c r="E374" s="114"/>
      <c r="F374" s="114"/>
      <c r="G374" s="114"/>
      <c r="H374" s="114"/>
      <c r="I374" s="95"/>
      <c r="J374" s="95"/>
      <c r="K374" s="114"/>
    </row>
    <row r="375" spans="2:11">
      <c r="B375" s="94"/>
      <c r="C375" s="114"/>
      <c r="D375" s="114"/>
      <c r="E375" s="114"/>
      <c r="F375" s="114"/>
      <c r="G375" s="114"/>
      <c r="H375" s="114"/>
      <c r="I375" s="95"/>
      <c r="J375" s="95"/>
      <c r="K375" s="114"/>
    </row>
    <row r="376" spans="2:11">
      <c r="B376" s="94"/>
      <c r="C376" s="114"/>
      <c r="D376" s="114"/>
      <c r="E376" s="114"/>
      <c r="F376" s="114"/>
      <c r="G376" s="114"/>
      <c r="H376" s="114"/>
      <c r="I376" s="95"/>
      <c r="J376" s="95"/>
      <c r="K376" s="114"/>
    </row>
    <row r="377" spans="2:11">
      <c r="B377" s="94"/>
      <c r="C377" s="114"/>
      <c r="D377" s="114"/>
      <c r="E377" s="114"/>
      <c r="F377" s="114"/>
      <c r="G377" s="114"/>
      <c r="H377" s="114"/>
      <c r="I377" s="95"/>
      <c r="J377" s="95"/>
      <c r="K377" s="114"/>
    </row>
    <row r="378" spans="2:11">
      <c r="B378" s="94"/>
      <c r="C378" s="114"/>
      <c r="D378" s="114"/>
      <c r="E378" s="114"/>
      <c r="F378" s="114"/>
      <c r="G378" s="114"/>
      <c r="H378" s="114"/>
      <c r="I378" s="95"/>
      <c r="J378" s="95"/>
      <c r="K378" s="114"/>
    </row>
    <row r="379" spans="2:11">
      <c r="B379" s="94"/>
      <c r="C379" s="114"/>
      <c r="D379" s="114"/>
      <c r="E379" s="114"/>
      <c r="F379" s="114"/>
      <c r="G379" s="114"/>
      <c r="H379" s="114"/>
      <c r="I379" s="95"/>
      <c r="J379" s="95"/>
      <c r="K379" s="114"/>
    </row>
    <row r="380" spans="2:11">
      <c r="B380" s="94"/>
      <c r="C380" s="114"/>
      <c r="D380" s="114"/>
      <c r="E380" s="114"/>
      <c r="F380" s="114"/>
      <c r="G380" s="114"/>
      <c r="H380" s="114"/>
      <c r="I380" s="95"/>
      <c r="J380" s="95"/>
      <c r="K380" s="114"/>
    </row>
    <row r="381" spans="2:11">
      <c r="B381" s="94"/>
      <c r="C381" s="114"/>
      <c r="D381" s="114"/>
      <c r="E381" s="114"/>
      <c r="F381" s="114"/>
      <c r="G381" s="114"/>
      <c r="H381" s="114"/>
      <c r="I381" s="95"/>
      <c r="J381" s="95"/>
      <c r="K381" s="114"/>
    </row>
    <row r="382" spans="2:11">
      <c r="B382" s="94"/>
      <c r="C382" s="114"/>
      <c r="D382" s="114"/>
      <c r="E382" s="114"/>
      <c r="F382" s="114"/>
      <c r="G382" s="114"/>
      <c r="H382" s="114"/>
      <c r="I382" s="95"/>
      <c r="J382" s="95"/>
      <c r="K382" s="114"/>
    </row>
    <row r="383" spans="2:11">
      <c r="B383" s="94"/>
      <c r="C383" s="114"/>
      <c r="D383" s="114"/>
      <c r="E383" s="114"/>
      <c r="F383" s="114"/>
      <c r="G383" s="114"/>
      <c r="H383" s="114"/>
      <c r="I383" s="95"/>
      <c r="J383" s="95"/>
      <c r="K383" s="114"/>
    </row>
    <row r="384" spans="2:11">
      <c r="B384" s="94"/>
      <c r="C384" s="114"/>
      <c r="D384" s="114"/>
      <c r="E384" s="114"/>
      <c r="F384" s="114"/>
      <c r="G384" s="114"/>
      <c r="H384" s="114"/>
      <c r="I384" s="95"/>
      <c r="J384" s="95"/>
      <c r="K384" s="114"/>
    </row>
    <row r="385" spans="2:11">
      <c r="B385" s="94"/>
      <c r="C385" s="114"/>
      <c r="D385" s="114"/>
      <c r="E385" s="114"/>
      <c r="F385" s="114"/>
      <c r="G385" s="114"/>
      <c r="H385" s="114"/>
      <c r="I385" s="95"/>
      <c r="J385" s="95"/>
      <c r="K385" s="114"/>
    </row>
    <row r="386" spans="2:11">
      <c r="B386" s="94"/>
      <c r="C386" s="114"/>
      <c r="D386" s="114"/>
      <c r="E386" s="114"/>
      <c r="F386" s="114"/>
      <c r="G386" s="114"/>
      <c r="H386" s="114"/>
      <c r="I386" s="95"/>
      <c r="J386" s="95"/>
      <c r="K386" s="114"/>
    </row>
    <row r="387" spans="2:11">
      <c r="B387" s="94"/>
      <c r="C387" s="114"/>
      <c r="D387" s="114"/>
      <c r="E387" s="114"/>
      <c r="F387" s="114"/>
      <c r="G387" s="114"/>
      <c r="H387" s="114"/>
      <c r="I387" s="95"/>
      <c r="J387" s="95"/>
      <c r="K387" s="114"/>
    </row>
    <row r="388" spans="2:11">
      <c r="B388" s="94"/>
      <c r="C388" s="114"/>
      <c r="D388" s="114"/>
      <c r="E388" s="114"/>
      <c r="F388" s="114"/>
      <c r="G388" s="114"/>
      <c r="H388" s="114"/>
      <c r="I388" s="95"/>
      <c r="J388" s="95"/>
      <c r="K388" s="114"/>
    </row>
    <row r="389" spans="2:11">
      <c r="B389" s="94"/>
      <c r="C389" s="114"/>
      <c r="D389" s="114"/>
      <c r="E389" s="114"/>
      <c r="F389" s="114"/>
      <c r="G389" s="114"/>
      <c r="H389" s="114"/>
      <c r="I389" s="95"/>
      <c r="J389" s="95"/>
      <c r="K389" s="114"/>
    </row>
    <row r="390" spans="2:11">
      <c r="B390" s="94"/>
      <c r="C390" s="114"/>
      <c r="D390" s="114"/>
      <c r="E390" s="114"/>
      <c r="F390" s="114"/>
      <c r="G390" s="114"/>
      <c r="H390" s="114"/>
      <c r="I390" s="95"/>
      <c r="J390" s="95"/>
      <c r="K390" s="114"/>
    </row>
    <row r="391" spans="2:11">
      <c r="B391" s="94"/>
      <c r="C391" s="114"/>
      <c r="D391" s="114"/>
      <c r="E391" s="114"/>
      <c r="F391" s="114"/>
      <c r="G391" s="114"/>
      <c r="H391" s="114"/>
      <c r="I391" s="95"/>
      <c r="J391" s="95"/>
      <c r="K391" s="114"/>
    </row>
    <row r="392" spans="2:11">
      <c r="B392" s="94"/>
      <c r="C392" s="114"/>
      <c r="D392" s="114"/>
      <c r="E392" s="114"/>
      <c r="F392" s="114"/>
      <c r="G392" s="114"/>
      <c r="H392" s="114"/>
      <c r="I392" s="95"/>
      <c r="J392" s="95"/>
      <c r="K392" s="114"/>
    </row>
    <row r="393" spans="2:11">
      <c r="B393" s="94"/>
      <c r="C393" s="114"/>
      <c r="D393" s="114"/>
      <c r="E393" s="114"/>
      <c r="F393" s="114"/>
      <c r="G393" s="114"/>
      <c r="H393" s="114"/>
      <c r="I393" s="95"/>
      <c r="J393" s="95"/>
      <c r="K393" s="114"/>
    </row>
    <row r="394" spans="2:11">
      <c r="B394" s="94"/>
      <c r="C394" s="114"/>
      <c r="D394" s="114"/>
      <c r="E394" s="114"/>
      <c r="F394" s="114"/>
      <c r="G394" s="114"/>
      <c r="H394" s="114"/>
      <c r="I394" s="95"/>
      <c r="J394" s="95"/>
      <c r="K394" s="114"/>
    </row>
    <row r="395" spans="2:11">
      <c r="B395" s="94"/>
      <c r="C395" s="114"/>
      <c r="D395" s="114"/>
      <c r="E395" s="114"/>
      <c r="F395" s="114"/>
      <c r="G395" s="114"/>
      <c r="H395" s="114"/>
      <c r="I395" s="95"/>
      <c r="J395" s="95"/>
      <c r="K395" s="114"/>
    </row>
    <row r="396" spans="2:11">
      <c r="B396" s="94"/>
      <c r="C396" s="114"/>
      <c r="D396" s="114"/>
      <c r="E396" s="114"/>
      <c r="F396" s="114"/>
      <c r="G396" s="114"/>
      <c r="H396" s="114"/>
      <c r="I396" s="95"/>
      <c r="J396" s="95"/>
      <c r="K396" s="114"/>
    </row>
    <row r="397" spans="2:11">
      <c r="B397" s="94"/>
      <c r="C397" s="114"/>
      <c r="D397" s="114"/>
      <c r="E397" s="114"/>
      <c r="F397" s="114"/>
      <c r="G397" s="114"/>
      <c r="H397" s="114"/>
      <c r="I397" s="95"/>
      <c r="J397" s="95"/>
      <c r="K397" s="114"/>
    </row>
    <row r="398" spans="2:11">
      <c r="B398" s="94"/>
      <c r="C398" s="114"/>
      <c r="D398" s="114"/>
      <c r="E398" s="114"/>
      <c r="F398" s="114"/>
      <c r="G398" s="114"/>
      <c r="H398" s="114"/>
      <c r="I398" s="95"/>
      <c r="J398" s="95"/>
      <c r="K398" s="114"/>
    </row>
    <row r="399" spans="2:11">
      <c r="B399" s="94"/>
      <c r="C399" s="114"/>
      <c r="D399" s="114"/>
      <c r="E399" s="114"/>
      <c r="F399" s="114"/>
      <c r="G399" s="114"/>
      <c r="H399" s="114"/>
      <c r="I399" s="95"/>
      <c r="J399" s="95"/>
      <c r="K399" s="114"/>
    </row>
    <row r="400" spans="2:11">
      <c r="B400" s="94"/>
      <c r="C400" s="114"/>
      <c r="D400" s="114"/>
      <c r="E400" s="114"/>
      <c r="F400" s="114"/>
      <c r="G400" s="114"/>
      <c r="H400" s="114"/>
      <c r="I400" s="95"/>
      <c r="J400" s="95"/>
      <c r="K400" s="114"/>
    </row>
    <row r="401" spans="2:11">
      <c r="B401" s="94"/>
      <c r="C401" s="114"/>
      <c r="D401" s="114"/>
      <c r="E401" s="114"/>
      <c r="F401" s="114"/>
      <c r="G401" s="114"/>
      <c r="H401" s="114"/>
      <c r="I401" s="95"/>
      <c r="J401" s="95"/>
      <c r="K401" s="114"/>
    </row>
    <row r="402" spans="2:11">
      <c r="B402" s="94"/>
      <c r="C402" s="114"/>
      <c r="D402" s="114"/>
      <c r="E402" s="114"/>
      <c r="F402" s="114"/>
      <c r="G402" s="114"/>
      <c r="H402" s="114"/>
      <c r="I402" s="95"/>
      <c r="J402" s="95"/>
      <c r="K402" s="114"/>
    </row>
    <row r="403" spans="2:11">
      <c r="B403" s="94"/>
      <c r="C403" s="114"/>
      <c r="D403" s="114"/>
      <c r="E403" s="114"/>
      <c r="F403" s="114"/>
      <c r="G403" s="114"/>
      <c r="H403" s="114"/>
      <c r="I403" s="95"/>
      <c r="J403" s="95"/>
      <c r="K403" s="114"/>
    </row>
    <row r="404" spans="2:11">
      <c r="B404" s="94"/>
      <c r="C404" s="114"/>
      <c r="D404" s="114"/>
      <c r="E404" s="114"/>
      <c r="F404" s="114"/>
      <c r="G404" s="114"/>
      <c r="H404" s="114"/>
      <c r="I404" s="95"/>
      <c r="J404" s="95"/>
      <c r="K404" s="114"/>
    </row>
    <row r="405" spans="2:11">
      <c r="B405" s="94"/>
      <c r="C405" s="114"/>
      <c r="D405" s="114"/>
      <c r="E405" s="114"/>
      <c r="F405" s="114"/>
      <c r="G405" s="114"/>
      <c r="H405" s="114"/>
      <c r="I405" s="95"/>
      <c r="J405" s="95"/>
      <c r="K405" s="114"/>
    </row>
    <row r="406" spans="2:11">
      <c r="B406" s="94"/>
      <c r="C406" s="114"/>
      <c r="D406" s="114"/>
      <c r="E406" s="114"/>
      <c r="F406" s="114"/>
      <c r="G406" s="114"/>
      <c r="H406" s="114"/>
      <c r="I406" s="95"/>
      <c r="J406" s="95"/>
      <c r="K406" s="114"/>
    </row>
    <row r="407" spans="2:11">
      <c r="B407" s="94"/>
      <c r="C407" s="114"/>
      <c r="D407" s="114"/>
      <c r="E407" s="114"/>
      <c r="F407" s="114"/>
      <c r="G407" s="114"/>
      <c r="H407" s="114"/>
      <c r="I407" s="95"/>
      <c r="J407" s="95"/>
      <c r="K407" s="114"/>
    </row>
    <row r="408" spans="2:11">
      <c r="B408" s="94"/>
      <c r="C408" s="114"/>
      <c r="D408" s="114"/>
      <c r="E408" s="114"/>
      <c r="F408" s="114"/>
      <c r="G408" s="114"/>
      <c r="H408" s="114"/>
      <c r="I408" s="95"/>
      <c r="J408" s="95"/>
      <c r="K408" s="114"/>
    </row>
    <row r="409" spans="2:11">
      <c r="B409" s="94"/>
      <c r="C409" s="114"/>
      <c r="D409" s="114"/>
      <c r="E409" s="114"/>
      <c r="F409" s="114"/>
      <c r="G409" s="114"/>
      <c r="H409" s="114"/>
      <c r="I409" s="95"/>
      <c r="J409" s="95"/>
      <c r="K409" s="114"/>
    </row>
    <row r="410" spans="2:11">
      <c r="B410" s="94"/>
      <c r="C410" s="114"/>
      <c r="D410" s="114"/>
      <c r="E410" s="114"/>
      <c r="F410" s="114"/>
      <c r="G410" s="114"/>
      <c r="H410" s="114"/>
      <c r="I410" s="95"/>
      <c r="J410" s="95"/>
      <c r="K410" s="114"/>
    </row>
    <row r="411" spans="2:11">
      <c r="B411" s="94"/>
      <c r="C411" s="114"/>
      <c r="D411" s="114"/>
      <c r="E411" s="114"/>
      <c r="F411" s="114"/>
      <c r="G411" s="114"/>
      <c r="H411" s="114"/>
      <c r="I411" s="95"/>
      <c r="J411" s="95"/>
      <c r="K411" s="114"/>
    </row>
    <row r="412" spans="2:11">
      <c r="B412" s="94"/>
      <c r="C412" s="114"/>
      <c r="D412" s="114"/>
      <c r="E412" s="114"/>
      <c r="F412" s="114"/>
      <c r="G412" s="114"/>
      <c r="H412" s="114"/>
      <c r="I412" s="95"/>
      <c r="J412" s="95"/>
      <c r="K412" s="114"/>
    </row>
    <row r="413" spans="2:11">
      <c r="B413" s="94"/>
      <c r="C413" s="114"/>
      <c r="D413" s="114"/>
      <c r="E413" s="114"/>
      <c r="F413" s="114"/>
      <c r="G413" s="114"/>
      <c r="H413" s="114"/>
      <c r="I413" s="95"/>
      <c r="J413" s="95"/>
      <c r="K413" s="114"/>
    </row>
    <row r="414" spans="2:11">
      <c r="B414" s="94"/>
      <c r="C414" s="114"/>
      <c r="D414" s="114"/>
      <c r="E414" s="114"/>
      <c r="F414" s="114"/>
      <c r="G414" s="114"/>
      <c r="H414" s="114"/>
      <c r="I414" s="95"/>
      <c r="J414" s="95"/>
      <c r="K414" s="114"/>
    </row>
    <row r="415" spans="2:11">
      <c r="B415" s="94"/>
      <c r="C415" s="114"/>
      <c r="D415" s="114"/>
      <c r="E415" s="114"/>
      <c r="F415" s="114"/>
      <c r="G415" s="114"/>
      <c r="H415" s="114"/>
      <c r="I415" s="95"/>
      <c r="J415" s="95"/>
      <c r="K415" s="114"/>
    </row>
    <row r="416" spans="2:11">
      <c r="B416" s="94"/>
      <c r="C416" s="114"/>
      <c r="D416" s="114"/>
      <c r="E416" s="114"/>
      <c r="F416" s="114"/>
      <c r="G416" s="114"/>
      <c r="H416" s="114"/>
      <c r="I416" s="95"/>
      <c r="J416" s="95"/>
      <c r="K416" s="114"/>
    </row>
    <row r="417" spans="2:11">
      <c r="B417" s="94"/>
      <c r="C417" s="114"/>
      <c r="D417" s="114"/>
      <c r="E417" s="114"/>
      <c r="F417" s="114"/>
      <c r="G417" s="114"/>
      <c r="H417" s="114"/>
      <c r="I417" s="95"/>
      <c r="J417" s="95"/>
      <c r="K417" s="114"/>
    </row>
    <row r="418" spans="2:11">
      <c r="B418" s="94"/>
      <c r="C418" s="114"/>
      <c r="D418" s="114"/>
      <c r="E418" s="114"/>
      <c r="F418" s="114"/>
      <c r="G418" s="114"/>
      <c r="H418" s="114"/>
      <c r="I418" s="95"/>
      <c r="J418" s="95"/>
      <c r="K418" s="114"/>
    </row>
    <row r="419" spans="2:11">
      <c r="B419" s="94"/>
      <c r="C419" s="114"/>
      <c r="D419" s="114"/>
      <c r="E419" s="114"/>
      <c r="F419" s="114"/>
      <c r="G419" s="114"/>
      <c r="H419" s="114"/>
      <c r="I419" s="95"/>
      <c r="J419" s="95"/>
      <c r="K419" s="114"/>
    </row>
    <row r="420" spans="2:11">
      <c r="B420" s="94"/>
      <c r="C420" s="114"/>
      <c r="D420" s="114"/>
      <c r="E420" s="114"/>
      <c r="F420" s="114"/>
      <c r="G420" s="114"/>
      <c r="H420" s="114"/>
      <c r="I420" s="95"/>
      <c r="J420" s="95"/>
      <c r="K420" s="114"/>
    </row>
    <row r="421" spans="2:11">
      <c r="B421" s="94"/>
      <c r="C421" s="114"/>
      <c r="D421" s="114"/>
      <c r="E421" s="114"/>
      <c r="F421" s="114"/>
      <c r="G421" s="114"/>
      <c r="H421" s="114"/>
      <c r="I421" s="95"/>
      <c r="J421" s="95"/>
      <c r="K421" s="114"/>
    </row>
    <row r="422" spans="2:11">
      <c r="B422" s="94"/>
      <c r="C422" s="114"/>
      <c r="D422" s="114"/>
      <c r="E422" s="114"/>
      <c r="F422" s="114"/>
      <c r="G422" s="114"/>
      <c r="H422" s="114"/>
      <c r="I422" s="95"/>
      <c r="J422" s="95"/>
      <c r="K422" s="114"/>
    </row>
    <row r="423" spans="2:11">
      <c r="B423" s="94"/>
      <c r="C423" s="114"/>
      <c r="D423" s="114"/>
      <c r="E423" s="114"/>
      <c r="F423" s="114"/>
      <c r="G423" s="114"/>
      <c r="H423" s="114"/>
      <c r="I423" s="95"/>
      <c r="J423" s="95"/>
      <c r="K423" s="114"/>
    </row>
    <row r="424" spans="2:11">
      <c r="B424" s="94"/>
      <c r="C424" s="114"/>
      <c r="D424" s="114"/>
      <c r="E424" s="114"/>
      <c r="F424" s="114"/>
      <c r="G424" s="114"/>
      <c r="H424" s="114"/>
      <c r="I424" s="95"/>
      <c r="J424" s="95"/>
      <c r="K424" s="114"/>
    </row>
    <row r="425" spans="2:11">
      <c r="B425" s="94"/>
      <c r="C425" s="114"/>
      <c r="D425" s="114"/>
      <c r="E425" s="114"/>
      <c r="F425" s="114"/>
      <c r="G425" s="114"/>
      <c r="H425" s="114"/>
      <c r="I425" s="95"/>
      <c r="J425" s="95"/>
      <c r="K425" s="114"/>
    </row>
    <row r="426" spans="2:11">
      <c r="B426" s="94"/>
      <c r="C426" s="114"/>
      <c r="D426" s="114"/>
      <c r="E426" s="114"/>
      <c r="F426" s="114"/>
      <c r="G426" s="114"/>
      <c r="H426" s="114"/>
      <c r="I426" s="95"/>
      <c r="J426" s="95"/>
      <c r="K426" s="114"/>
    </row>
    <row r="427" spans="2:11">
      <c r="B427" s="94"/>
      <c r="C427" s="114"/>
      <c r="D427" s="114"/>
      <c r="E427" s="114"/>
      <c r="F427" s="114"/>
      <c r="G427" s="114"/>
      <c r="H427" s="114"/>
      <c r="I427" s="95"/>
      <c r="J427" s="95"/>
      <c r="K427" s="114"/>
    </row>
    <row r="428" spans="2:11">
      <c r="B428" s="94"/>
      <c r="C428" s="114"/>
      <c r="D428" s="114"/>
      <c r="E428" s="114"/>
      <c r="F428" s="114"/>
      <c r="G428" s="114"/>
      <c r="H428" s="114"/>
      <c r="I428" s="95"/>
      <c r="J428" s="95"/>
      <c r="K428" s="114"/>
    </row>
    <row r="429" spans="2:11">
      <c r="B429" s="94"/>
      <c r="C429" s="114"/>
      <c r="D429" s="114"/>
      <c r="E429" s="114"/>
      <c r="F429" s="114"/>
      <c r="G429" s="114"/>
      <c r="H429" s="114"/>
      <c r="I429" s="95"/>
      <c r="J429" s="95"/>
      <c r="K429" s="114"/>
    </row>
    <row r="430" spans="2:11">
      <c r="B430" s="94"/>
      <c r="C430" s="114"/>
      <c r="D430" s="114"/>
      <c r="E430" s="114"/>
      <c r="F430" s="114"/>
      <c r="G430" s="114"/>
      <c r="H430" s="114"/>
      <c r="I430" s="95"/>
      <c r="J430" s="95"/>
      <c r="K430" s="114"/>
    </row>
    <row r="431" spans="2:11">
      <c r="B431" s="94"/>
      <c r="C431" s="114"/>
      <c r="D431" s="114"/>
      <c r="E431" s="114"/>
      <c r="F431" s="114"/>
      <c r="G431" s="114"/>
      <c r="H431" s="114"/>
      <c r="I431" s="95"/>
      <c r="J431" s="95"/>
      <c r="K431" s="114"/>
    </row>
    <row r="432" spans="2:11">
      <c r="B432" s="94"/>
      <c r="C432" s="114"/>
      <c r="D432" s="114"/>
      <c r="E432" s="114"/>
      <c r="F432" s="114"/>
      <c r="G432" s="114"/>
      <c r="H432" s="114"/>
      <c r="I432" s="95"/>
      <c r="J432" s="95"/>
      <c r="K432" s="114"/>
    </row>
    <row r="433" spans="2:11">
      <c r="B433" s="94"/>
      <c r="C433" s="114"/>
      <c r="D433" s="114"/>
      <c r="E433" s="114"/>
      <c r="F433" s="114"/>
      <c r="G433" s="114"/>
      <c r="H433" s="114"/>
      <c r="I433" s="95"/>
      <c r="J433" s="95"/>
      <c r="K433" s="114"/>
    </row>
    <row r="434" spans="2:11">
      <c r="B434" s="94"/>
      <c r="C434" s="114"/>
      <c r="D434" s="114"/>
      <c r="E434" s="114"/>
      <c r="F434" s="114"/>
      <c r="G434" s="114"/>
      <c r="H434" s="114"/>
      <c r="I434" s="95"/>
      <c r="J434" s="95"/>
      <c r="K434" s="114"/>
    </row>
    <row r="435" spans="2:11">
      <c r="B435" s="94"/>
      <c r="C435" s="114"/>
      <c r="D435" s="114"/>
      <c r="E435" s="114"/>
      <c r="F435" s="114"/>
      <c r="G435" s="114"/>
      <c r="H435" s="114"/>
      <c r="I435" s="95"/>
      <c r="J435" s="95"/>
      <c r="K435" s="114"/>
    </row>
    <row r="436" spans="2:11">
      <c r="B436" s="94"/>
      <c r="C436" s="114"/>
      <c r="D436" s="114"/>
      <c r="E436" s="114"/>
      <c r="F436" s="114"/>
      <c r="G436" s="114"/>
      <c r="H436" s="114"/>
      <c r="I436" s="95"/>
      <c r="J436" s="95"/>
      <c r="K436" s="114"/>
    </row>
    <row r="437" spans="2:11">
      <c r="B437" s="94"/>
      <c r="C437" s="114"/>
      <c r="D437" s="114"/>
      <c r="E437" s="114"/>
      <c r="F437" s="114"/>
      <c r="G437" s="114"/>
      <c r="H437" s="114"/>
      <c r="I437" s="95"/>
      <c r="J437" s="95"/>
      <c r="K437" s="114"/>
    </row>
    <row r="438" spans="2:11">
      <c r="B438" s="94"/>
      <c r="C438" s="114"/>
      <c r="D438" s="114"/>
      <c r="E438" s="114"/>
      <c r="F438" s="114"/>
      <c r="G438" s="114"/>
      <c r="H438" s="114"/>
      <c r="I438" s="95"/>
      <c r="J438" s="95"/>
      <c r="K438" s="114"/>
    </row>
    <row r="439" spans="2:11">
      <c r="B439" s="94"/>
      <c r="C439" s="114"/>
      <c r="D439" s="114"/>
      <c r="E439" s="114"/>
      <c r="F439" s="114"/>
      <c r="G439" s="114"/>
      <c r="H439" s="114"/>
      <c r="I439" s="95"/>
      <c r="J439" s="95"/>
      <c r="K439" s="114"/>
    </row>
    <row r="440" spans="2:11">
      <c r="B440" s="94"/>
      <c r="C440" s="114"/>
      <c r="D440" s="114"/>
      <c r="E440" s="114"/>
      <c r="F440" s="114"/>
      <c r="G440" s="114"/>
      <c r="H440" s="114"/>
      <c r="I440" s="95"/>
      <c r="J440" s="95"/>
      <c r="K440" s="114"/>
    </row>
    <row r="441" spans="2:11">
      <c r="B441" s="94"/>
      <c r="C441" s="114"/>
      <c r="D441" s="114"/>
      <c r="E441" s="114"/>
      <c r="F441" s="114"/>
      <c r="G441" s="114"/>
      <c r="H441" s="114"/>
      <c r="I441" s="95"/>
      <c r="J441" s="95"/>
      <c r="K441" s="114"/>
    </row>
    <row r="442" spans="2:11">
      <c r="B442" s="94"/>
      <c r="C442" s="114"/>
      <c r="D442" s="114"/>
      <c r="E442" s="114"/>
      <c r="F442" s="114"/>
      <c r="G442" s="114"/>
      <c r="H442" s="114"/>
      <c r="I442" s="95"/>
      <c r="J442" s="95"/>
      <c r="K442" s="114"/>
    </row>
    <row r="443" spans="2:11">
      <c r="B443" s="94"/>
      <c r="C443" s="114"/>
      <c r="D443" s="114"/>
      <c r="E443" s="114"/>
      <c r="F443" s="114"/>
      <c r="G443" s="114"/>
      <c r="H443" s="114"/>
      <c r="I443" s="95"/>
      <c r="J443" s="95"/>
      <c r="K443" s="114"/>
    </row>
    <row r="444" spans="2:11">
      <c r="B444" s="94"/>
      <c r="C444" s="114"/>
      <c r="D444" s="114"/>
      <c r="E444" s="114"/>
      <c r="F444" s="114"/>
      <c r="G444" s="114"/>
      <c r="H444" s="114"/>
      <c r="I444" s="95"/>
      <c r="J444" s="95"/>
      <c r="K444" s="114"/>
    </row>
    <row r="445" spans="2:11">
      <c r="B445" s="94"/>
      <c r="C445" s="114"/>
      <c r="D445" s="114"/>
      <c r="E445" s="114"/>
      <c r="F445" s="114"/>
      <c r="G445" s="114"/>
      <c r="H445" s="114"/>
      <c r="I445" s="95"/>
      <c r="J445" s="95"/>
      <c r="K445" s="114"/>
    </row>
    <row r="446" spans="2:11">
      <c r="B446" s="94"/>
      <c r="C446" s="114"/>
      <c r="D446" s="114"/>
      <c r="E446" s="114"/>
      <c r="F446" s="114"/>
      <c r="G446" s="114"/>
      <c r="H446" s="114"/>
      <c r="I446" s="95"/>
      <c r="J446" s="95"/>
      <c r="K446" s="114"/>
    </row>
    <row r="447" spans="2:11">
      <c r="B447" s="94"/>
      <c r="C447" s="114"/>
      <c r="D447" s="114"/>
      <c r="E447" s="114"/>
      <c r="F447" s="114"/>
      <c r="G447" s="114"/>
      <c r="H447" s="114"/>
      <c r="I447" s="95"/>
      <c r="J447" s="95"/>
      <c r="K447" s="114"/>
    </row>
    <row r="448" spans="2:11">
      <c r="B448" s="94"/>
      <c r="C448" s="114"/>
      <c r="D448" s="114"/>
      <c r="E448" s="114"/>
      <c r="F448" s="114"/>
      <c r="G448" s="114"/>
      <c r="H448" s="114"/>
      <c r="I448" s="95"/>
      <c r="J448" s="95"/>
      <c r="K448" s="114"/>
    </row>
    <row r="449" spans="2:11">
      <c r="B449" s="94"/>
      <c r="C449" s="114"/>
      <c r="D449" s="114"/>
      <c r="E449" s="114"/>
      <c r="F449" s="114"/>
      <c r="G449" s="114"/>
      <c r="H449" s="114"/>
      <c r="I449" s="95"/>
      <c r="J449" s="95"/>
      <c r="K449" s="114"/>
    </row>
    <row r="450" spans="2:11">
      <c r="B450" s="94"/>
      <c r="C450" s="114"/>
      <c r="D450" s="114"/>
      <c r="E450" s="114"/>
      <c r="F450" s="114"/>
      <c r="G450" s="114"/>
      <c r="H450" s="114"/>
      <c r="I450" s="95"/>
      <c r="J450" s="95"/>
      <c r="K450" s="114"/>
    </row>
    <row r="451" spans="2:11">
      <c r="B451" s="94"/>
      <c r="C451" s="114"/>
      <c r="D451" s="114"/>
      <c r="E451" s="114"/>
      <c r="F451" s="114"/>
      <c r="G451" s="114"/>
      <c r="H451" s="114"/>
      <c r="I451" s="95"/>
      <c r="J451" s="95"/>
      <c r="K451" s="114"/>
    </row>
    <row r="452" spans="2:11">
      <c r="B452" s="94"/>
      <c r="C452" s="114"/>
      <c r="D452" s="114"/>
      <c r="E452" s="114"/>
      <c r="F452" s="114"/>
      <c r="G452" s="114"/>
      <c r="H452" s="114"/>
      <c r="I452" s="95"/>
      <c r="J452" s="95"/>
      <c r="K452" s="114"/>
    </row>
    <row r="453" spans="2:11">
      <c r="B453" s="94"/>
      <c r="C453" s="114"/>
      <c r="D453" s="114"/>
      <c r="E453" s="114"/>
      <c r="F453" s="114"/>
      <c r="G453" s="114"/>
      <c r="H453" s="114"/>
      <c r="I453" s="95"/>
      <c r="J453" s="95"/>
      <c r="K453" s="114"/>
    </row>
    <row r="454" spans="2:11">
      <c r="B454" s="94"/>
      <c r="C454" s="114"/>
      <c r="D454" s="114"/>
      <c r="E454" s="114"/>
      <c r="F454" s="114"/>
      <c r="G454" s="114"/>
      <c r="H454" s="114"/>
      <c r="I454" s="95"/>
      <c r="J454" s="95"/>
      <c r="K454" s="114"/>
    </row>
    <row r="455" spans="2:11">
      <c r="B455" s="94"/>
      <c r="C455" s="114"/>
      <c r="D455" s="114"/>
      <c r="E455" s="114"/>
      <c r="F455" s="114"/>
      <c r="G455" s="114"/>
      <c r="H455" s="114"/>
      <c r="I455" s="95"/>
      <c r="J455" s="95"/>
      <c r="K455" s="114"/>
    </row>
    <row r="456" spans="2:11">
      <c r="B456" s="94"/>
      <c r="C456" s="114"/>
      <c r="D456" s="114"/>
      <c r="E456" s="114"/>
      <c r="F456" s="114"/>
      <c r="G456" s="114"/>
      <c r="H456" s="114"/>
      <c r="I456" s="95"/>
      <c r="J456" s="95"/>
      <c r="K456" s="114"/>
    </row>
    <row r="457" spans="2:11">
      <c r="B457" s="94"/>
      <c r="C457" s="114"/>
      <c r="D457" s="114"/>
      <c r="E457" s="114"/>
      <c r="F457" s="114"/>
      <c r="G457" s="114"/>
      <c r="H457" s="114"/>
      <c r="I457" s="95"/>
      <c r="J457" s="95"/>
      <c r="K457" s="114"/>
    </row>
    <row r="458" spans="2:11">
      <c r="B458" s="94"/>
      <c r="C458" s="114"/>
      <c r="D458" s="114"/>
      <c r="E458" s="114"/>
      <c r="F458" s="114"/>
      <c r="G458" s="114"/>
      <c r="H458" s="114"/>
      <c r="I458" s="95"/>
      <c r="J458" s="95"/>
      <c r="K458" s="114"/>
    </row>
    <row r="459" spans="2:11">
      <c r="B459" s="94"/>
      <c r="C459" s="114"/>
      <c r="D459" s="114"/>
      <c r="E459" s="114"/>
      <c r="F459" s="114"/>
      <c r="G459" s="114"/>
      <c r="H459" s="114"/>
      <c r="I459" s="95"/>
      <c r="J459" s="95"/>
      <c r="K459" s="114"/>
    </row>
    <row r="460" spans="2:11">
      <c r="B460" s="94"/>
      <c r="C460" s="114"/>
      <c r="D460" s="114"/>
      <c r="E460" s="114"/>
      <c r="F460" s="114"/>
      <c r="G460" s="114"/>
      <c r="H460" s="114"/>
      <c r="I460" s="95"/>
      <c r="J460" s="95"/>
      <c r="K460" s="114"/>
    </row>
    <row r="461" spans="2:11">
      <c r="B461" s="94"/>
      <c r="C461" s="114"/>
      <c r="D461" s="114"/>
      <c r="E461" s="114"/>
      <c r="F461" s="114"/>
      <c r="G461" s="114"/>
      <c r="H461" s="114"/>
      <c r="I461" s="95"/>
      <c r="J461" s="95"/>
      <c r="K461" s="114"/>
    </row>
    <row r="462" spans="2:11">
      <c r="B462" s="94"/>
      <c r="C462" s="114"/>
      <c r="D462" s="114"/>
      <c r="E462" s="114"/>
      <c r="F462" s="114"/>
      <c r="G462" s="114"/>
      <c r="H462" s="114"/>
      <c r="I462" s="95"/>
      <c r="J462" s="95"/>
      <c r="K462" s="114"/>
    </row>
    <row r="463" spans="2:11">
      <c r="B463" s="94"/>
      <c r="C463" s="114"/>
      <c r="D463" s="114"/>
      <c r="E463" s="114"/>
      <c r="F463" s="114"/>
      <c r="G463" s="114"/>
      <c r="H463" s="114"/>
      <c r="I463" s="95"/>
      <c r="J463" s="95"/>
      <c r="K463" s="114"/>
    </row>
    <row r="464" spans="2:11">
      <c r="B464" s="94"/>
      <c r="C464" s="114"/>
      <c r="D464" s="114"/>
      <c r="E464" s="114"/>
      <c r="F464" s="114"/>
      <c r="G464" s="114"/>
      <c r="H464" s="114"/>
      <c r="I464" s="95"/>
      <c r="J464" s="95"/>
      <c r="K464" s="114"/>
    </row>
    <row r="465" spans="2:11">
      <c r="B465" s="94"/>
      <c r="C465" s="114"/>
      <c r="D465" s="114"/>
      <c r="E465" s="114"/>
      <c r="F465" s="114"/>
      <c r="G465" s="114"/>
      <c r="H465" s="114"/>
      <c r="I465" s="95"/>
      <c r="J465" s="95"/>
      <c r="K465" s="114"/>
    </row>
    <row r="466" spans="2:11">
      <c r="B466" s="94"/>
      <c r="C466" s="114"/>
      <c r="D466" s="114"/>
      <c r="E466" s="114"/>
      <c r="F466" s="114"/>
      <c r="G466" s="114"/>
      <c r="H466" s="114"/>
      <c r="I466" s="95"/>
      <c r="J466" s="95"/>
      <c r="K466" s="114"/>
    </row>
    <row r="467" spans="2:11">
      <c r="B467" s="94"/>
      <c r="C467" s="114"/>
      <c r="D467" s="114"/>
      <c r="E467" s="114"/>
      <c r="F467" s="114"/>
      <c r="G467" s="114"/>
      <c r="H467" s="114"/>
      <c r="I467" s="95"/>
      <c r="J467" s="95"/>
      <c r="K467" s="114"/>
    </row>
    <row r="468" spans="2:11">
      <c r="B468" s="94"/>
      <c r="C468" s="114"/>
      <c r="D468" s="114"/>
      <c r="E468" s="114"/>
      <c r="F468" s="114"/>
      <c r="G468" s="114"/>
      <c r="H468" s="114"/>
      <c r="I468" s="95"/>
      <c r="J468" s="95"/>
      <c r="K468" s="114"/>
    </row>
    <row r="469" spans="2:11">
      <c r="B469" s="94"/>
      <c r="C469" s="114"/>
      <c r="D469" s="114"/>
      <c r="E469" s="114"/>
      <c r="F469" s="114"/>
      <c r="G469" s="114"/>
      <c r="H469" s="114"/>
      <c r="I469" s="95"/>
      <c r="J469" s="95"/>
      <c r="K469" s="114"/>
    </row>
    <row r="470" spans="2:11">
      <c r="B470" s="94"/>
      <c r="C470" s="114"/>
      <c r="D470" s="114"/>
      <c r="E470" s="114"/>
      <c r="F470" s="114"/>
      <c r="G470" s="114"/>
      <c r="H470" s="114"/>
      <c r="I470" s="95"/>
      <c r="J470" s="95"/>
      <c r="K470" s="114"/>
    </row>
    <row r="471" spans="2:11">
      <c r="B471" s="94"/>
      <c r="C471" s="114"/>
      <c r="D471" s="114"/>
      <c r="E471" s="114"/>
      <c r="F471" s="114"/>
      <c r="G471" s="114"/>
      <c r="H471" s="114"/>
      <c r="I471" s="95"/>
      <c r="J471" s="95"/>
      <c r="K471" s="114"/>
    </row>
    <row r="472" spans="2:11">
      <c r="B472" s="94"/>
      <c r="C472" s="114"/>
      <c r="D472" s="114"/>
      <c r="E472" s="114"/>
      <c r="F472" s="114"/>
      <c r="G472" s="114"/>
      <c r="H472" s="114"/>
      <c r="I472" s="95"/>
      <c r="J472" s="95"/>
      <c r="K472" s="114"/>
    </row>
    <row r="473" spans="2:11">
      <c r="B473" s="94"/>
      <c r="C473" s="114"/>
      <c r="D473" s="114"/>
      <c r="E473" s="114"/>
      <c r="F473" s="114"/>
      <c r="G473" s="114"/>
      <c r="H473" s="114"/>
      <c r="I473" s="95"/>
      <c r="J473" s="95"/>
      <c r="K473" s="114"/>
    </row>
    <row r="474" spans="2:11">
      <c r="B474" s="94"/>
      <c r="C474" s="114"/>
      <c r="D474" s="114"/>
      <c r="E474" s="114"/>
      <c r="F474" s="114"/>
      <c r="G474" s="114"/>
      <c r="H474" s="114"/>
      <c r="I474" s="95"/>
      <c r="J474" s="95"/>
      <c r="K474" s="114"/>
    </row>
    <row r="475" spans="2:11">
      <c r="B475" s="94"/>
      <c r="C475" s="114"/>
      <c r="D475" s="114"/>
      <c r="E475" s="114"/>
      <c r="F475" s="114"/>
      <c r="G475" s="114"/>
      <c r="H475" s="114"/>
      <c r="I475" s="95"/>
      <c r="J475" s="95"/>
      <c r="K475" s="114"/>
    </row>
    <row r="476" spans="2:11">
      <c r="B476" s="94"/>
      <c r="C476" s="114"/>
      <c r="D476" s="114"/>
      <c r="E476" s="114"/>
      <c r="F476" s="114"/>
      <c r="G476" s="114"/>
      <c r="H476" s="114"/>
      <c r="I476" s="95"/>
      <c r="J476" s="95"/>
      <c r="K476" s="114"/>
    </row>
    <row r="477" spans="2:11">
      <c r="B477" s="94"/>
      <c r="C477" s="114"/>
      <c r="D477" s="114"/>
      <c r="E477" s="114"/>
      <c r="F477" s="114"/>
      <c r="G477" s="114"/>
      <c r="H477" s="114"/>
      <c r="I477" s="95"/>
      <c r="J477" s="95"/>
      <c r="K477" s="114"/>
    </row>
    <row r="478" spans="2:11">
      <c r="B478" s="94"/>
      <c r="C478" s="114"/>
      <c r="D478" s="114"/>
      <c r="E478" s="114"/>
      <c r="F478" s="114"/>
      <c r="G478" s="114"/>
      <c r="H478" s="114"/>
      <c r="I478" s="95"/>
      <c r="J478" s="95"/>
      <c r="K478" s="114"/>
    </row>
    <row r="479" spans="2:11">
      <c r="B479" s="94"/>
      <c r="C479" s="114"/>
      <c r="D479" s="114"/>
      <c r="E479" s="114"/>
      <c r="F479" s="114"/>
      <c r="G479" s="114"/>
      <c r="H479" s="114"/>
      <c r="I479" s="95"/>
      <c r="J479" s="95"/>
      <c r="K479" s="114"/>
    </row>
    <row r="480" spans="2:11">
      <c r="B480" s="94"/>
      <c r="C480" s="114"/>
      <c r="D480" s="114"/>
      <c r="E480" s="114"/>
      <c r="F480" s="114"/>
      <c r="G480" s="114"/>
      <c r="H480" s="114"/>
      <c r="I480" s="95"/>
      <c r="J480" s="95"/>
      <c r="K480" s="114"/>
    </row>
    <row r="481" spans="2:11">
      <c r="B481" s="94"/>
      <c r="C481" s="114"/>
      <c r="D481" s="114"/>
      <c r="E481" s="114"/>
      <c r="F481" s="114"/>
      <c r="G481" s="114"/>
      <c r="H481" s="114"/>
      <c r="I481" s="95"/>
      <c r="J481" s="95"/>
      <c r="K481" s="114"/>
    </row>
    <row r="482" spans="2:11">
      <c r="B482" s="94"/>
      <c r="C482" s="114"/>
      <c r="D482" s="114"/>
      <c r="E482" s="114"/>
      <c r="F482" s="114"/>
      <c r="G482" s="114"/>
      <c r="H482" s="114"/>
      <c r="I482" s="95"/>
      <c r="J482" s="95"/>
      <c r="K482" s="114"/>
    </row>
    <row r="483" spans="2:11">
      <c r="B483" s="94"/>
      <c r="C483" s="114"/>
      <c r="D483" s="114"/>
      <c r="E483" s="114"/>
      <c r="F483" s="114"/>
      <c r="G483" s="114"/>
      <c r="H483" s="114"/>
      <c r="I483" s="95"/>
      <c r="J483" s="95"/>
      <c r="K483" s="114"/>
    </row>
    <row r="484" spans="2:11">
      <c r="B484" s="94"/>
      <c r="C484" s="114"/>
      <c r="D484" s="114"/>
      <c r="E484" s="114"/>
      <c r="F484" s="114"/>
      <c r="G484" s="114"/>
      <c r="H484" s="114"/>
      <c r="I484" s="95"/>
      <c r="J484" s="95"/>
      <c r="K484" s="114"/>
    </row>
    <row r="485" spans="2:11">
      <c r="B485" s="94"/>
      <c r="C485" s="114"/>
      <c r="D485" s="114"/>
      <c r="E485" s="114"/>
      <c r="F485" s="114"/>
      <c r="G485" s="114"/>
      <c r="H485" s="114"/>
      <c r="I485" s="95"/>
      <c r="J485" s="95"/>
      <c r="K485" s="114"/>
    </row>
    <row r="486" spans="2:11">
      <c r="B486" s="94"/>
      <c r="C486" s="114"/>
      <c r="D486" s="114"/>
      <c r="E486" s="114"/>
      <c r="F486" s="114"/>
      <c r="G486" s="114"/>
      <c r="H486" s="114"/>
      <c r="I486" s="95"/>
      <c r="J486" s="95"/>
      <c r="K486" s="114"/>
    </row>
    <row r="487" spans="2:11">
      <c r="B487" s="94"/>
      <c r="C487" s="114"/>
      <c r="D487" s="114"/>
      <c r="E487" s="114"/>
      <c r="F487" s="114"/>
      <c r="G487" s="114"/>
      <c r="H487" s="114"/>
      <c r="I487" s="95"/>
      <c r="J487" s="95"/>
      <c r="K487" s="114"/>
    </row>
    <row r="488" spans="2:11">
      <c r="B488" s="94"/>
      <c r="C488" s="114"/>
      <c r="D488" s="114"/>
      <c r="E488" s="114"/>
      <c r="F488" s="114"/>
      <c r="G488" s="114"/>
      <c r="H488" s="114"/>
      <c r="I488" s="95"/>
      <c r="J488" s="95"/>
      <c r="K488" s="114"/>
    </row>
    <row r="489" spans="2:11">
      <c r="B489" s="94"/>
      <c r="C489" s="114"/>
      <c r="D489" s="114"/>
      <c r="E489" s="114"/>
      <c r="F489" s="114"/>
      <c r="G489" s="114"/>
      <c r="H489" s="114"/>
      <c r="I489" s="95"/>
      <c r="J489" s="95"/>
      <c r="K489" s="114"/>
    </row>
    <row r="490" spans="2:11">
      <c r="B490" s="94"/>
      <c r="C490" s="114"/>
      <c r="D490" s="114"/>
      <c r="E490" s="114"/>
      <c r="F490" s="114"/>
      <c r="G490" s="114"/>
      <c r="H490" s="114"/>
      <c r="I490" s="95"/>
      <c r="J490" s="95"/>
      <c r="K490" s="114"/>
    </row>
    <row r="491" spans="2:11">
      <c r="B491" s="94"/>
      <c r="C491" s="114"/>
      <c r="D491" s="114"/>
      <c r="E491" s="114"/>
      <c r="F491" s="114"/>
      <c r="G491" s="114"/>
      <c r="H491" s="114"/>
      <c r="I491" s="95"/>
      <c r="J491" s="95"/>
      <c r="K491" s="114"/>
    </row>
    <row r="492" spans="2:11">
      <c r="B492" s="94"/>
      <c r="C492" s="114"/>
      <c r="D492" s="114"/>
      <c r="E492" s="114"/>
      <c r="F492" s="114"/>
      <c r="G492" s="114"/>
      <c r="H492" s="114"/>
      <c r="I492" s="95"/>
      <c r="J492" s="95"/>
      <c r="K492" s="114"/>
    </row>
    <row r="493" spans="2:11">
      <c r="B493" s="94"/>
      <c r="C493" s="114"/>
      <c r="D493" s="114"/>
      <c r="E493" s="114"/>
      <c r="F493" s="114"/>
      <c r="G493" s="114"/>
      <c r="H493" s="114"/>
      <c r="I493" s="95"/>
      <c r="J493" s="95"/>
      <c r="K493" s="114"/>
    </row>
    <row r="494" spans="2:11">
      <c r="B494" s="94"/>
      <c r="C494" s="114"/>
      <c r="D494" s="114"/>
      <c r="E494" s="114"/>
      <c r="F494" s="114"/>
      <c r="G494" s="114"/>
      <c r="H494" s="114"/>
      <c r="I494" s="95"/>
      <c r="J494" s="95"/>
      <c r="K494" s="114"/>
    </row>
    <row r="495" spans="2:11">
      <c r="B495" s="94"/>
      <c r="C495" s="114"/>
      <c r="D495" s="114"/>
      <c r="E495" s="114"/>
      <c r="F495" s="114"/>
      <c r="G495" s="114"/>
      <c r="H495" s="114"/>
      <c r="I495" s="95"/>
      <c r="J495" s="95"/>
      <c r="K495" s="114"/>
    </row>
    <row r="496" spans="2:11">
      <c r="B496" s="94"/>
      <c r="C496" s="114"/>
      <c r="D496" s="114"/>
      <c r="E496" s="114"/>
      <c r="F496" s="114"/>
      <c r="G496" s="114"/>
      <c r="H496" s="114"/>
      <c r="I496" s="95"/>
      <c r="J496" s="95"/>
      <c r="K496" s="114"/>
    </row>
    <row r="497" spans="2:11">
      <c r="B497" s="94"/>
      <c r="C497" s="114"/>
      <c r="D497" s="114"/>
      <c r="E497" s="114"/>
      <c r="F497" s="114"/>
      <c r="G497" s="114"/>
      <c r="H497" s="114"/>
      <c r="I497" s="95"/>
      <c r="J497" s="95"/>
      <c r="K497" s="114"/>
    </row>
    <row r="498" spans="2:11">
      <c r="B498" s="94"/>
      <c r="C498" s="114"/>
      <c r="D498" s="114"/>
      <c r="E498" s="114"/>
      <c r="F498" s="114"/>
      <c r="G498" s="114"/>
      <c r="H498" s="114"/>
      <c r="I498" s="95"/>
      <c r="J498" s="95"/>
      <c r="K498" s="114"/>
    </row>
    <row r="499" spans="2:11">
      <c r="B499" s="94"/>
      <c r="C499" s="114"/>
      <c r="D499" s="114"/>
      <c r="E499" s="114"/>
      <c r="F499" s="114"/>
      <c r="G499" s="114"/>
      <c r="H499" s="114"/>
      <c r="I499" s="95"/>
      <c r="J499" s="95"/>
      <c r="K499" s="114"/>
    </row>
    <row r="500" spans="2:11">
      <c r="B500" s="94"/>
      <c r="C500" s="114"/>
      <c r="D500" s="114"/>
      <c r="E500" s="114"/>
      <c r="F500" s="114"/>
      <c r="G500" s="114"/>
      <c r="H500" s="114"/>
      <c r="I500" s="95"/>
      <c r="J500" s="95"/>
      <c r="K500" s="114"/>
    </row>
    <row r="501" spans="2:11">
      <c r="B501" s="94"/>
      <c r="C501" s="114"/>
      <c r="D501" s="114"/>
      <c r="E501" s="114"/>
      <c r="F501" s="114"/>
      <c r="G501" s="114"/>
      <c r="H501" s="114"/>
      <c r="I501" s="95"/>
      <c r="J501" s="95"/>
      <c r="K501" s="114"/>
    </row>
    <row r="502" spans="2:11">
      <c r="B502" s="94"/>
      <c r="C502" s="114"/>
      <c r="D502" s="114"/>
      <c r="E502" s="114"/>
      <c r="F502" s="114"/>
      <c r="G502" s="114"/>
      <c r="H502" s="114"/>
      <c r="I502" s="95"/>
      <c r="J502" s="95"/>
      <c r="K502" s="114"/>
    </row>
    <row r="503" spans="2:11">
      <c r="B503" s="94"/>
      <c r="C503" s="114"/>
      <c r="D503" s="114"/>
      <c r="E503" s="114"/>
      <c r="F503" s="114"/>
      <c r="G503" s="114"/>
      <c r="H503" s="114"/>
      <c r="I503" s="95"/>
      <c r="J503" s="95"/>
      <c r="K503" s="114"/>
    </row>
    <row r="504" spans="2:11">
      <c r="B504" s="94"/>
      <c r="C504" s="114"/>
      <c r="D504" s="114"/>
      <c r="E504" s="114"/>
      <c r="F504" s="114"/>
      <c r="G504" s="114"/>
      <c r="H504" s="114"/>
      <c r="I504" s="95"/>
      <c r="J504" s="95"/>
      <c r="K504" s="114"/>
    </row>
    <row r="505" spans="2:11">
      <c r="B505" s="94"/>
      <c r="C505" s="114"/>
      <c r="D505" s="114"/>
      <c r="E505" s="114"/>
      <c r="F505" s="114"/>
      <c r="G505" s="114"/>
      <c r="H505" s="114"/>
      <c r="I505" s="95"/>
      <c r="J505" s="95"/>
      <c r="K505" s="114"/>
    </row>
    <row r="506" spans="2:11">
      <c r="B506" s="94"/>
      <c r="C506" s="114"/>
      <c r="D506" s="114"/>
      <c r="E506" s="114"/>
      <c r="F506" s="114"/>
      <c r="G506" s="114"/>
      <c r="H506" s="114"/>
      <c r="I506" s="95"/>
      <c r="J506" s="95"/>
      <c r="K506" s="114"/>
    </row>
    <row r="507" spans="2:11">
      <c r="B507" s="94"/>
      <c r="C507" s="114"/>
      <c r="D507" s="114"/>
      <c r="E507" s="114"/>
      <c r="F507" s="114"/>
      <c r="G507" s="114"/>
      <c r="H507" s="114"/>
      <c r="I507" s="95"/>
      <c r="J507" s="95"/>
      <c r="K507" s="114"/>
    </row>
    <row r="508" spans="2:11">
      <c r="B508" s="94"/>
      <c r="C508" s="114"/>
      <c r="D508" s="114"/>
      <c r="E508" s="114"/>
      <c r="F508" s="114"/>
      <c r="G508" s="114"/>
      <c r="H508" s="114"/>
      <c r="I508" s="95"/>
      <c r="J508" s="95"/>
      <c r="K508" s="114"/>
    </row>
    <row r="509" spans="2:11">
      <c r="B509" s="94"/>
      <c r="C509" s="114"/>
      <c r="D509" s="114"/>
      <c r="E509" s="114"/>
      <c r="F509" s="114"/>
      <c r="G509" s="114"/>
      <c r="H509" s="114"/>
      <c r="I509" s="95"/>
      <c r="J509" s="95"/>
      <c r="K509" s="114"/>
    </row>
    <row r="510" spans="2:11">
      <c r="B510" s="94"/>
      <c r="C510" s="114"/>
      <c r="D510" s="114"/>
      <c r="E510" s="114"/>
      <c r="F510" s="114"/>
      <c r="G510" s="114"/>
      <c r="H510" s="114"/>
      <c r="I510" s="95"/>
      <c r="J510" s="95"/>
      <c r="K510" s="114"/>
    </row>
    <row r="511" spans="2:11">
      <c r="B511" s="94"/>
      <c r="C511" s="114"/>
      <c r="D511" s="114"/>
      <c r="E511" s="114"/>
      <c r="F511" s="114"/>
      <c r="G511" s="114"/>
      <c r="H511" s="114"/>
      <c r="I511" s="95"/>
      <c r="J511" s="95"/>
      <c r="K511" s="114"/>
    </row>
    <row r="512" spans="2:11">
      <c r="B512" s="94"/>
      <c r="C512" s="114"/>
      <c r="D512" s="114"/>
      <c r="E512" s="114"/>
      <c r="F512" s="114"/>
      <c r="G512" s="114"/>
      <c r="H512" s="114"/>
      <c r="I512" s="95"/>
      <c r="J512" s="95"/>
      <c r="K512" s="114"/>
    </row>
    <row r="513" spans="2:11">
      <c r="B513" s="94"/>
      <c r="C513" s="114"/>
      <c r="D513" s="114"/>
      <c r="E513" s="114"/>
      <c r="F513" s="114"/>
      <c r="G513" s="114"/>
      <c r="H513" s="114"/>
      <c r="I513" s="95"/>
      <c r="J513" s="95"/>
      <c r="K513" s="114"/>
    </row>
    <row r="514" spans="2:11">
      <c r="B514" s="94"/>
      <c r="C514" s="114"/>
      <c r="D514" s="114"/>
      <c r="E514" s="114"/>
      <c r="F514" s="114"/>
      <c r="G514" s="114"/>
      <c r="H514" s="114"/>
      <c r="I514" s="95"/>
      <c r="J514" s="95"/>
      <c r="K514" s="114"/>
    </row>
    <row r="515" spans="2:11">
      <c r="B515" s="94"/>
      <c r="C515" s="114"/>
      <c r="D515" s="114"/>
      <c r="E515" s="114"/>
      <c r="F515" s="114"/>
      <c r="G515" s="114"/>
      <c r="H515" s="114"/>
      <c r="I515" s="95"/>
      <c r="J515" s="95"/>
      <c r="K515" s="114"/>
    </row>
    <row r="516" spans="2:11">
      <c r="B516" s="94"/>
      <c r="C516" s="114"/>
      <c r="D516" s="114"/>
      <c r="E516" s="114"/>
      <c r="F516" s="114"/>
      <c r="G516" s="114"/>
      <c r="H516" s="114"/>
      <c r="I516" s="95"/>
      <c r="J516" s="95"/>
      <c r="K516" s="114"/>
    </row>
    <row r="517" spans="2:11">
      <c r="B517" s="94"/>
      <c r="C517" s="114"/>
      <c r="D517" s="114"/>
      <c r="E517" s="114"/>
      <c r="F517" s="114"/>
      <c r="G517" s="114"/>
      <c r="H517" s="114"/>
      <c r="I517" s="95"/>
      <c r="J517" s="95"/>
      <c r="K517" s="114"/>
    </row>
    <row r="518" spans="2:11">
      <c r="B518" s="94"/>
      <c r="C518" s="114"/>
      <c r="D518" s="114"/>
      <c r="E518" s="114"/>
      <c r="F518" s="114"/>
      <c r="G518" s="114"/>
      <c r="H518" s="114"/>
      <c r="I518" s="95"/>
      <c r="J518" s="95"/>
      <c r="K518" s="114"/>
    </row>
    <row r="519" spans="2:11">
      <c r="B519" s="94"/>
      <c r="C519" s="114"/>
      <c r="D519" s="114"/>
      <c r="E519" s="114"/>
      <c r="F519" s="114"/>
      <c r="G519" s="114"/>
      <c r="H519" s="114"/>
      <c r="I519" s="95"/>
      <c r="J519" s="95"/>
      <c r="K519" s="114"/>
    </row>
    <row r="520" spans="2:11">
      <c r="B520" s="94"/>
      <c r="C520" s="114"/>
      <c r="D520" s="114"/>
      <c r="E520" s="114"/>
      <c r="F520" s="114"/>
      <c r="G520" s="114"/>
      <c r="H520" s="114"/>
      <c r="I520" s="95"/>
      <c r="J520" s="95"/>
      <c r="K520" s="114"/>
    </row>
    <row r="521" spans="2:11">
      <c r="B521" s="94"/>
      <c r="C521" s="114"/>
      <c r="D521" s="114"/>
      <c r="E521" s="114"/>
      <c r="F521" s="114"/>
      <c r="G521" s="114"/>
      <c r="H521" s="114"/>
      <c r="I521" s="95"/>
      <c r="J521" s="95"/>
      <c r="K521" s="114"/>
    </row>
    <row r="522" spans="2:11">
      <c r="B522" s="94"/>
      <c r="C522" s="114"/>
      <c r="D522" s="114"/>
      <c r="E522" s="114"/>
      <c r="F522" s="114"/>
      <c r="G522" s="114"/>
      <c r="H522" s="114"/>
      <c r="I522" s="95"/>
      <c r="J522" s="95"/>
      <c r="K522" s="114"/>
    </row>
    <row r="523" spans="2:11">
      <c r="B523" s="94"/>
      <c r="C523" s="114"/>
      <c r="D523" s="114"/>
      <c r="E523" s="114"/>
      <c r="F523" s="114"/>
      <c r="G523" s="114"/>
      <c r="H523" s="114"/>
      <c r="I523" s="95"/>
      <c r="J523" s="95"/>
      <c r="K523" s="114"/>
    </row>
    <row r="524" spans="2:11">
      <c r="B524" s="94"/>
      <c r="C524" s="114"/>
      <c r="D524" s="114"/>
      <c r="E524" s="114"/>
      <c r="F524" s="114"/>
      <c r="G524" s="114"/>
      <c r="H524" s="114"/>
      <c r="I524" s="95"/>
      <c r="J524" s="95"/>
      <c r="K524" s="114"/>
    </row>
    <row r="525" spans="2:11">
      <c r="B525" s="94"/>
      <c r="C525" s="114"/>
      <c r="D525" s="114"/>
      <c r="E525" s="114"/>
      <c r="F525" s="114"/>
      <c r="G525" s="114"/>
      <c r="H525" s="114"/>
      <c r="I525" s="95"/>
      <c r="J525" s="95"/>
      <c r="K525" s="114"/>
    </row>
    <row r="526" spans="2:11">
      <c r="B526" s="94"/>
      <c r="C526" s="114"/>
      <c r="D526" s="114"/>
      <c r="E526" s="114"/>
      <c r="F526" s="114"/>
      <c r="G526" s="114"/>
      <c r="H526" s="114"/>
      <c r="I526" s="95"/>
      <c r="J526" s="95"/>
      <c r="K526" s="114"/>
    </row>
    <row r="527" spans="2:11">
      <c r="B527" s="94"/>
      <c r="C527" s="114"/>
      <c r="D527" s="114"/>
      <c r="E527" s="114"/>
      <c r="F527" s="114"/>
      <c r="G527" s="114"/>
      <c r="H527" s="114"/>
      <c r="I527" s="95"/>
      <c r="J527" s="95"/>
      <c r="K527" s="114"/>
    </row>
    <row r="528" spans="2:11">
      <c r="B528" s="94"/>
      <c r="C528" s="114"/>
      <c r="D528" s="114"/>
      <c r="E528" s="114"/>
      <c r="F528" s="114"/>
      <c r="G528" s="114"/>
      <c r="H528" s="114"/>
      <c r="I528" s="95"/>
      <c r="J528" s="95"/>
      <c r="K528" s="114"/>
    </row>
    <row r="529" spans="2:11">
      <c r="B529" s="94"/>
      <c r="C529" s="114"/>
      <c r="D529" s="114"/>
      <c r="E529" s="114"/>
      <c r="F529" s="114"/>
      <c r="G529" s="114"/>
      <c r="H529" s="114"/>
      <c r="I529" s="95"/>
      <c r="J529" s="95"/>
      <c r="K529" s="114"/>
    </row>
    <row r="530" spans="2:11">
      <c r="B530" s="94"/>
      <c r="C530" s="114"/>
      <c r="D530" s="114"/>
      <c r="E530" s="114"/>
      <c r="F530" s="114"/>
      <c r="G530" s="114"/>
      <c r="H530" s="114"/>
      <c r="I530" s="95"/>
      <c r="J530" s="95"/>
      <c r="K530" s="114"/>
    </row>
    <row r="531" spans="2:11">
      <c r="B531" s="94"/>
      <c r="C531" s="114"/>
      <c r="D531" s="114"/>
      <c r="E531" s="114"/>
      <c r="F531" s="114"/>
      <c r="G531" s="114"/>
      <c r="H531" s="114"/>
      <c r="I531" s="95"/>
      <c r="J531" s="95"/>
      <c r="K531" s="114"/>
    </row>
    <row r="532" spans="2:11">
      <c r="B532" s="94"/>
      <c r="C532" s="114"/>
      <c r="D532" s="114"/>
      <c r="E532" s="114"/>
      <c r="F532" s="114"/>
      <c r="G532" s="114"/>
      <c r="H532" s="114"/>
      <c r="I532" s="95"/>
      <c r="J532" s="95"/>
      <c r="K532" s="114"/>
    </row>
    <row r="533" spans="2:11">
      <c r="B533" s="94"/>
      <c r="C533" s="114"/>
      <c r="D533" s="114"/>
      <c r="E533" s="114"/>
      <c r="F533" s="114"/>
      <c r="G533" s="114"/>
      <c r="H533" s="114"/>
      <c r="I533" s="95"/>
      <c r="J533" s="95"/>
      <c r="K533" s="114"/>
    </row>
    <row r="534" spans="2:11">
      <c r="B534" s="94"/>
      <c r="C534" s="114"/>
      <c r="D534" s="114"/>
      <c r="E534" s="114"/>
      <c r="F534" s="114"/>
      <c r="G534" s="114"/>
      <c r="H534" s="114"/>
      <c r="I534" s="95"/>
      <c r="J534" s="95"/>
      <c r="K534" s="114"/>
    </row>
    <row r="535" spans="2:11">
      <c r="B535" s="94"/>
      <c r="C535" s="114"/>
      <c r="D535" s="114"/>
      <c r="E535" s="114"/>
      <c r="F535" s="114"/>
      <c r="G535" s="114"/>
      <c r="H535" s="114"/>
      <c r="I535" s="95"/>
      <c r="J535" s="95"/>
      <c r="K535" s="114"/>
    </row>
    <row r="536" spans="2:11">
      <c r="B536" s="94"/>
      <c r="C536" s="114"/>
      <c r="D536" s="114"/>
      <c r="E536" s="114"/>
      <c r="F536" s="114"/>
      <c r="G536" s="114"/>
      <c r="H536" s="114"/>
      <c r="I536" s="95"/>
      <c r="J536" s="95"/>
      <c r="K536" s="114"/>
    </row>
    <row r="537" spans="2:11">
      <c r="B537" s="94"/>
      <c r="C537" s="114"/>
      <c r="D537" s="114"/>
      <c r="E537" s="114"/>
      <c r="F537" s="114"/>
      <c r="G537" s="114"/>
      <c r="H537" s="114"/>
      <c r="I537" s="95"/>
      <c r="J537" s="95"/>
      <c r="K537" s="114"/>
    </row>
    <row r="538" spans="2:11">
      <c r="B538" s="94"/>
      <c r="C538" s="114"/>
      <c r="D538" s="114"/>
      <c r="E538" s="114"/>
      <c r="F538" s="114"/>
      <c r="G538" s="114"/>
      <c r="H538" s="114"/>
      <c r="I538" s="95"/>
      <c r="J538" s="95"/>
      <c r="K538" s="114"/>
    </row>
    <row r="539" spans="2:11">
      <c r="B539" s="94"/>
      <c r="C539" s="114"/>
      <c r="D539" s="114"/>
      <c r="E539" s="114"/>
      <c r="F539" s="114"/>
      <c r="G539" s="114"/>
      <c r="H539" s="114"/>
      <c r="I539" s="95"/>
      <c r="J539" s="95"/>
      <c r="K539" s="114"/>
    </row>
    <row r="540" spans="2:11">
      <c r="B540" s="94"/>
      <c r="C540" s="114"/>
      <c r="D540" s="114"/>
      <c r="E540" s="114"/>
      <c r="F540" s="114"/>
      <c r="G540" s="114"/>
      <c r="H540" s="114"/>
      <c r="I540" s="95"/>
      <c r="J540" s="95"/>
      <c r="K540" s="114"/>
    </row>
    <row r="541" spans="2:11">
      <c r="B541" s="94"/>
      <c r="C541" s="114"/>
      <c r="D541" s="114"/>
      <c r="E541" s="114"/>
      <c r="F541" s="114"/>
      <c r="G541" s="114"/>
      <c r="H541" s="114"/>
      <c r="I541" s="95"/>
      <c r="J541" s="95"/>
      <c r="K541" s="114"/>
    </row>
    <row r="542" spans="2:11">
      <c r="B542" s="94"/>
      <c r="C542" s="114"/>
      <c r="D542" s="114"/>
      <c r="E542" s="114"/>
      <c r="F542" s="114"/>
      <c r="G542" s="114"/>
      <c r="H542" s="114"/>
      <c r="I542" s="95"/>
      <c r="J542" s="95"/>
      <c r="K542" s="114"/>
    </row>
    <row r="543" spans="2:11">
      <c r="B543" s="94"/>
      <c r="C543" s="114"/>
      <c r="D543" s="114"/>
      <c r="E543" s="114"/>
      <c r="F543" s="114"/>
      <c r="G543" s="114"/>
      <c r="H543" s="114"/>
      <c r="I543" s="95"/>
      <c r="J543" s="95"/>
      <c r="K543" s="114"/>
    </row>
    <row r="544" spans="2:11">
      <c r="B544" s="94"/>
      <c r="C544" s="114"/>
      <c r="D544" s="114"/>
      <c r="E544" s="114"/>
      <c r="F544" s="114"/>
      <c r="G544" s="114"/>
      <c r="H544" s="114"/>
      <c r="I544" s="95"/>
      <c r="J544" s="95"/>
      <c r="K544" s="114"/>
    </row>
    <row r="545" spans="2:11">
      <c r="B545" s="94"/>
      <c r="C545" s="114"/>
      <c r="D545" s="114"/>
      <c r="E545" s="114"/>
      <c r="F545" s="114"/>
      <c r="G545" s="114"/>
      <c r="H545" s="114"/>
      <c r="I545" s="95"/>
      <c r="J545" s="95"/>
      <c r="K545" s="114"/>
    </row>
    <row r="546" spans="2:11">
      <c r="B546" s="94"/>
      <c r="C546" s="114"/>
      <c r="D546" s="114"/>
      <c r="E546" s="114"/>
      <c r="F546" s="114"/>
      <c r="G546" s="114"/>
      <c r="H546" s="114"/>
      <c r="I546" s="95"/>
      <c r="J546" s="95"/>
      <c r="K546" s="114"/>
    </row>
    <row r="547" spans="2:11">
      <c r="B547" s="94"/>
      <c r="C547" s="114"/>
      <c r="D547" s="114"/>
      <c r="E547" s="114"/>
      <c r="F547" s="114"/>
      <c r="G547" s="114"/>
      <c r="H547" s="114"/>
      <c r="I547" s="95"/>
      <c r="J547" s="95"/>
      <c r="K547" s="114"/>
    </row>
    <row r="548" spans="2:11">
      <c r="B548" s="94"/>
      <c r="C548" s="114"/>
      <c r="D548" s="114"/>
      <c r="E548" s="114"/>
      <c r="F548" s="114"/>
      <c r="G548" s="114"/>
      <c r="H548" s="114"/>
      <c r="I548" s="95"/>
      <c r="J548" s="95"/>
      <c r="K548" s="114"/>
    </row>
    <row r="549" spans="2:11">
      <c r="B549" s="94"/>
      <c r="C549" s="114"/>
      <c r="D549" s="114"/>
      <c r="E549" s="114"/>
      <c r="F549" s="114"/>
      <c r="G549" s="114"/>
      <c r="H549" s="114"/>
      <c r="I549" s="95"/>
      <c r="J549" s="95"/>
      <c r="K549" s="114"/>
    </row>
    <row r="550" spans="2:11">
      <c r="B550" s="94"/>
      <c r="C550" s="114"/>
      <c r="D550" s="114"/>
      <c r="E550" s="114"/>
      <c r="F550" s="114"/>
      <c r="G550" s="114"/>
      <c r="H550" s="114"/>
      <c r="I550" s="95"/>
      <c r="J550" s="95"/>
      <c r="K550" s="114"/>
    </row>
    <row r="551" spans="2:11">
      <c r="B551" s="94"/>
      <c r="C551" s="114"/>
      <c r="D551" s="114"/>
      <c r="E551" s="114"/>
      <c r="F551" s="114"/>
      <c r="G551" s="114"/>
      <c r="H551" s="114"/>
      <c r="I551" s="95"/>
      <c r="J551" s="95"/>
      <c r="K551" s="114"/>
    </row>
    <row r="552" spans="2:11">
      <c r="B552" s="94"/>
      <c r="C552" s="114"/>
      <c r="D552" s="114"/>
      <c r="E552" s="114"/>
      <c r="F552" s="114"/>
      <c r="G552" s="114"/>
      <c r="H552" s="114"/>
      <c r="I552" s="95"/>
      <c r="J552" s="95"/>
      <c r="K552" s="114"/>
    </row>
    <row r="553" spans="2:11">
      <c r="B553" s="94"/>
      <c r="C553" s="114"/>
      <c r="D553" s="114"/>
      <c r="E553" s="114"/>
      <c r="F553" s="114"/>
      <c r="G553" s="114"/>
      <c r="H553" s="114"/>
      <c r="I553" s="95"/>
      <c r="J553" s="95"/>
      <c r="K553" s="114"/>
    </row>
    <row r="554" spans="2:11">
      <c r="B554" s="94"/>
      <c r="C554" s="114"/>
      <c r="D554" s="114"/>
      <c r="E554" s="114"/>
      <c r="F554" s="114"/>
      <c r="G554" s="114"/>
      <c r="H554" s="114"/>
      <c r="I554" s="95"/>
      <c r="J554" s="95"/>
      <c r="K554" s="114"/>
    </row>
    <row r="555" spans="2:11">
      <c r="B555" s="94"/>
      <c r="C555" s="114"/>
      <c r="D555" s="114"/>
      <c r="E555" s="114"/>
      <c r="F555" s="114"/>
      <c r="G555" s="114"/>
      <c r="H555" s="114"/>
      <c r="I555" s="95"/>
      <c r="J555" s="95"/>
      <c r="K555" s="114"/>
    </row>
    <row r="556" spans="2:11">
      <c r="B556" s="94"/>
      <c r="C556" s="114"/>
      <c r="D556" s="114"/>
      <c r="E556" s="114"/>
      <c r="F556" s="114"/>
      <c r="G556" s="114"/>
      <c r="H556" s="114"/>
      <c r="I556" s="95"/>
      <c r="J556" s="95"/>
      <c r="K556" s="114"/>
    </row>
    <row r="557" spans="2:11">
      <c r="B557" s="94"/>
      <c r="C557" s="114"/>
      <c r="D557" s="114"/>
      <c r="E557" s="114"/>
      <c r="F557" s="114"/>
      <c r="G557" s="114"/>
      <c r="H557" s="114"/>
      <c r="I557" s="95"/>
      <c r="J557" s="95"/>
      <c r="K557" s="114"/>
    </row>
    <row r="558" spans="2:11">
      <c r="B558" s="94"/>
      <c r="C558" s="114"/>
      <c r="D558" s="114"/>
      <c r="E558" s="114"/>
      <c r="F558" s="114"/>
      <c r="G558" s="114"/>
      <c r="H558" s="114"/>
      <c r="I558" s="95"/>
      <c r="J558" s="95"/>
      <c r="K558" s="114"/>
    </row>
    <row r="559" spans="2:11">
      <c r="B559" s="94"/>
      <c r="C559" s="114"/>
      <c r="D559" s="114"/>
      <c r="E559" s="114"/>
      <c r="F559" s="114"/>
      <c r="G559" s="114"/>
      <c r="H559" s="114"/>
      <c r="I559" s="95"/>
      <c r="J559" s="95"/>
      <c r="K559" s="114"/>
    </row>
    <row r="560" spans="2:11">
      <c r="B560" s="94"/>
      <c r="C560" s="114"/>
      <c r="D560" s="114"/>
      <c r="E560" s="114"/>
      <c r="F560" s="114"/>
      <c r="G560" s="114"/>
      <c r="H560" s="114"/>
      <c r="I560" s="95"/>
      <c r="J560" s="95"/>
      <c r="K560" s="114"/>
    </row>
    <row r="561" spans="2:11">
      <c r="B561" s="94"/>
      <c r="C561" s="114"/>
      <c r="D561" s="114"/>
      <c r="E561" s="114"/>
      <c r="F561" s="114"/>
      <c r="G561" s="114"/>
      <c r="H561" s="114"/>
      <c r="I561" s="95"/>
      <c r="J561" s="95"/>
      <c r="K561" s="114"/>
    </row>
    <row r="562" spans="2:11">
      <c r="B562" s="94"/>
      <c r="C562" s="114"/>
      <c r="D562" s="114"/>
      <c r="E562" s="114"/>
      <c r="F562" s="114"/>
      <c r="G562" s="114"/>
      <c r="H562" s="114"/>
      <c r="I562" s="95"/>
      <c r="J562" s="95"/>
      <c r="K562" s="114"/>
    </row>
    <row r="563" spans="2:11">
      <c r="B563" s="94"/>
      <c r="C563" s="114"/>
      <c r="D563" s="114"/>
      <c r="E563" s="114"/>
      <c r="F563" s="114"/>
      <c r="G563" s="114"/>
      <c r="H563" s="114"/>
      <c r="I563" s="95"/>
      <c r="J563" s="95"/>
      <c r="K563" s="114"/>
    </row>
    <row r="564" spans="2:11">
      <c r="B564" s="94"/>
      <c r="C564" s="114"/>
      <c r="D564" s="114"/>
      <c r="E564" s="114"/>
      <c r="F564" s="114"/>
      <c r="G564" s="114"/>
      <c r="H564" s="114"/>
      <c r="I564" s="95"/>
      <c r="J564" s="95"/>
      <c r="K564" s="114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144</v>
      </c>
      <c r="C1" s="46" t="s" vm="1">
        <v>227</v>
      </c>
    </row>
    <row r="2" spans="2:35">
      <c r="B2" s="46" t="s">
        <v>143</v>
      </c>
      <c r="C2" s="46" t="s">
        <v>228</v>
      </c>
    </row>
    <row r="3" spans="2:35">
      <c r="B3" s="46" t="s">
        <v>145</v>
      </c>
      <c r="C3" s="46" t="s">
        <v>229</v>
      </c>
      <c r="E3" s="2"/>
    </row>
    <row r="4" spans="2:35">
      <c r="B4" s="46" t="s">
        <v>146</v>
      </c>
      <c r="C4" s="46">
        <v>414</v>
      </c>
    </row>
    <row r="6" spans="2:35" ht="26.25" customHeight="1">
      <c r="B6" s="145" t="s">
        <v>171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7"/>
    </row>
    <row r="7" spans="2:35" ht="26.25" customHeight="1">
      <c r="B7" s="145" t="s">
        <v>95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7"/>
    </row>
    <row r="8" spans="2:35" s="3" customFormat="1" ht="63">
      <c r="B8" s="21" t="s">
        <v>114</v>
      </c>
      <c r="C8" s="29" t="s">
        <v>44</v>
      </c>
      <c r="D8" s="12" t="s">
        <v>51</v>
      </c>
      <c r="E8" s="29" t="s">
        <v>14</v>
      </c>
      <c r="F8" s="29" t="s">
        <v>65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61</v>
      </c>
      <c r="O8" s="29" t="s">
        <v>58</v>
      </c>
      <c r="P8" s="29" t="s">
        <v>147</v>
      </c>
      <c r="Q8" s="30" t="s">
        <v>149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31" t="s">
        <v>207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35" s="4" customFormat="1" ht="18" customHeight="1">
      <c r="B11" s="115" t="s">
        <v>3009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16">
        <v>0</v>
      </c>
      <c r="O11" s="87"/>
      <c r="P11" s="117">
        <v>0</v>
      </c>
      <c r="Q11" s="117">
        <v>0</v>
      </c>
      <c r="AI11" s="1"/>
    </row>
    <row r="12" spans="2:35" ht="21.75" customHeight="1">
      <c r="B12" s="110" t="s">
        <v>219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35">
      <c r="B13" s="110" t="s">
        <v>110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35">
      <c r="B14" s="110" t="s">
        <v>202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35">
      <c r="B15" s="110" t="s">
        <v>210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3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4"/>
      <c r="C111" s="94"/>
      <c r="D111" s="94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>
      <c r="B112" s="94"/>
      <c r="C112" s="94"/>
      <c r="D112" s="94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>
      <c r="B113" s="94"/>
      <c r="C113" s="94"/>
      <c r="D113" s="94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>
      <c r="B114" s="94"/>
      <c r="C114" s="94"/>
      <c r="D114" s="94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>
      <c r="B115" s="94"/>
      <c r="C115" s="94"/>
      <c r="D115" s="94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>
      <c r="B116" s="94"/>
      <c r="C116" s="94"/>
      <c r="D116" s="94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>
      <c r="B117" s="94"/>
      <c r="C117" s="94"/>
      <c r="D117" s="94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>
      <c r="B118" s="94"/>
      <c r="C118" s="94"/>
      <c r="D118" s="94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>
      <c r="B119" s="94"/>
      <c r="C119" s="94"/>
      <c r="D119" s="94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>
      <c r="B120" s="94"/>
      <c r="C120" s="94"/>
      <c r="D120" s="94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>
      <c r="B121" s="94"/>
      <c r="C121" s="94"/>
      <c r="D121" s="94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>
      <c r="B122" s="94"/>
      <c r="C122" s="94"/>
      <c r="D122" s="94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>
      <c r="B123" s="94"/>
      <c r="C123" s="94"/>
      <c r="D123" s="94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>
      <c r="B124" s="94"/>
      <c r="C124" s="94"/>
      <c r="D124" s="94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>
      <c r="B125" s="94"/>
      <c r="C125" s="94"/>
      <c r="D125" s="94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>
      <c r="B126" s="94"/>
      <c r="C126" s="94"/>
      <c r="D126" s="94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>
      <c r="B127" s="94"/>
      <c r="C127" s="94"/>
      <c r="D127" s="94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>
      <c r="B128" s="94"/>
      <c r="C128" s="94"/>
      <c r="D128" s="94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>
      <c r="B129" s="94"/>
      <c r="C129" s="94"/>
      <c r="D129" s="94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>
      <c r="B130" s="94"/>
      <c r="C130" s="94"/>
      <c r="D130" s="94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>
      <c r="B131" s="94"/>
      <c r="C131" s="94"/>
      <c r="D131" s="94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>
      <c r="B132" s="94"/>
      <c r="C132" s="94"/>
      <c r="D132" s="94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>
      <c r="B133" s="94"/>
      <c r="C133" s="94"/>
      <c r="D133" s="94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>
      <c r="B134" s="94"/>
      <c r="C134" s="94"/>
      <c r="D134" s="94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>
      <c r="B135" s="94"/>
      <c r="C135" s="94"/>
      <c r="D135" s="94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>
      <c r="B136" s="94"/>
      <c r="C136" s="94"/>
      <c r="D136" s="94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>
      <c r="B137" s="94"/>
      <c r="C137" s="94"/>
      <c r="D137" s="94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>
      <c r="B138" s="94"/>
      <c r="C138" s="94"/>
      <c r="D138" s="94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>
      <c r="B139" s="94"/>
      <c r="C139" s="94"/>
      <c r="D139" s="94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>
      <c r="B140" s="94"/>
      <c r="C140" s="94"/>
      <c r="D140" s="94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>
      <c r="B141" s="94"/>
      <c r="C141" s="94"/>
      <c r="D141" s="94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>
      <c r="B142" s="94"/>
      <c r="C142" s="94"/>
      <c r="D142" s="94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>
      <c r="B143" s="94"/>
      <c r="C143" s="94"/>
      <c r="D143" s="94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>
      <c r="B144" s="94"/>
      <c r="C144" s="94"/>
      <c r="D144" s="94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>
      <c r="B145" s="94"/>
      <c r="C145" s="94"/>
      <c r="D145" s="94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>
      <c r="B146" s="94"/>
      <c r="C146" s="94"/>
      <c r="D146" s="94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>
      <c r="B147" s="94"/>
      <c r="C147" s="94"/>
      <c r="D147" s="94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>
      <c r="B148" s="94"/>
      <c r="C148" s="94"/>
      <c r="D148" s="94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>
      <c r="B149" s="94"/>
      <c r="C149" s="94"/>
      <c r="D149" s="94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>
      <c r="B150" s="94"/>
      <c r="C150" s="94"/>
      <c r="D150" s="94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>
      <c r="B151" s="94"/>
      <c r="C151" s="94"/>
      <c r="D151" s="94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>
      <c r="B152" s="94"/>
      <c r="C152" s="94"/>
      <c r="D152" s="94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>
      <c r="B153" s="94"/>
      <c r="C153" s="94"/>
      <c r="D153" s="94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>
      <c r="B154" s="94"/>
      <c r="C154" s="94"/>
      <c r="D154" s="94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>
      <c r="B155" s="94"/>
      <c r="C155" s="94"/>
      <c r="D155" s="94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>
      <c r="B156" s="94"/>
      <c r="C156" s="94"/>
      <c r="D156" s="94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>
      <c r="B157" s="94"/>
      <c r="C157" s="94"/>
      <c r="D157" s="94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>
      <c r="B158" s="94"/>
      <c r="C158" s="94"/>
      <c r="D158" s="94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>
      <c r="B159" s="94"/>
      <c r="C159" s="94"/>
      <c r="D159" s="94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>
      <c r="B160" s="94"/>
      <c r="C160" s="94"/>
      <c r="D160" s="94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>
      <c r="B161" s="94"/>
      <c r="C161" s="94"/>
      <c r="D161" s="94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>
      <c r="B162" s="94"/>
      <c r="C162" s="94"/>
      <c r="D162" s="94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>
      <c r="B163" s="94"/>
      <c r="C163" s="94"/>
      <c r="D163" s="94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>
      <c r="B164" s="94"/>
      <c r="C164" s="94"/>
      <c r="D164" s="94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>
      <c r="B165" s="94"/>
      <c r="C165" s="94"/>
      <c r="D165" s="94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>
      <c r="B166" s="94"/>
      <c r="C166" s="94"/>
      <c r="D166" s="94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>
      <c r="B167" s="94"/>
      <c r="C167" s="94"/>
      <c r="D167" s="94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>
      <c r="B168" s="94"/>
      <c r="C168" s="94"/>
      <c r="D168" s="94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>
      <c r="B169" s="94"/>
      <c r="C169" s="94"/>
      <c r="D169" s="94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>
      <c r="B170" s="94"/>
      <c r="C170" s="94"/>
      <c r="D170" s="94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>
      <c r="B171" s="94"/>
      <c r="C171" s="94"/>
      <c r="D171" s="94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>
      <c r="B172" s="94"/>
      <c r="C172" s="94"/>
      <c r="D172" s="94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>
      <c r="B173" s="94"/>
      <c r="C173" s="94"/>
      <c r="D173" s="94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>
      <c r="B174" s="94"/>
      <c r="C174" s="94"/>
      <c r="D174" s="94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>
      <c r="B175" s="94"/>
      <c r="C175" s="94"/>
      <c r="D175" s="94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>
      <c r="B176" s="94"/>
      <c r="C176" s="94"/>
      <c r="D176" s="94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</sheetData>
  <sheetProtection sheet="1" objects="1" scenarios="1"/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4.85546875" style="2" bestFit="1" customWidth="1"/>
    <col min="3" max="3" width="31.28515625" style="2" bestFit="1" customWidth="1"/>
    <col min="4" max="5" width="5.4257812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.28515625" style="1" bestFit="1" customWidth="1"/>
    <col min="17" max="16384" width="9.140625" style="1"/>
  </cols>
  <sheetData>
    <row r="1" spans="2:16">
      <c r="B1" s="46" t="s">
        <v>144</v>
      </c>
      <c r="C1" s="46" t="s" vm="1">
        <v>227</v>
      </c>
    </row>
    <row r="2" spans="2:16">
      <c r="B2" s="46" t="s">
        <v>143</v>
      </c>
      <c r="C2" s="46" t="s">
        <v>228</v>
      </c>
    </row>
    <row r="3" spans="2:16">
      <c r="B3" s="46" t="s">
        <v>145</v>
      </c>
      <c r="C3" s="46" t="s">
        <v>229</v>
      </c>
    </row>
    <row r="4" spans="2:16">
      <c r="B4" s="46" t="s">
        <v>146</v>
      </c>
      <c r="C4" s="46">
        <v>414</v>
      </c>
    </row>
    <row r="6" spans="2:16" ht="26.25" customHeight="1">
      <c r="B6" s="145" t="s">
        <v>172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7"/>
    </row>
    <row r="7" spans="2:16" ht="26.25" customHeight="1">
      <c r="B7" s="145" t="s">
        <v>87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7"/>
    </row>
    <row r="8" spans="2:16" s="3" customFormat="1" ht="63">
      <c r="B8" s="21" t="s">
        <v>114</v>
      </c>
      <c r="C8" s="29" t="s">
        <v>44</v>
      </c>
      <c r="D8" s="29" t="s">
        <v>14</v>
      </c>
      <c r="E8" s="29" t="s">
        <v>65</v>
      </c>
      <c r="F8" s="29" t="s">
        <v>102</v>
      </c>
      <c r="G8" s="29" t="s">
        <v>17</v>
      </c>
      <c r="H8" s="29" t="s">
        <v>101</v>
      </c>
      <c r="I8" s="29" t="s">
        <v>16</v>
      </c>
      <c r="J8" s="29" t="s">
        <v>18</v>
      </c>
      <c r="K8" s="29" t="s">
        <v>204</v>
      </c>
      <c r="L8" s="29" t="s">
        <v>203</v>
      </c>
      <c r="M8" s="29" t="s">
        <v>109</v>
      </c>
      <c r="N8" s="29" t="s">
        <v>58</v>
      </c>
      <c r="O8" s="29" t="s">
        <v>147</v>
      </c>
      <c r="P8" s="30" t="s">
        <v>149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211</v>
      </c>
      <c r="L9" s="31"/>
      <c r="M9" s="31" t="s">
        <v>207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74" t="s">
        <v>25</v>
      </c>
      <c r="C11" s="74"/>
      <c r="D11" s="74"/>
      <c r="E11" s="74"/>
      <c r="F11" s="111"/>
      <c r="G11" s="77">
        <v>6.6556880190721932</v>
      </c>
      <c r="H11" s="75"/>
      <c r="I11" s="76"/>
      <c r="J11" s="76">
        <v>1.4838532853710246E-2</v>
      </c>
      <c r="K11" s="77"/>
      <c r="L11" s="112"/>
      <c r="M11" s="77">
        <v>757792.28872000019</v>
      </c>
      <c r="N11" s="78"/>
      <c r="O11" s="78">
        <f>IFERROR(M11/$M$11,0)</f>
        <v>1</v>
      </c>
      <c r="P11" s="78">
        <f>M11/'סכום נכסי הקרן'!$C$42</f>
        <v>0.38494280369426087</v>
      </c>
    </row>
    <row r="12" spans="2:16" ht="21.75" customHeight="1">
      <c r="B12" s="79" t="s">
        <v>196</v>
      </c>
      <c r="C12" s="80"/>
      <c r="D12" s="80"/>
      <c r="E12" s="80"/>
      <c r="F12" s="100"/>
      <c r="G12" s="83">
        <v>6.6556880190721941</v>
      </c>
      <c r="H12" s="81"/>
      <c r="I12" s="82"/>
      <c r="J12" s="82">
        <v>1.4838532853710252E-2</v>
      </c>
      <c r="K12" s="83"/>
      <c r="L12" s="101"/>
      <c r="M12" s="83">
        <v>757792.28872000007</v>
      </c>
      <c r="N12" s="84"/>
      <c r="O12" s="84">
        <f t="shared" ref="O12:O75" si="0">IFERROR(M12/$M$11,0)</f>
        <v>0.99999999999999989</v>
      </c>
      <c r="P12" s="84">
        <f>M12/'סכום נכסי הקרן'!$C$42</f>
        <v>0.38494280369426082</v>
      </c>
    </row>
    <row r="13" spans="2:16">
      <c r="B13" s="85" t="s">
        <v>66</v>
      </c>
      <c r="C13" s="80"/>
      <c r="D13" s="80"/>
      <c r="E13" s="80"/>
      <c r="F13" s="100"/>
      <c r="G13" s="83">
        <v>6.6556880190721941</v>
      </c>
      <c r="H13" s="81"/>
      <c r="I13" s="82"/>
      <c r="J13" s="82">
        <v>1.4838532853710252E-2</v>
      </c>
      <c r="K13" s="83"/>
      <c r="L13" s="101"/>
      <c r="M13" s="83">
        <v>757792.28872000007</v>
      </c>
      <c r="N13" s="84"/>
      <c r="O13" s="84">
        <f t="shared" si="0"/>
        <v>0.99999999999999989</v>
      </c>
      <c r="P13" s="84">
        <f>M13/'סכום נכסי הקרן'!$C$42</f>
        <v>0.38494280369426082</v>
      </c>
    </row>
    <row r="14" spans="2:16">
      <c r="B14" s="86" t="s">
        <v>1659</v>
      </c>
      <c r="C14" s="87" t="s">
        <v>1660</v>
      </c>
      <c r="D14" s="87" t="s">
        <v>232</v>
      </c>
      <c r="E14" s="87"/>
      <c r="F14" s="98">
        <v>39845</v>
      </c>
      <c r="G14" s="90">
        <v>0.34</v>
      </c>
      <c r="H14" s="88" t="s">
        <v>131</v>
      </c>
      <c r="I14" s="89">
        <v>4.8000000000000001E-2</v>
      </c>
      <c r="J14" s="89">
        <v>2.0799999999999996E-2</v>
      </c>
      <c r="K14" s="90">
        <v>2149000.0000000005</v>
      </c>
      <c r="L14" s="99">
        <v>127.39282736156353</v>
      </c>
      <c r="M14" s="90">
        <v>2737.6718600000008</v>
      </c>
      <c r="N14" s="91"/>
      <c r="O14" s="91">
        <f t="shared" si="0"/>
        <v>3.6126942709119527E-3</v>
      </c>
      <c r="P14" s="91">
        <f>M14/'סכום נכסי הקרן'!$C$42</f>
        <v>1.3906806615350408E-3</v>
      </c>
    </row>
    <row r="15" spans="2:16">
      <c r="B15" s="86" t="s">
        <v>1661</v>
      </c>
      <c r="C15" s="87">
        <v>8790</v>
      </c>
      <c r="D15" s="87" t="s">
        <v>232</v>
      </c>
      <c r="E15" s="87"/>
      <c r="F15" s="98">
        <v>41030</v>
      </c>
      <c r="G15" s="90">
        <v>3.29</v>
      </c>
      <c r="H15" s="88" t="s">
        <v>131</v>
      </c>
      <c r="I15" s="89">
        <v>4.8000000000000001E-2</v>
      </c>
      <c r="J15" s="89">
        <v>1.5700000000000002E-2</v>
      </c>
      <c r="K15" s="90">
        <v>127000.00000000001</v>
      </c>
      <c r="L15" s="99">
        <v>129.64916535433071</v>
      </c>
      <c r="M15" s="90">
        <v>164.65444000000002</v>
      </c>
      <c r="N15" s="91"/>
      <c r="O15" s="91">
        <f t="shared" si="0"/>
        <v>2.1728175708691974E-4</v>
      </c>
      <c r="P15" s="91">
        <f>M15/'סכום נכסי הקרן'!$C$42</f>
        <v>8.3641048764654228E-5</v>
      </c>
    </row>
    <row r="16" spans="2:16">
      <c r="B16" s="86" t="s">
        <v>1662</v>
      </c>
      <c r="C16" s="87" t="s">
        <v>1663</v>
      </c>
      <c r="D16" s="87" t="s">
        <v>232</v>
      </c>
      <c r="E16" s="87"/>
      <c r="F16" s="98">
        <v>41184</v>
      </c>
      <c r="G16" s="90">
        <v>3.6399999999999992</v>
      </c>
      <c r="H16" s="88" t="s">
        <v>131</v>
      </c>
      <c r="I16" s="89">
        <v>4.8000000000000001E-2</v>
      </c>
      <c r="J16" s="89">
        <v>1.5500000000000003E-2</v>
      </c>
      <c r="K16" s="90">
        <v>46226000.000000007</v>
      </c>
      <c r="L16" s="99">
        <v>129.42887227966943</v>
      </c>
      <c r="M16" s="90">
        <v>59829.79050000001</v>
      </c>
      <c r="N16" s="91"/>
      <c r="O16" s="91">
        <f t="shared" si="0"/>
        <v>7.8952757095297879E-2</v>
      </c>
      <c r="P16" s="91">
        <f>M16/'סכום נכסי הקרן'!$C$42</f>
        <v>3.0392295675655913E-2</v>
      </c>
    </row>
    <row r="17" spans="2:16">
      <c r="B17" s="86" t="s">
        <v>1664</v>
      </c>
      <c r="C17" s="87" t="s">
        <v>1665</v>
      </c>
      <c r="D17" s="87" t="s">
        <v>232</v>
      </c>
      <c r="E17" s="87"/>
      <c r="F17" s="98">
        <v>41214</v>
      </c>
      <c r="G17" s="90">
        <v>3.72</v>
      </c>
      <c r="H17" s="88" t="s">
        <v>131</v>
      </c>
      <c r="I17" s="89">
        <v>4.8000000000000001E-2</v>
      </c>
      <c r="J17" s="89">
        <v>1.54E-2</v>
      </c>
      <c r="K17" s="90">
        <v>9256000.0000000019</v>
      </c>
      <c r="L17" s="99">
        <v>129.27724589455485</v>
      </c>
      <c r="M17" s="90">
        <v>11965.901880000001</v>
      </c>
      <c r="N17" s="91"/>
      <c r="O17" s="91">
        <f t="shared" si="0"/>
        <v>1.5790477229864413E-2</v>
      </c>
      <c r="P17" s="91">
        <f>M17/'סכום נכסי הקרן'!$C$42</f>
        <v>6.0784305765343933E-3</v>
      </c>
    </row>
    <row r="18" spans="2:16">
      <c r="B18" s="86" t="s">
        <v>1666</v>
      </c>
      <c r="C18" s="87" t="s">
        <v>1667</v>
      </c>
      <c r="D18" s="87" t="s">
        <v>232</v>
      </c>
      <c r="E18" s="87"/>
      <c r="F18" s="98">
        <v>41245</v>
      </c>
      <c r="G18" s="90">
        <v>3.8000000000000003</v>
      </c>
      <c r="H18" s="88" t="s">
        <v>131</v>
      </c>
      <c r="I18" s="89">
        <v>4.8000000000000001E-2</v>
      </c>
      <c r="J18" s="89">
        <v>1.54E-2</v>
      </c>
      <c r="K18" s="90">
        <v>7479000.0000000009</v>
      </c>
      <c r="L18" s="99">
        <v>129.37435847038375</v>
      </c>
      <c r="M18" s="90">
        <v>9675.9082700000017</v>
      </c>
      <c r="N18" s="91"/>
      <c r="O18" s="91">
        <f t="shared" si="0"/>
        <v>1.27685493954336E-2</v>
      </c>
      <c r="P18" s="91">
        <f>M18/'סכום נכסי הקרן'!$C$42</f>
        <v>4.9151612033868693E-3</v>
      </c>
    </row>
    <row r="19" spans="2:16">
      <c r="B19" s="86" t="s">
        <v>1668</v>
      </c>
      <c r="C19" s="87" t="s">
        <v>1669</v>
      </c>
      <c r="D19" s="87" t="s">
        <v>232</v>
      </c>
      <c r="E19" s="87"/>
      <c r="F19" s="98">
        <v>41275</v>
      </c>
      <c r="G19" s="90">
        <v>3.8899999999999997</v>
      </c>
      <c r="H19" s="88" t="s">
        <v>131</v>
      </c>
      <c r="I19" s="89">
        <v>4.8000000000000001E-2</v>
      </c>
      <c r="J19" s="89">
        <v>1.54E-2</v>
      </c>
      <c r="K19" s="90">
        <v>2668000.0000000005</v>
      </c>
      <c r="L19" s="99">
        <v>129.8333924287856</v>
      </c>
      <c r="M19" s="90">
        <v>3463.9549100000008</v>
      </c>
      <c r="N19" s="91"/>
      <c r="O19" s="91">
        <f t="shared" si="0"/>
        <v>4.5711139603320933E-3</v>
      </c>
      <c r="P19" s="91">
        <f>M19/'סכום נכסי הקרן'!$C$42</f>
        <v>1.7596174238962124E-3</v>
      </c>
    </row>
    <row r="20" spans="2:16">
      <c r="B20" s="86" t="s">
        <v>1670</v>
      </c>
      <c r="C20" s="87" t="s">
        <v>1671</v>
      </c>
      <c r="D20" s="87" t="s">
        <v>232</v>
      </c>
      <c r="E20" s="87"/>
      <c r="F20" s="98">
        <v>41306</v>
      </c>
      <c r="G20" s="90">
        <v>3.9700000000000006</v>
      </c>
      <c r="H20" s="88" t="s">
        <v>131</v>
      </c>
      <c r="I20" s="89">
        <v>4.8000000000000001E-2</v>
      </c>
      <c r="J20" s="89">
        <v>1.5300000000000001E-2</v>
      </c>
      <c r="K20" s="90">
        <v>6540000.0000000009</v>
      </c>
      <c r="L20" s="99">
        <v>129.43991299694187</v>
      </c>
      <c r="M20" s="90">
        <v>8465.3703100000002</v>
      </c>
      <c r="N20" s="91"/>
      <c r="O20" s="91">
        <f t="shared" si="0"/>
        <v>1.1171095874172856E-2</v>
      </c>
      <c r="P20" s="91">
        <f>M20/'סכום נכסי הקרן'!$C$42</f>
        <v>4.3002329661414899E-3</v>
      </c>
    </row>
    <row r="21" spans="2:16">
      <c r="B21" s="86" t="s">
        <v>1672</v>
      </c>
      <c r="C21" s="87" t="s">
        <v>1673</v>
      </c>
      <c r="D21" s="87" t="s">
        <v>232</v>
      </c>
      <c r="E21" s="87"/>
      <c r="F21" s="98">
        <v>41334</v>
      </c>
      <c r="G21" s="90">
        <v>4.05</v>
      </c>
      <c r="H21" s="88" t="s">
        <v>131</v>
      </c>
      <c r="I21" s="89">
        <v>4.8000000000000001E-2</v>
      </c>
      <c r="J21" s="89">
        <v>1.5300000000000001E-2</v>
      </c>
      <c r="K21" s="90">
        <v>7467000.0000000009</v>
      </c>
      <c r="L21" s="99">
        <v>129.5246646578278</v>
      </c>
      <c r="M21" s="90">
        <v>9671.6067100000037</v>
      </c>
      <c r="N21" s="91"/>
      <c r="O21" s="91">
        <f t="shared" si="0"/>
        <v>1.2762872958679058E-2</v>
      </c>
      <c r="P21" s="91">
        <f>M21/'סכום נכסי הקרן'!$C$42</f>
        <v>4.9129760999075834E-3</v>
      </c>
    </row>
    <row r="22" spans="2:16">
      <c r="B22" s="86" t="s">
        <v>1674</v>
      </c>
      <c r="C22" s="87" t="s">
        <v>1675</v>
      </c>
      <c r="D22" s="87" t="s">
        <v>232</v>
      </c>
      <c r="E22" s="87"/>
      <c r="F22" s="98">
        <v>41366</v>
      </c>
      <c r="G22" s="90">
        <v>4.05</v>
      </c>
      <c r="H22" s="88" t="s">
        <v>131</v>
      </c>
      <c r="I22" s="89">
        <v>4.8000000000000001E-2</v>
      </c>
      <c r="J22" s="89">
        <v>1.5300000000000001E-2</v>
      </c>
      <c r="K22" s="90">
        <v>5534000.0000000009</v>
      </c>
      <c r="L22" s="99">
        <v>132.09013570654139</v>
      </c>
      <c r="M22" s="90">
        <v>7309.8681100000013</v>
      </c>
      <c r="N22" s="91"/>
      <c r="O22" s="91">
        <f t="shared" si="0"/>
        <v>9.6462687979409541E-3</v>
      </c>
      <c r="P22" s="91">
        <f>M22/'סכום נכסי הקרן'!$C$42</f>
        <v>3.7132617562678589E-3</v>
      </c>
    </row>
    <row r="23" spans="2:16">
      <c r="B23" s="86" t="s">
        <v>1676</v>
      </c>
      <c r="C23" s="87">
        <v>2704</v>
      </c>
      <c r="D23" s="87" t="s">
        <v>232</v>
      </c>
      <c r="E23" s="87"/>
      <c r="F23" s="98">
        <v>41395</v>
      </c>
      <c r="G23" s="90">
        <v>4.129999999999999</v>
      </c>
      <c r="H23" s="88" t="s">
        <v>131</v>
      </c>
      <c r="I23" s="89">
        <v>4.8000000000000001E-2</v>
      </c>
      <c r="J23" s="89">
        <v>1.5200000000000002E-2</v>
      </c>
      <c r="K23" s="90">
        <v>12467000.000000002</v>
      </c>
      <c r="L23" s="99">
        <v>131.68009464987566</v>
      </c>
      <c r="M23" s="90">
        <v>16416.557400000002</v>
      </c>
      <c r="N23" s="91"/>
      <c r="O23" s="91">
        <f t="shared" si="0"/>
        <v>2.1663663835547187E-2</v>
      </c>
      <c r="P23" s="91">
        <f>M23/'סכום נכסי הקרן'!$C$42</f>
        <v>8.3392714951454998E-3</v>
      </c>
    </row>
    <row r="24" spans="2:16">
      <c r="B24" s="86" t="s">
        <v>1677</v>
      </c>
      <c r="C24" s="87" t="s">
        <v>1678</v>
      </c>
      <c r="D24" s="87" t="s">
        <v>232</v>
      </c>
      <c r="E24" s="87"/>
      <c r="F24" s="98">
        <v>41427</v>
      </c>
      <c r="G24" s="90">
        <v>4.2200000000000006</v>
      </c>
      <c r="H24" s="88" t="s">
        <v>131</v>
      </c>
      <c r="I24" s="89">
        <v>4.8000000000000001E-2</v>
      </c>
      <c r="J24" s="89">
        <v>1.5200000000000002E-2</v>
      </c>
      <c r="K24" s="90">
        <v>5845000.0000000009</v>
      </c>
      <c r="L24" s="99">
        <v>131.00494200171084</v>
      </c>
      <c r="M24" s="90">
        <v>7657.2388600000004</v>
      </c>
      <c r="N24" s="91"/>
      <c r="O24" s="91">
        <f t="shared" si="0"/>
        <v>1.0104667168009816E-2</v>
      </c>
      <c r="P24" s="91">
        <f>M24/'סכום נכסי הקרן'!$C$42</f>
        <v>3.8897189100510453E-3</v>
      </c>
    </row>
    <row r="25" spans="2:16">
      <c r="B25" s="86" t="s">
        <v>1679</v>
      </c>
      <c r="C25" s="87">
        <v>8805</v>
      </c>
      <c r="D25" s="87" t="s">
        <v>232</v>
      </c>
      <c r="E25" s="87"/>
      <c r="F25" s="98">
        <v>41487</v>
      </c>
      <c r="G25" s="90">
        <v>4.3900000000000006</v>
      </c>
      <c r="H25" s="88" t="s">
        <v>131</v>
      </c>
      <c r="I25" s="89">
        <v>4.8000000000000001E-2</v>
      </c>
      <c r="J25" s="89">
        <v>1.5200000000000002E-2</v>
      </c>
      <c r="K25" s="90">
        <v>5553000.0000000009</v>
      </c>
      <c r="L25" s="99">
        <v>129.5428399063569</v>
      </c>
      <c r="M25" s="90">
        <v>7193.5138999999999</v>
      </c>
      <c r="N25" s="91"/>
      <c r="O25" s="91">
        <f t="shared" si="0"/>
        <v>9.4927251267635446E-3</v>
      </c>
      <c r="P25" s="91">
        <f>M25/'סכום נכסי הקרן'!$C$42</f>
        <v>3.6541562249953166E-3</v>
      </c>
    </row>
    <row r="26" spans="2:16">
      <c r="B26" s="86" t="s">
        <v>1680</v>
      </c>
      <c r="C26" s="87" t="s">
        <v>1681</v>
      </c>
      <c r="D26" s="87" t="s">
        <v>232</v>
      </c>
      <c r="E26" s="87"/>
      <c r="F26" s="98">
        <v>41548</v>
      </c>
      <c r="G26" s="90">
        <v>4.4600000000000009</v>
      </c>
      <c r="H26" s="88" t="s">
        <v>131</v>
      </c>
      <c r="I26" s="89">
        <v>4.8000000000000001E-2</v>
      </c>
      <c r="J26" s="89">
        <v>1.5100000000000002E-2</v>
      </c>
      <c r="K26" s="90">
        <v>11661000.000000002</v>
      </c>
      <c r="L26" s="99">
        <v>131.28386150415918</v>
      </c>
      <c r="M26" s="90">
        <v>15309.011090000002</v>
      </c>
      <c r="N26" s="91"/>
      <c r="O26" s="91">
        <f t="shared" si="0"/>
        <v>2.02021204463016E-2</v>
      </c>
      <c r="P26" s="91">
        <f>M26/'סכום נכסי הקרן'!$C$42</f>
        <v>7.7766608851684918E-3</v>
      </c>
    </row>
    <row r="27" spans="2:16">
      <c r="B27" s="86" t="s">
        <v>1682</v>
      </c>
      <c r="C27" s="87" t="s">
        <v>1683</v>
      </c>
      <c r="D27" s="87" t="s">
        <v>232</v>
      </c>
      <c r="E27" s="87"/>
      <c r="F27" s="98">
        <v>41579</v>
      </c>
      <c r="G27" s="90">
        <v>4.55</v>
      </c>
      <c r="H27" s="88" t="s">
        <v>131</v>
      </c>
      <c r="I27" s="89">
        <v>4.8000000000000001E-2</v>
      </c>
      <c r="J27" s="89">
        <v>1.5100000000000001E-2</v>
      </c>
      <c r="K27" s="90">
        <v>7967000.0000000009</v>
      </c>
      <c r="L27" s="99">
        <v>131.1287133174344</v>
      </c>
      <c r="M27" s="90">
        <v>10447.024590000001</v>
      </c>
      <c r="N27" s="91"/>
      <c r="O27" s="91">
        <f t="shared" si="0"/>
        <v>1.3786132091217564E-2</v>
      </c>
      <c r="P27" s="91">
        <f>M27/'סכום נכסי הקרן'!$C$42</f>
        <v>5.3068723392927135E-3</v>
      </c>
    </row>
    <row r="28" spans="2:16">
      <c r="B28" s="86" t="s">
        <v>1684</v>
      </c>
      <c r="C28" s="87" t="s">
        <v>1685</v>
      </c>
      <c r="D28" s="87" t="s">
        <v>232</v>
      </c>
      <c r="E28" s="87"/>
      <c r="F28" s="98">
        <v>41609</v>
      </c>
      <c r="G28" s="90">
        <v>4.63</v>
      </c>
      <c r="H28" s="88" t="s">
        <v>131</v>
      </c>
      <c r="I28" s="89">
        <v>4.8000000000000001E-2</v>
      </c>
      <c r="J28" s="89">
        <v>1.5099999999999995E-2</v>
      </c>
      <c r="K28" s="90">
        <v>8915000.0000000019</v>
      </c>
      <c r="L28" s="99">
        <v>130.59566057206953</v>
      </c>
      <c r="M28" s="90">
        <v>11642.603140000003</v>
      </c>
      <c r="N28" s="91"/>
      <c r="O28" s="91">
        <f t="shared" si="0"/>
        <v>1.5363844833609645E-2</v>
      </c>
      <c r="P28" s="91">
        <f>M28/'סכום נכסי הקרן'!$C$42</f>
        <v>5.9142015057732818E-3</v>
      </c>
    </row>
    <row r="29" spans="2:16">
      <c r="B29" s="86" t="s">
        <v>1686</v>
      </c>
      <c r="C29" s="87" t="s">
        <v>1687</v>
      </c>
      <c r="D29" s="87" t="s">
        <v>232</v>
      </c>
      <c r="E29" s="87"/>
      <c r="F29" s="98">
        <v>41672</v>
      </c>
      <c r="G29" s="90">
        <v>4.7999999999999989</v>
      </c>
      <c r="H29" s="88" t="s">
        <v>131</v>
      </c>
      <c r="I29" s="89">
        <v>4.8000000000000001E-2</v>
      </c>
      <c r="J29" s="89">
        <v>1.5000000000000003E-2</v>
      </c>
      <c r="K29" s="90">
        <v>4268000.0000000009</v>
      </c>
      <c r="L29" s="99">
        <v>130.67115135895031</v>
      </c>
      <c r="M29" s="90">
        <v>5577.0447400000003</v>
      </c>
      <c r="N29" s="91"/>
      <c r="O29" s="91">
        <f t="shared" si="0"/>
        <v>7.3595955290337951E-3</v>
      </c>
      <c r="P29" s="91">
        <f>M29/'סכום נכסי הקרן'!$C$42</f>
        <v>2.8330233370020162E-3</v>
      </c>
    </row>
    <row r="30" spans="2:16">
      <c r="B30" s="86" t="s">
        <v>1688</v>
      </c>
      <c r="C30" s="87" t="s">
        <v>1689</v>
      </c>
      <c r="D30" s="87" t="s">
        <v>232</v>
      </c>
      <c r="E30" s="87"/>
      <c r="F30" s="98">
        <v>41700</v>
      </c>
      <c r="G30" s="90">
        <v>4.88</v>
      </c>
      <c r="H30" s="88" t="s">
        <v>131</v>
      </c>
      <c r="I30" s="89">
        <v>4.8000000000000001E-2</v>
      </c>
      <c r="J30" s="89">
        <v>1.4999999999999999E-2</v>
      </c>
      <c r="K30" s="90">
        <v>10985000.000000002</v>
      </c>
      <c r="L30" s="99">
        <v>131.29744606281292</v>
      </c>
      <c r="M30" s="90">
        <v>14423.024450000003</v>
      </c>
      <c r="N30" s="91"/>
      <c r="O30" s="91">
        <f t="shared" si="0"/>
        <v>1.9032952254452441E-2</v>
      </c>
      <c r="P30" s="91">
        <f>M30/'סכום נכסי הקרן'!$C$42</f>
        <v>7.326598003407926E-3</v>
      </c>
    </row>
    <row r="31" spans="2:16">
      <c r="B31" s="86" t="s">
        <v>1690</v>
      </c>
      <c r="C31" s="87" t="s">
        <v>1691</v>
      </c>
      <c r="D31" s="87" t="s">
        <v>232</v>
      </c>
      <c r="E31" s="87"/>
      <c r="F31" s="98">
        <v>41730</v>
      </c>
      <c r="G31" s="90">
        <v>4.8600000000000003</v>
      </c>
      <c r="H31" s="88" t="s">
        <v>131</v>
      </c>
      <c r="I31" s="89">
        <v>4.8000000000000001E-2</v>
      </c>
      <c r="J31" s="89">
        <v>1.4999999999999998E-2</v>
      </c>
      <c r="K31" s="90">
        <v>7723000.0000000009</v>
      </c>
      <c r="L31" s="99">
        <v>134.09366696879454</v>
      </c>
      <c r="M31" s="90">
        <v>10356.053900000003</v>
      </c>
      <c r="N31" s="91"/>
      <c r="O31" s="91">
        <f t="shared" si="0"/>
        <v>1.3666085092384074E-2</v>
      </c>
      <c r="P31" s="91">
        <f>M31/'סכום נכסי הקרן'!$C$42</f>
        <v>5.2606611109866676E-3</v>
      </c>
    </row>
    <row r="32" spans="2:16">
      <c r="B32" s="86" t="s">
        <v>1692</v>
      </c>
      <c r="C32" s="87" t="s">
        <v>1693</v>
      </c>
      <c r="D32" s="87" t="s">
        <v>232</v>
      </c>
      <c r="E32" s="87"/>
      <c r="F32" s="98">
        <v>41760</v>
      </c>
      <c r="G32" s="90">
        <v>4.9500000000000011</v>
      </c>
      <c r="H32" s="88" t="s">
        <v>131</v>
      </c>
      <c r="I32" s="89">
        <v>4.8000000000000001E-2</v>
      </c>
      <c r="J32" s="89">
        <v>1.4999999999999999E-2</v>
      </c>
      <c r="K32" s="90">
        <v>4952000.0000000009</v>
      </c>
      <c r="L32" s="99">
        <v>133.54452423263325</v>
      </c>
      <c r="M32" s="90">
        <v>6613.1248400000004</v>
      </c>
      <c r="N32" s="91"/>
      <c r="O32" s="91">
        <f t="shared" si="0"/>
        <v>8.7268304764229546E-3</v>
      </c>
      <c r="P32" s="91">
        <f>M32/'סכום נכסי הקרן'!$C$42</f>
        <v>3.3593305909587748E-3</v>
      </c>
    </row>
    <row r="33" spans="2:16">
      <c r="B33" s="86" t="s">
        <v>1694</v>
      </c>
      <c r="C33" s="87" t="s">
        <v>1695</v>
      </c>
      <c r="D33" s="87" t="s">
        <v>232</v>
      </c>
      <c r="E33" s="87"/>
      <c r="F33" s="98">
        <v>41791</v>
      </c>
      <c r="G33" s="90">
        <v>5.03</v>
      </c>
      <c r="H33" s="88" t="s">
        <v>131</v>
      </c>
      <c r="I33" s="89">
        <v>4.8000000000000001E-2</v>
      </c>
      <c r="J33" s="89">
        <v>1.5000000000000005E-2</v>
      </c>
      <c r="K33" s="90">
        <v>6765000.0000000009</v>
      </c>
      <c r="L33" s="99">
        <v>133.25688159645227</v>
      </c>
      <c r="M33" s="90">
        <v>9014.8280399999985</v>
      </c>
      <c r="N33" s="91"/>
      <c r="O33" s="91">
        <f t="shared" si="0"/>
        <v>1.1896172835470651E-2</v>
      </c>
      <c r="P33" s="91">
        <f>M33/'סכום נכסי הקרן'!$C$42</f>
        <v>4.5793461245175774E-3</v>
      </c>
    </row>
    <row r="34" spans="2:16">
      <c r="B34" s="86" t="s">
        <v>1696</v>
      </c>
      <c r="C34" s="87" t="s">
        <v>1697</v>
      </c>
      <c r="D34" s="87" t="s">
        <v>232</v>
      </c>
      <c r="E34" s="87"/>
      <c r="F34" s="98">
        <v>41821</v>
      </c>
      <c r="G34" s="90">
        <v>5.1099999999999994</v>
      </c>
      <c r="H34" s="88" t="s">
        <v>131</v>
      </c>
      <c r="I34" s="89">
        <v>4.8000000000000001E-2</v>
      </c>
      <c r="J34" s="89">
        <v>1.4999999999999999E-2</v>
      </c>
      <c r="K34" s="90">
        <v>4917000.0000000009</v>
      </c>
      <c r="L34" s="99">
        <v>132.97427232052064</v>
      </c>
      <c r="M34" s="90">
        <v>6538.3449700000019</v>
      </c>
      <c r="N34" s="91"/>
      <c r="O34" s="91">
        <f t="shared" si="0"/>
        <v>8.6281492531997545E-3</v>
      </c>
      <c r="P34" s="91">
        <f>M34/'סכום נכסי הקרן'!$C$42</f>
        <v>3.3213439642192566E-3</v>
      </c>
    </row>
    <row r="35" spans="2:16">
      <c r="B35" s="86" t="s">
        <v>1698</v>
      </c>
      <c r="C35" s="87" t="s">
        <v>1699</v>
      </c>
      <c r="D35" s="87" t="s">
        <v>232</v>
      </c>
      <c r="E35" s="87"/>
      <c r="F35" s="98">
        <v>41852</v>
      </c>
      <c r="G35" s="90">
        <v>5.1999999999999993</v>
      </c>
      <c r="H35" s="88" t="s">
        <v>131</v>
      </c>
      <c r="I35" s="89">
        <v>4.8000000000000001E-2</v>
      </c>
      <c r="J35" s="89">
        <v>1.4900000000000002E-2</v>
      </c>
      <c r="K35" s="90">
        <v>4515000.0000000009</v>
      </c>
      <c r="L35" s="99">
        <v>132.42779601328903</v>
      </c>
      <c r="M35" s="90">
        <v>5979.1149900000009</v>
      </c>
      <c r="N35" s="91"/>
      <c r="O35" s="91">
        <f t="shared" si="0"/>
        <v>7.8901766077607172E-3</v>
      </c>
      <c r="P35" s="91">
        <f>M35/'סכום נכסי הקרן'!$C$42</f>
        <v>3.037266705034283E-3</v>
      </c>
    </row>
    <row r="36" spans="2:16">
      <c r="B36" s="86" t="s">
        <v>1700</v>
      </c>
      <c r="C36" s="87" t="s">
        <v>1701</v>
      </c>
      <c r="D36" s="87" t="s">
        <v>232</v>
      </c>
      <c r="E36" s="87"/>
      <c r="F36" s="98">
        <v>41883</v>
      </c>
      <c r="G36" s="90">
        <v>5.28</v>
      </c>
      <c r="H36" s="88" t="s">
        <v>131</v>
      </c>
      <c r="I36" s="89">
        <v>4.8000000000000001E-2</v>
      </c>
      <c r="J36" s="89">
        <v>1.4899999999999998E-2</v>
      </c>
      <c r="K36" s="90">
        <v>6968000.0000000009</v>
      </c>
      <c r="L36" s="99">
        <v>132.14094517795638</v>
      </c>
      <c r="M36" s="90">
        <v>9207.5810600000023</v>
      </c>
      <c r="N36" s="91"/>
      <c r="O36" s="91">
        <f t="shared" si="0"/>
        <v>1.2150534120045856E-2</v>
      </c>
      <c r="P36" s="91">
        <f>M36/'סכום נכסי הקרן'!$C$42</f>
        <v>4.6772606705532309E-3</v>
      </c>
    </row>
    <row r="37" spans="2:16">
      <c r="B37" s="86" t="s">
        <v>1702</v>
      </c>
      <c r="C37" s="87" t="s">
        <v>1703</v>
      </c>
      <c r="D37" s="87" t="s">
        <v>232</v>
      </c>
      <c r="E37" s="87"/>
      <c r="F37" s="98">
        <v>41913</v>
      </c>
      <c r="G37" s="90">
        <v>5.2599999999999989</v>
      </c>
      <c r="H37" s="88" t="s">
        <v>131</v>
      </c>
      <c r="I37" s="89">
        <v>4.8000000000000001E-2</v>
      </c>
      <c r="J37" s="89">
        <v>1.4899999999999998E-2</v>
      </c>
      <c r="K37" s="90">
        <v>6820000.0000000009</v>
      </c>
      <c r="L37" s="99">
        <v>134.7854177419355</v>
      </c>
      <c r="M37" s="90">
        <v>9192.365490000002</v>
      </c>
      <c r="N37" s="91"/>
      <c r="O37" s="91">
        <f t="shared" si="0"/>
        <v>1.2130455306594611E-2</v>
      </c>
      <c r="P37" s="91">
        <f>M37/'סכום נכסי הקרן'!$C$42</f>
        <v>4.6695314758084545E-3</v>
      </c>
    </row>
    <row r="38" spans="2:16">
      <c r="B38" s="86" t="s">
        <v>1704</v>
      </c>
      <c r="C38" s="87" t="s">
        <v>1705</v>
      </c>
      <c r="D38" s="87" t="s">
        <v>232</v>
      </c>
      <c r="E38" s="87"/>
      <c r="F38" s="98">
        <v>41945</v>
      </c>
      <c r="G38" s="90">
        <v>5.339999999999999</v>
      </c>
      <c r="H38" s="88" t="s">
        <v>131</v>
      </c>
      <c r="I38" s="89">
        <v>4.8000000000000001E-2</v>
      </c>
      <c r="J38" s="89">
        <v>1.4900000000000002E-2</v>
      </c>
      <c r="K38" s="90">
        <v>5496000.0000000009</v>
      </c>
      <c r="L38" s="99">
        <v>135.02086535662301</v>
      </c>
      <c r="M38" s="90">
        <v>7420.7467600000018</v>
      </c>
      <c r="N38" s="91"/>
      <c r="O38" s="91">
        <f t="shared" si="0"/>
        <v>9.7925867951685168E-3</v>
      </c>
      <c r="P38" s="91">
        <f>M38/'סכום נכסי הקרן'!$C$42</f>
        <v>3.7695858163515655E-3</v>
      </c>
    </row>
    <row r="39" spans="2:16">
      <c r="B39" s="86" t="s">
        <v>1706</v>
      </c>
      <c r="C39" s="87" t="s">
        <v>1707</v>
      </c>
      <c r="D39" s="87" t="s">
        <v>232</v>
      </c>
      <c r="E39" s="87"/>
      <c r="F39" s="98">
        <v>41974</v>
      </c>
      <c r="G39" s="90">
        <v>5.42</v>
      </c>
      <c r="H39" s="88" t="s">
        <v>131</v>
      </c>
      <c r="I39" s="89">
        <v>4.8000000000000001E-2</v>
      </c>
      <c r="J39" s="89">
        <v>1.4900000000000002E-2</v>
      </c>
      <c r="K39" s="90">
        <v>8613000.0000000019</v>
      </c>
      <c r="L39" s="99">
        <v>134.47187100893998</v>
      </c>
      <c r="M39" s="90">
        <v>11582.062250000003</v>
      </c>
      <c r="N39" s="91"/>
      <c r="O39" s="91">
        <f t="shared" si="0"/>
        <v>1.5283953693384054E-2</v>
      </c>
      <c r="P39" s="91">
        <f>M39/'סכום נכסי הקרן'!$C$42</f>
        <v>5.8834479862645119E-3</v>
      </c>
    </row>
    <row r="40" spans="2:16">
      <c r="B40" s="86" t="s">
        <v>1708</v>
      </c>
      <c r="C40" s="87" t="s">
        <v>1709</v>
      </c>
      <c r="D40" s="87" t="s">
        <v>232</v>
      </c>
      <c r="E40" s="87"/>
      <c r="F40" s="98">
        <v>42036</v>
      </c>
      <c r="G40" s="90">
        <v>5.59</v>
      </c>
      <c r="H40" s="88" t="s">
        <v>131</v>
      </c>
      <c r="I40" s="89">
        <v>4.8000000000000001E-2</v>
      </c>
      <c r="J40" s="89">
        <v>1.4800000000000001E-2</v>
      </c>
      <c r="K40" s="90">
        <v>3632000.0000000005</v>
      </c>
      <c r="L40" s="99">
        <v>134.42254212555065</v>
      </c>
      <c r="M40" s="90">
        <v>4882.2267300000003</v>
      </c>
      <c r="N40" s="91"/>
      <c r="O40" s="91">
        <f t="shared" si="0"/>
        <v>6.4426978245538131E-3</v>
      </c>
      <c r="P40" s="91">
        <f>M40/'סכום נכסי הקרן'!$C$42</f>
        <v>2.4800701639386604E-3</v>
      </c>
    </row>
    <row r="41" spans="2:16">
      <c r="B41" s="86" t="s">
        <v>1710</v>
      </c>
      <c r="C41" s="87" t="s">
        <v>1711</v>
      </c>
      <c r="D41" s="87" t="s">
        <v>232</v>
      </c>
      <c r="E41" s="87"/>
      <c r="F41" s="98">
        <v>42064</v>
      </c>
      <c r="G41" s="90">
        <v>5.67</v>
      </c>
      <c r="H41" s="88" t="s">
        <v>131</v>
      </c>
      <c r="I41" s="89">
        <v>4.8000000000000001E-2</v>
      </c>
      <c r="J41" s="89">
        <v>1.4800000000000004E-2</v>
      </c>
      <c r="K41" s="90">
        <v>15248000.000000002</v>
      </c>
      <c r="L41" s="99">
        <v>135.46634929171037</v>
      </c>
      <c r="M41" s="90">
        <v>20655.908940000001</v>
      </c>
      <c r="N41" s="91"/>
      <c r="O41" s="91">
        <f t="shared" si="0"/>
        <v>2.7258008886432782E-2</v>
      </c>
      <c r="P41" s="91">
        <f>M41/'סכום נכסי הקרן'!$C$42</f>
        <v>1.0492774363866513E-2</v>
      </c>
    </row>
    <row r="42" spans="2:16">
      <c r="B42" s="86" t="s">
        <v>1712</v>
      </c>
      <c r="C42" s="87" t="s">
        <v>1713</v>
      </c>
      <c r="D42" s="87" t="s">
        <v>232</v>
      </c>
      <c r="E42" s="87"/>
      <c r="F42" s="98">
        <v>42095</v>
      </c>
      <c r="G42" s="90">
        <v>5.64</v>
      </c>
      <c r="H42" s="88" t="s">
        <v>131</v>
      </c>
      <c r="I42" s="89">
        <v>4.8000000000000001E-2</v>
      </c>
      <c r="J42" s="89">
        <v>1.4800000000000002E-2</v>
      </c>
      <c r="K42" s="90">
        <v>7883000.0000000009</v>
      </c>
      <c r="L42" s="99">
        <v>139.01175935557532</v>
      </c>
      <c r="M42" s="90">
        <v>10958.296990000003</v>
      </c>
      <c r="N42" s="91"/>
      <c r="O42" s="91">
        <f t="shared" si="0"/>
        <v>1.4460818819507715E-2</v>
      </c>
      <c r="P42" s="91">
        <f>M42/'סכום נכסי הקרן'!$C$42</f>
        <v>5.5665881400960319E-3</v>
      </c>
    </row>
    <row r="43" spans="2:16">
      <c r="B43" s="86" t="s">
        <v>1714</v>
      </c>
      <c r="C43" s="87" t="s">
        <v>1715</v>
      </c>
      <c r="D43" s="87" t="s">
        <v>232</v>
      </c>
      <c r="E43" s="87"/>
      <c r="F43" s="98">
        <v>42125</v>
      </c>
      <c r="G43" s="90">
        <v>5.7299999999999995</v>
      </c>
      <c r="H43" s="88" t="s">
        <v>131</v>
      </c>
      <c r="I43" s="89">
        <v>4.8000000000000001E-2</v>
      </c>
      <c r="J43" s="89">
        <v>1.4800000000000001E-2</v>
      </c>
      <c r="K43" s="90">
        <v>10933000.000000002</v>
      </c>
      <c r="L43" s="99">
        <v>138.42997100521356</v>
      </c>
      <c r="M43" s="90">
        <v>15134.548730000002</v>
      </c>
      <c r="N43" s="91"/>
      <c r="O43" s="91">
        <f t="shared" si="0"/>
        <v>1.9971895934127314E-2</v>
      </c>
      <c r="P43" s="91">
        <f>M43/'סכום נכסי הקרן'!$C$42</f>
        <v>7.6880376159729775E-3</v>
      </c>
    </row>
    <row r="44" spans="2:16">
      <c r="B44" s="86" t="s">
        <v>1716</v>
      </c>
      <c r="C44" s="87" t="s">
        <v>1717</v>
      </c>
      <c r="D44" s="87" t="s">
        <v>232</v>
      </c>
      <c r="E44" s="87"/>
      <c r="F44" s="98">
        <v>42156</v>
      </c>
      <c r="G44" s="90">
        <v>5.81</v>
      </c>
      <c r="H44" s="88" t="s">
        <v>131</v>
      </c>
      <c r="I44" s="89">
        <v>4.8000000000000001E-2</v>
      </c>
      <c r="J44" s="89">
        <v>1.4800000000000002E-2</v>
      </c>
      <c r="K44" s="90">
        <v>1067000.0000000002</v>
      </c>
      <c r="L44" s="99">
        <v>137.42879756326144</v>
      </c>
      <c r="M44" s="90">
        <v>1466.36527</v>
      </c>
      <c r="N44" s="91"/>
      <c r="O44" s="91">
        <f t="shared" si="0"/>
        <v>1.9350490785236974E-3</v>
      </c>
      <c r="P44" s="91">
        <f>M44/'סכום נכסי הקרן'!$C$42</f>
        <v>7.4488321757290804E-4</v>
      </c>
    </row>
    <row r="45" spans="2:16">
      <c r="B45" s="86" t="s">
        <v>1718</v>
      </c>
      <c r="C45" s="87" t="s">
        <v>1719</v>
      </c>
      <c r="D45" s="87" t="s">
        <v>232</v>
      </c>
      <c r="E45" s="87"/>
      <c r="F45" s="98">
        <v>42218</v>
      </c>
      <c r="G45" s="90">
        <v>5.98</v>
      </c>
      <c r="H45" s="88" t="s">
        <v>131</v>
      </c>
      <c r="I45" s="89">
        <v>4.8000000000000001E-2</v>
      </c>
      <c r="J45" s="89">
        <v>1.4800000000000002E-2</v>
      </c>
      <c r="K45" s="90">
        <v>91000.000000000015</v>
      </c>
      <c r="L45" s="99">
        <v>136.42196703296702</v>
      </c>
      <c r="M45" s="90">
        <v>124.14399</v>
      </c>
      <c r="N45" s="91"/>
      <c r="O45" s="91">
        <f t="shared" si="0"/>
        <v>1.6382324265887388E-4</v>
      </c>
      <c r="P45" s="91">
        <f>M45/'סכום נכסי הקרן'!$C$42</f>
        <v>6.3062578339392151E-5</v>
      </c>
    </row>
    <row r="46" spans="2:16">
      <c r="B46" s="86" t="s">
        <v>1720</v>
      </c>
      <c r="C46" s="87" t="s">
        <v>1721</v>
      </c>
      <c r="D46" s="87" t="s">
        <v>232</v>
      </c>
      <c r="E46" s="87"/>
      <c r="F46" s="98">
        <v>42248</v>
      </c>
      <c r="G46" s="90">
        <v>6.06</v>
      </c>
      <c r="H46" s="88" t="s">
        <v>131</v>
      </c>
      <c r="I46" s="89">
        <v>4.8000000000000001E-2</v>
      </c>
      <c r="J46" s="89">
        <v>1.4800000000000002E-2</v>
      </c>
      <c r="K46" s="90">
        <v>198000.00000000003</v>
      </c>
      <c r="L46" s="99">
        <v>135.99638383838382</v>
      </c>
      <c r="M46" s="90">
        <v>269.27284000000003</v>
      </c>
      <c r="N46" s="91"/>
      <c r="O46" s="91">
        <f t="shared" si="0"/>
        <v>3.5533858553091555E-4</v>
      </c>
      <c r="P46" s="91">
        <f>M46/'סכום נכסי הקרן'!$C$42</f>
        <v>1.3678503137502356E-4</v>
      </c>
    </row>
    <row r="47" spans="2:16">
      <c r="B47" s="86" t="s">
        <v>1722</v>
      </c>
      <c r="C47" s="87" t="s">
        <v>1723</v>
      </c>
      <c r="D47" s="87" t="s">
        <v>232</v>
      </c>
      <c r="E47" s="87"/>
      <c r="F47" s="98">
        <v>42309</v>
      </c>
      <c r="G47" s="90">
        <v>6.1099999999999994</v>
      </c>
      <c r="H47" s="88" t="s">
        <v>131</v>
      </c>
      <c r="I47" s="89">
        <v>4.8000000000000001E-2</v>
      </c>
      <c r="J47" s="89">
        <v>1.47E-2</v>
      </c>
      <c r="K47" s="90">
        <v>12148000.000000002</v>
      </c>
      <c r="L47" s="99">
        <v>139.18299604873229</v>
      </c>
      <c r="M47" s="90">
        <v>16907.950360000003</v>
      </c>
      <c r="N47" s="91"/>
      <c r="O47" s="91">
        <f t="shared" si="0"/>
        <v>2.231211720108621E-2</v>
      </c>
      <c r="P47" s="91">
        <f>M47/'סכום נכסי הקרן'!$C$42</f>
        <v>8.5888889517410708E-3</v>
      </c>
    </row>
    <row r="48" spans="2:16">
      <c r="B48" s="86" t="s">
        <v>1724</v>
      </c>
      <c r="C48" s="87" t="s">
        <v>1725</v>
      </c>
      <c r="D48" s="87" t="s">
        <v>232</v>
      </c>
      <c r="E48" s="87"/>
      <c r="F48" s="98">
        <v>42339</v>
      </c>
      <c r="G48" s="90">
        <v>6.1999999999999993</v>
      </c>
      <c r="H48" s="88" t="s">
        <v>131</v>
      </c>
      <c r="I48" s="89">
        <v>4.8000000000000001E-2</v>
      </c>
      <c r="J48" s="89">
        <v>1.4700000000000005E-2</v>
      </c>
      <c r="K48" s="90">
        <v>2989000.0000000005</v>
      </c>
      <c r="L48" s="99">
        <v>138.88345098695217</v>
      </c>
      <c r="M48" s="90">
        <v>4151.2263500000008</v>
      </c>
      <c r="N48" s="91"/>
      <c r="O48" s="91">
        <f t="shared" si="0"/>
        <v>5.4780530387976206E-3</v>
      </c>
      <c r="P48" s="91">
        <f>M48/'סכום נכסי הקרן'!$C$42</f>
        <v>2.1087370955406217E-3</v>
      </c>
    </row>
    <row r="49" spans="2:16">
      <c r="B49" s="86" t="s">
        <v>1726</v>
      </c>
      <c r="C49" s="87" t="s">
        <v>1727</v>
      </c>
      <c r="D49" s="87" t="s">
        <v>232</v>
      </c>
      <c r="E49" s="87"/>
      <c r="F49" s="98">
        <v>42370</v>
      </c>
      <c r="G49" s="90">
        <v>6.2799999999999985</v>
      </c>
      <c r="H49" s="88" t="s">
        <v>131</v>
      </c>
      <c r="I49" s="89">
        <v>4.8000000000000001E-2</v>
      </c>
      <c r="J49" s="89">
        <v>1.4699999999999998E-2</v>
      </c>
      <c r="K49" s="90">
        <v>242000.00000000003</v>
      </c>
      <c r="L49" s="99">
        <v>139.2800785123967</v>
      </c>
      <c r="M49" s="90">
        <v>337.05779000000007</v>
      </c>
      <c r="N49" s="91"/>
      <c r="O49" s="91">
        <f t="shared" si="0"/>
        <v>4.4478915267048982E-4</v>
      </c>
      <c r="P49" s="91">
        <f>M49/'סכום נכסי הקרן'!$C$42</f>
        <v>1.71218383481773E-4</v>
      </c>
    </row>
    <row r="50" spans="2:16">
      <c r="B50" s="86" t="s">
        <v>1728</v>
      </c>
      <c r="C50" s="87" t="s">
        <v>1729</v>
      </c>
      <c r="D50" s="87" t="s">
        <v>232</v>
      </c>
      <c r="E50" s="87"/>
      <c r="F50" s="98">
        <v>42430</v>
      </c>
      <c r="G50" s="90">
        <v>6.44</v>
      </c>
      <c r="H50" s="88" t="s">
        <v>131</v>
      </c>
      <c r="I50" s="89">
        <v>4.8000000000000001E-2</v>
      </c>
      <c r="J50" s="89">
        <v>1.47E-2</v>
      </c>
      <c r="K50" s="90">
        <v>6043000.0000000009</v>
      </c>
      <c r="L50" s="99">
        <v>139.78034386893927</v>
      </c>
      <c r="M50" s="90">
        <v>8446.9261800000022</v>
      </c>
      <c r="N50" s="91"/>
      <c r="O50" s="91">
        <f t="shared" si="0"/>
        <v>1.1146756579257159E-2</v>
      </c>
      <c r="P50" s="91">
        <f>M50/'סכום נכסי הקרן'!$C$42</f>
        <v>4.2908637297166992E-3</v>
      </c>
    </row>
    <row r="51" spans="2:16">
      <c r="B51" s="86" t="s">
        <v>1730</v>
      </c>
      <c r="C51" s="87" t="s">
        <v>1731</v>
      </c>
      <c r="D51" s="87" t="s">
        <v>232</v>
      </c>
      <c r="E51" s="87"/>
      <c r="F51" s="98">
        <v>42461</v>
      </c>
      <c r="G51" s="90">
        <v>6.4</v>
      </c>
      <c r="H51" s="88" t="s">
        <v>131</v>
      </c>
      <c r="I51" s="89">
        <v>4.8000000000000001E-2</v>
      </c>
      <c r="J51" s="89">
        <v>1.47E-2</v>
      </c>
      <c r="K51" s="90">
        <v>7718000.0000000009</v>
      </c>
      <c r="L51" s="99">
        <v>142.79410015548069</v>
      </c>
      <c r="M51" s="90">
        <v>11020.848650000002</v>
      </c>
      <c r="N51" s="91"/>
      <c r="O51" s="91">
        <f t="shared" si="0"/>
        <v>1.4543363417718995E-2</v>
      </c>
      <c r="P51" s="91">
        <f>M51/'סכום נכסי הקרן'!$C$42</f>
        <v>5.5983630891612984E-3</v>
      </c>
    </row>
    <row r="52" spans="2:16">
      <c r="B52" s="86" t="s">
        <v>1732</v>
      </c>
      <c r="C52" s="87" t="s">
        <v>1733</v>
      </c>
      <c r="D52" s="87" t="s">
        <v>232</v>
      </c>
      <c r="E52" s="87"/>
      <c r="F52" s="98">
        <v>42491</v>
      </c>
      <c r="G52" s="90">
        <v>6.4799999999999995</v>
      </c>
      <c r="H52" s="88" t="s">
        <v>131</v>
      </c>
      <c r="I52" s="89">
        <v>4.8000000000000001E-2</v>
      </c>
      <c r="J52" s="89">
        <v>1.4699999999999998E-2</v>
      </c>
      <c r="K52" s="90">
        <v>8354000.0000000009</v>
      </c>
      <c r="L52" s="99">
        <v>142.92017356954753</v>
      </c>
      <c r="M52" s="90">
        <v>11939.551300000003</v>
      </c>
      <c r="N52" s="91"/>
      <c r="O52" s="91">
        <f t="shared" si="0"/>
        <v>1.575570440307238E-2</v>
      </c>
      <c r="P52" s="91">
        <f>M52/'סכום נכסי הקרן'!$C$42</f>
        <v>6.0650450270966928E-3</v>
      </c>
    </row>
    <row r="53" spans="2:16">
      <c r="B53" s="86" t="s">
        <v>1734</v>
      </c>
      <c r="C53" s="87" t="s">
        <v>1735</v>
      </c>
      <c r="D53" s="87" t="s">
        <v>232</v>
      </c>
      <c r="E53" s="87"/>
      <c r="F53" s="98">
        <v>42522</v>
      </c>
      <c r="G53" s="90">
        <v>6.5699999999999994</v>
      </c>
      <c r="H53" s="88" t="s">
        <v>131</v>
      </c>
      <c r="I53" s="89">
        <v>4.8000000000000001E-2</v>
      </c>
      <c r="J53" s="89">
        <v>1.47E-2</v>
      </c>
      <c r="K53" s="90">
        <v>4227000.0000000009</v>
      </c>
      <c r="L53" s="99">
        <v>142.17230920274426</v>
      </c>
      <c r="M53" s="90">
        <v>6009.6235100000013</v>
      </c>
      <c r="N53" s="91"/>
      <c r="O53" s="91">
        <f t="shared" si="0"/>
        <v>7.9304363470773208E-3</v>
      </c>
      <c r="P53" s="91">
        <f>M53/'סכום נכסי הקרן'!$C$42</f>
        <v>3.0527644019628167E-3</v>
      </c>
    </row>
    <row r="54" spans="2:16">
      <c r="B54" s="86" t="s">
        <v>1736</v>
      </c>
      <c r="C54" s="87" t="s">
        <v>1737</v>
      </c>
      <c r="D54" s="87" t="s">
        <v>232</v>
      </c>
      <c r="E54" s="87"/>
      <c r="F54" s="98">
        <v>42552</v>
      </c>
      <c r="G54" s="90">
        <v>6.6499999999999995</v>
      </c>
      <c r="H54" s="88" t="s">
        <v>131</v>
      </c>
      <c r="I54" s="89">
        <v>4.8000000000000001E-2</v>
      </c>
      <c r="J54" s="89">
        <v>1.4699999999999998E-2</v>
      </c>
      <c r="K54" s="90">
        <v>690000.00000000012</v>
      </c>
      <c r="L54" s="99">
        <v>141.57832898550726</v>
      </c>
      <c r="M54" s="90">
        <v>976.89047000000016</v>
      </c>
      <c r="N54" s="91"/>
      <c r="O54" s="91">
        <f t="shared" si="0"/>
        <v>1.2891269607006458E-3</v>
      </c>
      <c r="P54" s="91">
        <f>M54/'סכום נכסי הקרן'!$C$42</f>
        <v>4.9624014656996787E-4</v>
      </c>
    </row>
    <row r="55" spans="2:16">
      <c r="B55" s="86" t="s">
        <v>1738</v>
      </c>
      <c r="C55" s="87" t="s">
        <v>1739</v>
      </c>
      <c r="D55" s="87" t="s">
        <v>232</v>
      </c>
      <c r="E55" s="87"/>
      <c r="F55" s="98">
        <v>42583</v>
      </c>
      <c r="G55" s="90">
        <v>6.7399999999999993</v>
      </c>
      <c r="H55" s="88" t="s">
        <v>131</v>
      </c>
      <c r="I55" s="89">
        <v>4.8000000000000001E-2</v>
      </c>
      <c r="J55" s="89">
        <v>1.4699999999999998E-2</v>
      </c>
      <c r="K55" s="90">
        <v>6636000.0000000009</v>
      </c>
      <c r="L55" s="99">
        <v>140.98278616636529</v>
      </c>
      <c r="M55" s="90">
        <v>9355.6176900000009</v>
      </c>
      <c r="N55" s="91"/>
      <c r="O55" s="91">
        <f t="shared" si="0"/>
        <v>1.234588663577289E-2</v>
      </c>
      <c r="P55" s="91">
        <f>M55/'סכום נכסי הקרן'!$C$42</f>
        <v>4.7524602156659226E-3</v>
      </c>
    </row>
    <row r="56" spans="2:16">
      <c r="B56" s="86" t="s">
        <v>1740</v>
      </c>
      <c r="C56" s="87" t="s">
        <v>1741</v>
      </c>
      <c r="D56" s="87" t="s">
        <v>232</v>
      </c>
      <c r="E56" s="87"/>
      <c r="F56" s="98">
        <v>42614</v>
      </c>
      <c r="G56" s="90">
        <v>6.8199999999999994</v>
      </c>
      <c r="H56" s="88" t="s">
        <v>131</v>
      </c>
      <c r="I56" s="89">
        <v>4.8000000000000001E-2</v>
      </c>
      <c r="J56" s="89">
        <v>1.47E-2</v>
      </c>
      <c r="K56" s="90">
        <v>2734000.0000000005</v>
      </c>
      <c r="L56" s="99">
        <v>140.25292794440381</v>
      </c>
      <c r="M56" s="90">
        <v>3834.5150500000009</v>
      </c>
      <c r="N56" s="91"/>
      <c r="O56" s="91">
        <f t="shared" si="0"/>
        <v>5.0601135787181808E-3</v>
      </c>
      <c r="P56" s="91">
        <f>M56/'סכום נכסי הקרן'!$C$42</f>
        <v>1.9478543080031765E-3</v>
      </c>
    </row>
    <row r="57" spans="2:16">
      <c r="B57" s="86" t="s">
        <v>1742</v>
      </c>
      <c r="C57" s="87" t="s">
        <v>1743</v>
      </c>
      <c r="D57" s="87" t="s">
        <v>232</v>
      </c>
      <c r="E57" s="87"/>
      <c r="F57" s="98">
        <v>42644</v>
      </c>
      <c r="G57" s="90">
        <v>6.7700000000000014</v>
      </c>
      <c r="H57" s="88" t="s">
        <v>131</v>
      </c>
      <c r="I57" s="89">
        <v>4.8000000000000001E-2</v>
      </c>
      <c r="J57" s="89">
        <v>1.4700000000000001E-2</v>
      </c>
      <c r="K57" s="90">
        <v>2958000.0000000005</v>
      </c>
      <c r="L57" s="99">
        <v>143.21168221771461</v>
      </c>
      <c r="M57" s="90">
        <v>4236.2015599999995</v>
      </c>
      <c r="N57" s="91"/>
      <c r="O57" s="91">
        <f t="shared" si="0"/>
        <v>5.5901882653826415E-3</v>
      </c>
      <c r="P57" s="91">
        <f>M57/'סכום נכסי הקרן'!$C$42</f>
        <v>2.1519027440551511E-3</v>
      </c>
    </row>
    <row r="58" spans="2:16">
      <c r="B58" s="86" t="s">
        <v>1744</v>
      </c>
      <c r="C58" s="87" t="s">
        <v>1745</v>
      </c>
      <c r="D58" s="87" t="s">
        <v>232</v>
      </c>
      <c r="E58" s="87"/>
      <c r="F58" s="98">
        <v>42675</v>
      </c>
      <c r="G58" s="90">
        <v>6.86</v>
      </c>
      <c r="H58" s="88" t="s">
        <v>131</v>
      </c>
      <c r="I58" s="89">
        <v>4.8000000000000001E-2</v>
      </c>
      <c r="J58" s="89">
        <v>1.4600000000000002E-2</v>
      </c>
      <c r="K58" s="90">
        <v>4620000.0000000009</v>
      </c>
      <c r="L58" s="99">
        <v>143.18301190476188</v>
      </c>
      <c r="M58" s="90">
        <v>6615.0551500000001</v>
      </c>
      <c r="N58" s="91"/>
      <c r="O58" s="91">
        <f t="shared" si="0"/>
        <v>8.729377757556233E-3</v>
      </c>
      <c r="P58" s="91">
        <f>M58/'סכום נכסי הקרן'!$C$42</f>
        <v>3.360311148500016E-3</v>
      </c>
    </row>
    <row r="59" spans="2:16">
      <c r="B59" s="86" t="s">
        <v>1746</v>
      </c>
      <c r="C59" s="87" t="s">
        <v>1747</v>
      </c>
      <c r="D59" s="87" t="s">
        <v>232</v>
      </c>
      <c r="E59" s="87"/>
      <c r="F59" s="98">
        <v>42705</v>
      </c>
      <c r="G59" s="90">
        <v>6.94</v>
      </c>
      <c r="H59" s="88" t="s">
        <v>131</v>
      </c>
      <c r="I59" s="89">
        <v>4.8000000000000001E-2</v>
      </c>
      <c r="J59" s="89">
        <v>1.46E-2</v>
      </c>
      <c r="K59" s="90">
        <v>2234000.0000000005</v>
      </c>
      <c r="L59" s="99">
        <v>142.73400626678603</v>
      </c>
      <c r="M59" s="90">
        <v>3188.6777000000006</v>
      </c>
      <c r="N59" s="91"/>
      <c r="O59" s="91">
        <f t="shared" si="0"/>
        <v>4.2078518711058015E-3</v>
      </c>
      <c r="P59" s="91">
        <f>M59/'סכום נכסי הקרן'!$C$42</f>
        <v>1.619782296793609E-3</v>
      </c>
    </row>
    <row r="60" spans="2:16">
      <c r="B60" s="86" t="s">
        <v>1748</v>
      </c>
      <c r="C60" s="87" t="s">
        <v>1749</v>
      </c>
      <c r="D60" s="87" t="s">
        <v>232</v>
      </c>
      <c r="E60" s="87"/>
      <c r="F60" s="98">
        <v>42736</v>
      </c>
      <c r="G60" s="90">
        <v>7.03</v>
      </c>
      <c r="H60" s="88" t="s">
        <v>131</v>
      </c>
      <c r="I60" s="89">
        <v>4.8000000000000001E-2</v>
      </c>
      <c r="J60" s="89">
        <v>1.4600000000000002E-2</v>
      </c>
      <c r="K60" s="90">
        <v>5955000.0000000009</v>
      </c>
      <c r="L60" s="99">
        <v>143.14319445843827</v>
      </c>
      <c r="M60" s="90">
        <v>8524.1772300000011</v>
      </c>
      <c r="N60" s="91"/>
      <c r="O60" s="91">
        <f t="shared" si="0"/>
        <v>1.1248698828010422E-2</v>
      </c>
      <c r="P60" s="91">
        <f>M60/'סכום נכסי הקרן'!$C$42</f>
        <v>4.3301056647666782E-3</v>
      </c>
    </row>
    <row r="61" spans="2:16">
      <c r="B61" s="86" t="s">
        <v>1750</v>
      </c>
      <c r="C61" s="87" t="s">
        <v>1751</v>
      </c>
      <c r="D61" s="87" t="s">
        <v>232</v>
      </c>
      <c r="E61" s="87"/>
      <c r="F61" s="98">
        <v>42767</v>
      </c>
      <c r="G61" s="90">
        <v>7.1099999999999994</v>
      </c>
      <c r="H61" s="88" t="s">
        <v>131</v>
      </c>
      <c r="I61" s="89">
        <v>4.8000000000000001E-2</v>
      </c>
      <c r="J61" s="89">
        <v>1.4600000000000002E-2</v>
      </c>
      <c r="K61" s="90">
        <v>3695000.0000000005</v>
      </c>
      <c r="L61" s="99">
        <v>142.97387929634641</v>
      </c>
      <c r="M61" s="90">
        <v>5282.8848400000006</v>
      </c>
      <c r="N61" s="91"/>
      <c r="O61" s="91">
        <f t="shared" si="0"/>
        <v>6.9714154111061369E-3</v>
      </c>
      <c r="P61" s="91">
        <f>M61/'סכום נכסי הקרן'!$C$42</f>
        <v>2.6835961940685749E-3</v>
      </c>
    </row>
    <row r="62" spans="2:16">
      <c r="B62" s="86" t="s">
        <v>1752</v>
      </c>
      <c r="C62" s="87" t="s">
        <v>1753</v>
      </c>
      <c r="D62" s="87" t="s">
        <v>232</v>
      </c>
      <c r="E62" s="87"/>
      <c r="F62" s="98">
        <v>42795</v>
      </c>
      <c r="G62" s="90">
        <v>7.1899999999999995</v>
      </c>
      <c r="H62" s="88" t="s">
        <v>131</v>
      </c>
      <c r="I62" s="89">
        <v>4.8000000000000001E-2</v>
      </c>
      <c r="J62" s="89">
        <v>1.46E-2</v>
      </c>
      <c r="K62" s="90">
        <v>4720000.0000000009</v>
      </c>
      <c r="L62" s="99">
        <v>143.10168453389832</v>
      </c>
      <c r="M62" s="90">
        <v>6754.399510000002</v>
      </c>
      <c r="N62" s="91"/>
      <c r="O62" s="91">
        <f t="shared" si="0"/>
        <v>8.9132597553994285E-3</v>
      </c>
      <c r="P62" s="91">
        <f>M62/'סכום נכסי הקרן'!$C$42</f>
        <v>3.4310952002986781E-3</v>
      </c>
    </row>
    <row r="63" spans="2:16">
      <c r="B63" s="86" t="s">
        <v>1754</v>
      </c>
      <c r="C63" s="87" t="s">
        <v>1755</v>
      </c>
      <c r="D63" s="87" t="s">
        <v>232</v>
      </c>
      <c r="E63" s="87"/>
      <c r="F63" s="98">
        <v>42826</v>
      </c>
      <c r="G63" s="90">
        <v>7.14</v>
      </c>
      <c r="H63" s="88" t="s">
        <v>131</v>
      </c>
      <c r="I63" s="89">
        <v>4.8000000000000001E-2</v>
      </c>
      <c r="J63" s="89">
        <v>1.4599999999999997E-2</v>
      </c>
      <c r="K63" s="90">
        <v>3171000.0000000005</v>
      </c>
      <c r="L63" s="99">
        <v>145.6432377798802</v>
      </c>
      <c r="M63" s="90">
        <v>4618.3470700000016</v>
      </c>
      <c r="N63" s="91"/>
      <c r="O63" s="91">
        <f t="shared" si="0"/>
        <v>6.0944762024445114E-3</v>
      </c>
      <c r="P63" s="91">
        <f>M63/'סכום נכסי הקרן'!$C$42</f>
        <v>2.346024756416942E-3</v>
      </c>
    </row>
    <row r="64" spans="2:16">
      <c r="B64" s="86" t="s">
        <v>1756</v>
      </c>
      <c r="C64" s="87" t="s">
        <v>1757</v>
      </c>
      <c r="D64" s="87" t="s">
        <v>232</v>
      </c>
      <c r="E64" s="87"/>
      <c r="F64" s="98">
        <v>42856</v>
      </c>
      <c r="G64" s="90">
        <v>7.2199999999999989</v>
      </c>
      <c r="H64" s="88" t="s">
        <v>131</v>
      </c>
      <c r="I64" s="89">
        <v>4.8000000000000001E-2</v>
      </c>
      <c r="J64" s="89">
        <v>1.46E-2</v>
      </c>
      <c r="K64" s="90">
        <v>8003000.0000000009</v>
      </c>
      <c r="L64" s="99">
        <v>145.03501761839311</v>
      </c>
      <c r="M64" s="90">
        <v>11607.152460000003</v>
      </c>
      <c r="N64" s="91"/>
      <c r="O64" s="91">
        <f t="shared" si="0"/>
        <v>1.5317063307157481E-2</v>
      </c>
      <c r="P64" s="91">
        <f>M64/'סכום נכסי הקרן'!$C$42</f>
        <v>5.8961932938196892E-3</v>
      </c>
    </row>
    <row r="65" spans="2:16">
      <c r="B65" s="86" t="s">
        <v>1758</v>
      </c>
      <c r="C65" s="87" t="s">
        <v>1759</v>
      </c>
      <c r="D65" s="87" t="s">
        <v>232</v>
      </c>
      <c r="E65" s="87"/>
      <c r="F65" s="98">
        <v>42887</v>
      </c>
      <c r="G65" s="90">
        <v>7.3</v>
      </c>
      <c r="H65" s="88" t="s">
        <v>131</v>
      </c>
      <c r="I65" s="89">
        <v>4.8000000000000001E-2</v>
      </c>
      <c r="J65" s="89">
        <v>1.46E-2</v>
      </c>
      <c r="K65" s="90">
        <v>6551000.0000000009</v>
      </c>
      <c r="L65" s="99">
        <v>144.57937108838345</v>
      </c>
      <c r="M65" s="90">
        <v>9471.3946000000014</v>
      </c>
      <c r="N65" s="91"/>
      <c r="O65" s="91">
        <f t="shared" si="0"/>
        <v>1.2498668488694039E-2</v>
      </c>
      <c r="P65" s="91">
        <f>M65/'סכום נכסי הקרן'!$C$42</f>
        <v>4.8112724904829937E-3</v>
      </c>
    </row>
    <row r="66" spans="2:16">
      <c r="B66" s="86" t="s">
        <v>1760</v>
      </c>
      <c r="C66" s="87" t="s">
        <v>1761</v>
      </c>
      <c r="D66" s="87" t="s">
        <v>232</v>
      </c>
      <c r="E66" s="87"/>
      <c r="F66" s="98">
        <v>42949</v>
      </c>
      <c r="G66" s="90">
        <v>7.47</v>
      </c>
      <c r="H66" s="88" t="s">
        <v>131</v>
      </c>
      <c r="I66" s="89">
        <v>4.8000000000000001E-2</v>
      </c>
      <c r="J66" s="89">
        <v>1.46E-2</v>
      </c>
      <c r="K66" s="90">
        <v>4324000.0000000009</v>
      </c>
      <c r="L66" s="99">
        <v>144.66976572617946</v>
      </c>
      <c r="M66" s="90">
        <v>6255.5206700000008</v>
      </c>
      <c r="N66" s="91"/>
      <c r="O66" s="91">
        <f t="shared" si="0"/>
        <v>8.2549278517551391E-3</v>
      </c>
      <c r="P66" s="91">
        <f>M66/'סכום נכסי הקרן'!$C$42</f>
        <v>3.1776750715484651E-3</v>
      </c>
    </row>
    <row r="67" spans="2:16">
      <c r="B67" s="86" t="s">
        <v>1762</v>
      </c>
      <c r="C67" s="87" t="s">
        <v>1763</v>
      </c>
      <c r="D67" s="87" t="s">
        <v>232</v>
      </c>
      <c r="E67" s="87"/>
      <c r="F67" s="98">
        <v>42979</v>
      </c>
      <c r="G67" s="90">
        <v>7.5600000000000023</v>
      </c>
      <c r="H67" s="88" t="s">
        <v>131</v>
      </c>
      <c r="I67" s="89">
        <v>4.8000000000000001E-2</v>
      </c>
      <c r="J67" s="89">
        <v>1.4600000000000004E-2</v>
      </c>
      <c r="K67" s="90">
        <v>3781000.0000000005</v>
      </c>
      <c r="L67" s="99">
        <v>144.65183866701926</v>
      </c>
      <c r="M67" s="90">
        <v>5469.2860199999996</v>
      </c>
      <c r="N67" s="91"/>
      <c r="O67" s="91">
        <f t="shared" si="0"/>
        <v>7.2173946626433259E-3</v>
      </c>
      <c r="P67" s="91">
        <f>M67/'סכום נכסי הקרן'!$C$42</f>
        <v>2.7782841368059162E-3</v>
      </c>
    </row>
    <row r="68" spans="2:16">
      <c r="B68" s="86" t="s">
        <v>1764</v>
      </c>
      <c r="C68" s="87" t="s">
        <v>1765</v>
      </c>
      <c r="D68" s="87" t="s">
        <v>232</v>
      </c>
      <c r="E68" s="87"/>
      <c r="F68" s="98">
        <v>43009</v>
      </c>
      <c r="G68" s="90">
        <v>7.5</v>
      </c>
      <c r="H68" s="88" t="s">
        <v>131</v>
      </c>
      <c r="I68" s="89">
        <v>4.8000000000000001E-2</v>
      </c>
      <c r="J68" s="89">
        <v>1.4600000000000002E-2</v>
      </c>
      <c r="K68" s="90">
        <v>4355000.0000000009</v>
      </c>
      <c r="L68" s="99">
        <v>146.75167898966706</v>
      </c>
      <c r="M68" s="90">
        <v>6391.0356200000015</v>
      </c>
      <c r="N68" s="91"/>
      <c r="O68" s="91">
        <f t="shared" si="0"/>
        <v>8.4337564727601129E-3</v>
      </c>
      <c r="P68" s="91">
        <f>M68/'סכום נכסי הקרן'!$C$42</f>
        <v>3.246513862298898E-3</v>
      </c>
    </row>
    <row r="69" spans="2:16">
      <c r="B69" s="86" t="s">
        <v>1766</v>
      </c>
      <c r="C69" s="87" t="s">
        <v>1767</v>
      </c>
      <c r="D69" s="87" t="s">
        <v>232</v>
      </c>
      <c r="E69" s="87"/>
      <c r="F69" s="98">
        <v>43040</v>
      </c>
      <c r="G69" s="90">
        <v>7.589999999999999</v>
      </c>
      <c r="H69" s="88" t="s">
        <v>131</v>
      </c>
      <c r="I69" s="89">
        <v>4.8000000000000001E-2</v>
      </c>
      <c r="J69" s="89">
        <v>1.4600000000000002E-2</v>
      </c>
      <c r="K69" s="90">
        <v>4952000.0000000009</v>
      </c>
      <c r="L69" s="99">
        <v>146.43207269789983</v>
      </c>
      <c r="M69" s="90">
        <v>7251.3162400000001</v>
      </c>
      <c r="N69" s="91"/>
      <c r="O69" s="91">
        <f t="shared" si="0"/>
        <v>9.5690024139046346E-3</v>
      </c>
      <c r="P69" s="91">
        <f>M69/'סכום נכסי הקרן'!$C$42</f>
        <v>3.6835186177656006E-3</v>
      </c>
    </row>
    <row r="70" spans="2:16">
      <c r="B70" s="86" t="s">
        <v>1768</v>
      </c>
      <c r="C70" s="87" t="s">
        <v>1769</v>
      </c>
      <c r="D70" s="87" t="s">
        <v>232</v>
      </c>
      <c r="E70" s="87"/>
      <c r="F70" s="98">
        <v>43070</v>
      </c>
      <c r="G70" s="90">
        <v>7.6700000000000008</v>
      </c>
      <c r="H70" s="88" t="s">
        <v>131</v>
      </c>
      <c r="I70" s="89">
        <v>4.8000000000000001E-2</v>
      </c>
      <c r="J70" s="89">
        <v>1.4600000000000002E-2</v>
      </c>
      <c r="K70" s="90">
        <v>5145000.0000000009</v>
      </c>
      <c r="L70" s="99">
        <v>145.82720369290573</v>
      </c>
      <c r="M70" s="90">
        <v>7502.8096300000007</v>
      </c>
      <c r="N70" s="91"/>
      <c r="O70" s="91">
        <f t="shared" si="0"/>
        <v>9.9008788314184672E-3</v>
      </c>
      <c r="P70" s="91">
        <f>M70/'סכום נכסי הקרן'!$C$42</f>
        <v>3.8112720564033821E-3</v>
      </c>
    </row>
    <row r="71" spans="2:16">
      <c r="B71" s="86" t="s">
        <v>1770</v>
      </c>
      <c r="C71" s="87" t="s">
        <v>1771</v>
      </c>
      <c r="D71" s="87" t="s">
        <v>232</v>
      </c>
      <c r="E71" s="87"/>
      <c r="F71" s="98">
        <v>43101</v>
      </c>
      <c r="G71" s="90">
        <v>7.75</v>
      </c>
      <c r="H71" s="88" t="s">
        <v>131</v>
      </c>
      <c r="I71" s="89">
        <v>4.8000000000000001E-2</v>
      </c>
      <c r="J71" s="89">
        <v>1.4499999999999999E-2</v>
      </c>
      <c r="K71" s="90">
        <v>4578000.0000000009</v>
      </c>
      <c r="L71" s="99">
        <v>146.08799432066405</v>
      </c>
      <c r="M71" s="90">
        <v>6687.9083800000008</v>
      </c>
      <c r="N71" s="91"/>
      <c r="O71" s="91">
        <f t="shared" si="0"/>
        <v>8.8255165426619209E-3</v>
      </c>
      <c r="P71" s="91">
        <f>M71/'סכום נכסי הקרן'!$C$42</f>
        <v>3.3973190819823603E-3</v>
      </c>
    </row>
    <row r="72" spans="2:16">
      <c r="B72" s="86" t="s">
        <v>1772</v>
      </c>
      <c r="C72" s="87" t="s">
        <v>1773</v>
      </c>
      <c r="D72" s="87" t="s">
        <v>232</v>
      </c>
      <c r="E72" s="87"/>
      <c r="F72" s="98">
        <v>43132</v>
      </c>
      <c r="G72" s="90">
        <v>7.8299999999999992</v>
      </c>
      <c r="H72" s="88" t="s">
        <v>131</v>
      </c>
      <c r="I72" s="89">
        <v>4.8000000000000001E-2</v>
      </c>
      <c r="J72" s="89">
        <v>1.4499999999999999E-2</v>
      </c>
      <c r="K72" s="90">
        <v>5275000.0000000009</v>
      </c>
      <c r="L72" s="99">
        <v>145.77348303317535</v>
      </c>
      <c r="M72" s="90">
        <v>7689.5512300000009</v>
      </c>
      <c r="N72" s="91"/>
      <c r="O72" s="91">
        <f t="shared" si="0"/>
        <v>1.0147307308957382E-2</v>
      </c>
      <c r="P72" s="91">
        <f>M72/'סכום נכסי הקרן'!$C$42</f>
        <v>3.9061329254573202E-3</v>
      </c>
    </row>
    <row r="73" spans="2:16">
      <c r="B73" s="86" t="s">
        <v>1774</v>
      </c>
      <c r="C73" s="87" t="s">
        <v>1775</v>
      </c>
      <c r="D73" s="87" t="s">
        <v>232</v>
      </c>
      <c r="E73" s="87"/>
      <c r="F73" s="98">
        <v>43191</v>
      </c>
      <c r="G73" s="90">
        <v>7.8599999999999985</v>
      </c>
      <c r="H73" s="88" t="s">
        <v>131</v>
      </c>
      <c r="I73" s="89">
        <v>4.8000000000000001E-2</v>
      </c>
      <c r="J73" s="89">
        <v>1.4499999999999999E-2</v>
      </c>
      <c r="K73" s="90">
        <v>583000.00000000012</v>
      </c>
      <c r="L73" s="99">
        <v>148.73026243567753</v>
      </c>
      <c r="M73" s="90">
        <v>867.09743000000014</v>
      </c>
      <c r="N73" s="91"/>
      <c r="O73" s="91">
        <f t="shared" si="0"/>
        <v>1.1442415592069816E-3</v>
      </c>
      <c r="P73" s="91">
        <f>M73/'סכום נכסי הקרן'!$C$42</f>
        <v>4.4046755390462811E-4</v>
      </c>
    </row>
    <row r="74" spans="2:16">
      <c r="B74" s="86" t="s">
        <v>1776</v>
      </c>
      <c r="C74" s="87" t="s">
        <v>1777</v>
      </c>
      <c r="D74" s="87" t="s">
        <v>232</v>
      </c>
      <c r="E74" s="87"/>
      <c r="F74" s="98">
        <v>43221</v>
      </c>
      <c r="G74" s="90">
        <v>7.94</v>
      </c>
      <c r="H74" s="88" t="s">
        <v>131</v>
      </c>
      <c r="I74" s="89">
        <v>4.8000000000000001E-2</v>
      </c>
      <c r="J74" s="89">
        <v>1.4500000000000002E-2</v>
      </c>
      <c r="K74" s="90">
        <v>7727000.0000000009</v>
      </c>
      <c r="L74" s="99">
        <v>148.11378581596995</v>
      </c>
      <c r="M74" s="90">
        <v>11444.75223</v>
      </c>
      <c r="N74" s="91"/>
      <c r="O74" s="91">
        <f t="shared" si="0"/>
        <v>1.510275625703651E-2</v>
      </c>
      <c r="P74" s="91">
        <f>M74/'סכום נכסי הקרן'!$C$42</f>
        <v>5.8136973370946756E-3</v>
      </c>
    </row>
    <row r="75" spans="2:16">
      <c r="B75" s="86" t="s">
        <v>1778</v>
      </c>
      <c r="C75" s="87" t="s">
        <v>1779</v>
      </c>
      <c r="D75" s="87" t="s">
        <v>232</v>
      </c>
      <c r="E75" s="87"/>
      <c r="F75" s="98">
        <v>43252</v>
      </c>
      <c r="G75" s="90">
        <v>8.0200000000000014</v>
      </c>
      <c r="H75" s="88" t="s">
        <v>131</v>
      </c>
      <c r="I75" s="89">
        <v>4.8000000000000001E-2</v>
      </c>
      <c r="J75" s="89">
        <v>1.4500000000000004E-2</v>
      </c>
      <c r="K75" s="90">
        <v>1587000.0000000002</v>
      </c>
      <c r="L75" s="99">
        <v>147.35182797731565</v>
      </c>
      <c r="M75" s="90">
        <v>2338.4735099999998</v>
      </c>
      <c r="N75" s="91"/>
      <c r="O75" s="91">
        <f t="shared" si="0"/>
        <v>3.085903016973101E-3</v>
      </c>
      <c r="P75" s="91">
        <f>M75/'סכום נכסי הקרן'!$C$42</f>
        <v>1.1878961592822039E-3</v>
      </c>
    </row>
    <row r="76" spans="2:16">
      <c r="B76" s="86" t="s">
        <v>1780</v>
      </c>
      <c r="C76" s="87" t="s">
        <v>1781</v>
      </c>
      <c r="D76" s="87" t="s">
        <v>232</v>
      </c>
      <c r="E76" s="87"/>
      <c r="F76" s="98">
        <v>43313</v>
      </c>
      <c r="G76" s="90">
        <v>8.1899999999999977</v>
      </c>
      <c r="H76" s="88" t="s">
        <v>131</v>
      </c>
      <c r="I76" s="89">
        <v>4.8000000000000001E-2</v>
      </c>
      <c r="J76" s="89">
        <v>1.4500000000000002E-2</v>
      </c>
      <c r="K76" s="90">
        <v>3661000.0000000005</v>
      </c>
      <c r="L76" s="99">
        <v>146.1373668396613</v>
      </c>
      <c r="M76" s="90">
        <v>5350.0890000000009</v>
      </c>
      <c r="N76" s="91"/>
      <c r="O76" s="91">
        <f t="shared" ref="O76:O108" si="1">IFERROR(M76/$M$11,0)</f>
        <v>7.0600995545057957E-3</v>
      </c>
      <c r="P76" s="91">
        <f>M76/'סכום נכסי הקרן'!$C$42</f>
        <v>2.7177345168720632E-3</v>
      </c>
    </row>
    <row r="77" spans="2:16">
      <c r="B77" s="86" t="s">
        <v>1782</v>
      </c>
      <c r="C77" s="87" t="s">
        <v>1783</v>
      </c>
      <c r="D77" s="87" t="s">
        <v>232</v>
      </c>
      <c r="E77" s="87"/>
      <c r="F77" s="98">
        <v>43345</v>
      </c>
      <c r="G77" s="90">
        <v>8.2800000000000011</v>
      </c>
      <c r="H77" s="88" t="s">
        <v>131</v>
      </c>
      <c r="I77" s="89">
        <v>4.8000000000000001E-2</v>
      </c>
      <c r="J77" s="89">
        <v>1.4499999999999999E-2</v>
      </c>
      <c r="K77" s="90">
        <v>6477000.0000000009</v>
      </c>
      <c r="L77" s="99">
        <v>145.96206870464724</v>
      </c>
      <c r="M77" s="90">
        <v>9453.9631900000022</v>
      </c>
      <c r="N77" s="91"/>
      <c r="O77" s="91">
        <f t="shared" si="1"/>
        <v>1.2475665602204599E-2</v>
      </c>
      <c r="P77" s="91">
        <f>M77/'סכום נכסי הקרן'!$C$42</f>
        <v>4.8024176948646882E-3</v>
      </c>
    </row>
    <row r="78" spans="2:16">
      <c r="B78" s="86" t="s">
        <v>1784</v>
      </c>
      <c r="C78" s="87" t="s">
        <v>1785</v>
      </c>
      <c r="D78" s="87" t="s">
        <v>232</v>
      </c>
      <c r="E78" s="87"/>
      <c r="F78" s="98">
        <v>43375</v>
      </c>
      <c r="G78" s="90">
        <v>8.2100000000000009</v>
      </c>
      <c r="H78" s="88" t="s">
        <v>131</v>
      </c>
      <c r="I78" s="89">
        <v>4.8000000000000001E-2</v>
      </c>
      <c r="J78" s="89">
        <v>1.4499999999999999E-2</v>
      </c>
      <c r="K78" s="90">
        <v>2782000.0000000005</v>
      </c>
      <c r="L78" s="99">
        <v>148.31665492451472</v>
      </c>
      <c r="M78" s="90">
        <v>4126.1693400000004</v>
      </c>
      <c r="N78" s="91"/>
      <c r="O78" s="91">
        <f t="shared" si="1"/>
        <v>5.4449872365019483E-3</v>
      </c>
      <c r="P78" s="91">
        <f>M78/'סכום נכסי הקרן'!$C$42</f>
        <v>2.0960086528985255E-3</v>
      </c>
    </row>
    <row r="79" spans="2:16">
      <c r="B79" s="86" t="s">
        <v>1786</v>
      </c>
      <c r="C79" s="87" t="s">
        <v>1787</v>
      </c>
      <c r="D79" s="87" t="s">
        <v>232</v>
      </c>
      <c r="E79" s="87"/>
      <c r="F79" s="98">
        <v>43497</v>
      </c>
      <c r="G79" s="90">
        <v>8.5400000000000009</v>
      </c>
      <c r="H79" s="88" t="s">
        <v>131</v>
      </c>
      <c r="I79" s="89">
        <v>4.8000000000000001E-2</v>
      </c>
      <c r="J79" s="89">
        <v>1.4499999999999999E-2</v>
      </c>
      <c r="K79" s="90">
        <v>2139000.0000000005</v>
      </c>
      <c r="L79" s="99">
        <v>147.91441374474053</v>
      </c>
      <c r="M79" s="90">
        <v>3163.8893100000005</v>
      </c>
      <c r="N79" s="91"/>
      <c r="O79" s="91">
        <f t="shared" si="1"/>
        <v>4.1751405458930963E-3</v>
      </c>
      <c r="P79" s="91">
        <f>M79/'סכום נכסי הקרן'!$C$42</f>
        <v>1.6071903075536755E-3</v>
      </c>
    </row>
    <row r="80" spans="2:16">
      <c r="B80" s="86" t="s">
        <v>1788</v>
      </c>
      <c r="C80" s="87" t="s">
        <v>1789</v>
      </c>
      <c r="D80" s="87" t="s">
        <v>232</v>
      </c>
      <c r="E80" s="87"/>
      <c r="F80" s="98">
        <v>43525</v>
      </c>
      <c r="G80" s="90">
        <v>8.6199999999999992</v>
      </c>
      <c r="H80" s="88" t="s">
        <v>131</v>
      </c>
      <c r="I80" s="89">
        <v>4.8000000000000001E-2</v>
      </c>
      <c r="J80" s="89">
        <v>1.4499999999999999E-2</v>
      </c>
      <c r="K80" s="90">
        <v>6982000.0000000009</v>
      </c>
      <c r="L80" s="99">
        <v>147.89606831853337</v>
      </c>
      <c r="M80" s="90">
        <v>10326.103490000001</v>
      </c>
      <c r="N80" s="91"/>
      <c r="O80" s="91">
        <f t="shared" si="1"/>
        <v>1.3626561847761736E-2</v>
      </c>
      <c r="P80" s="91">
        <f>M80/'סכום נכסי הקרן'!$C$42</f>
        <v>5.2454469223906517E-3</v>
      </c>
    </row>
    <row r="81" spans="2:16">
      <c r="B81" s="86" t="s">
        <v>1790</v>
      </c>
      <c r="C81" s="87" t="s">
        <v>1791</v>
      </c>
      <c r="D81" s="87" t="s">
        <v>232</v>
      </c>
      <c r="E81" s="87"/>
      <c r="F81" s="98">
        <v>43556</v>
      </c>
      <c r="G81" s="90">
        <v>8.5500000000000025</v>
      </c>
      <c r="H81" s="88" t="s">
        <v>131</v>
      </c>
      <c r="I81" s="89">
        <v>4.8000000000000001E-2</v>
      </c>
      <c r="J81" s="89">
        <v>1.4500000000000004E-2</v>
      </c>
      <c r="K81" s="90">
        <v>5730000.0000000009</v>
      </c>
      <c r="L81" s="99">
        <v>150.24041361256542</v>
      </c>
      <c r="M81" s="90">
        <v>8608.7757000000001</v>
      </c>
      <c r="N81" s="91"/>
      <c r="O81" s="91">
        <f t="shared" si="1"/>
        <v>1.1360336899892753E-2</v>
      </c>
      <c r="P81" s="91">
        <f>M81/'סכום נכסי הקרן'!$C$42</f>
        <v>4.3730799371560838E-3</v>
      </c>
    </row>
    <row r="82" spans="2:16">
      <c r="B82" s="86" t="s">
        <v>1792</v>
      </c>
      <c r="C82" s="87" t="s">
        <v>1793</v>
      </c>
      <c r="D82" s="87" t="s">
        <v>232</v>
      </c>
      <c r="E82" s="87"/>
      <c r="F82" s="98">
        <v>43586</v>
      </c>
      <c r="G82" s="90">
        <v>8.6300000000000008</v>
      </c>
      <c r="H82" s="88" t="s">
        <v>131</v>
      </c>
      <c r="I82" s="89">
        <v>4.8000000000000001E-2</v>
      </c>
      <c r="J82" s="89">
        <v>1.4500000000000002E-2</v>
      </c>
      <c r="K82" s="90">
        <v>6288000.0000000009</v>
      </c>
      <c r="L82" s="99">
        <v>149.32139551526717</v>
      </c>
      <c r="M82" s="90">
        <v>9389.3293500000018</v>
      </c>
      <c r="N82" s="91"/>
      <c r="O82" s="91">
        <f t="shared" si="1"/>
        <v>1.2390373311741767E-2</v>
      </c>
      <c r="P82" s="91">
        <f>M82/'סכום נכסי הקרן'!$C$42</f>
        <v>4.7695850414404203E-3</v>
      </c>
    </row>
    <row r="83" spans="2:16">
      <c r="B83" s="86" t="s">
        <v>1794</v>
      </c>
      <c r="C83" s="87" t="s">
        <v>1795</v>
      </c>
      <c r="D83" s="87" t="s">
        <v>232</v>
      </c>
      <c r="E83" s="87"/>
      <c r="F83" s="98">
        <v>43647</v>
      </c>
      <c r="G83" s="90">
        <v>8.7999999999999989</v>
      </c>
      <c r="H83" s="88" t="s">
        <v>131</v>
      </c>
      <c r="I83" s="89">
        <v>4.8000000000000001E-2</v>
      </c>
      <c r="J83" s="89">
        <v>1.4499999999999997E-2</v>
      </c>
      <c r="K83" s="90">
        <v>992000.00000000012</v>
      </c>
      <c r="L83" s="99">
        <v>147.49750504032258</v>
      </c>
      <c r="M83" s="90">
        <v>1463.1752500000002</v>
      </c>
      <c r="N83" s="91"/>
      <c r="O83" s="91">
        <f t="shared" si="1"/>
        <v>1.9308394553228753E-3</v>
      </c>
      <c r="P83" s="91">
        <f>M83/'סכום נכסי הקרן'!$C$42</f>
        <v>7.4326275341548718E-4</v>
      </c>
    </row>
    <row r="84" spans="2:16">
      <c r="B84" s="86" t="s">
        <v>1796</v>
      </c>
      <c r="C84" s="87" t="s">
        <v>1797</v>
      </c>
      <c r="D84" s="87" t="s">
        <v>232</v>
      </c>
      <c r="E84" s="87"/>
      <c r="F84" s="98">
        <v>43678</v>
      </c>
      <c r="G84" s="90">
        <v>8.8800000000000008</v>
      </c>
      <c r="H84" s="88" t="s">
        <v>131</v>
      </c>
      <c r="I84" s="89">
        <v>4.8000000000000001E-2</v>
      </c>
      <c r="J84" s="89">
        <v>1.4499999999999997E-2</v>
      </c>
      <c r="K84" s="90">
        <v>5739000.0000000009</v>
      </c>
      <c r="L84" s="99">
        <v>148.19563930998433</v>
      </c>
      <c r="M84" s="90">
        <v>8504.9477400000014</v>
      </c>
      <c r="N84" s="91"/>
      <c r="O84" s="91">
        <f t="shared" si="1"/>
        <v>1.1223323154113712E-2</v>
      </c>
      <c r="P84" s="91">
        <f>M84/'סכום נכסי הקרן'!$C$42</f>
        <v>4.3203374817112478E-3</v>
      </c>
    </row>
    <row r="85" spans="2:16">
      <c r="B85" s="86" t="s">
        <v>1798</v>
      </c>
      <c r="C85" s="87" t="s">
        <v>1799</v>
      </c>
      <c r="D85" s="87" t="s">
        <v>232</v>
      </c>
      <c r="E85" s="87"/>
      <c r="F85" s="98">
        <v>43709</v>
      </c>
      <c r="G85" s="90">
        <v>8.9700000000000006</v>
      </c>
      <c r="H85" s="88" t="s">
        <v>131</v>
      </c>
      <c r="I85" s="89">
        <v>4.8000000000000001E-2</v>
      </c>
      <c r="J85" s="89">
        <v>1.4499999999999999E-2</v>
      </c>
      <c r="K85" s="90">
        <v>3406000.0000000005</v>
      </c>
      <c r="L85" s="99">
        <v>148.4585584263065</v>
      </c>
      <c r="M85" s="90">
        <v>5056.4985000000006</v>
      </c>
      <c r="N85" s="91"/>
      <c r="O85" s="91">
        <f t="shared" si="1"/>
        <v>6.6726708298140876E-3</v>
      </c>
      <c r="P85" s="91">
        <f>M85/'סכום נכסי הקרן'!$C$42</f>
        <v>2.5685966173575455E-3</v>
      </c>
    </row>
    <row r="86" spans="2:16">
      <c r="B86" s="86" t="s">
        <v>1800</v>
      </c>
      <c r="C86" s="87" t="s">
        <v>1801</v>
      </c>
      <c r="D86" s="87" t="s">
        <v>232</v>
      </c>
      <c r="E86" s="87"/>
      <c r="F86" s="98">
        <v>43740</v>
      </c>
      <c r="G86" s="90">
        <v>8.8999999999999986</v>
      </c>
      <c r="H86" s="88" t="s">
        <v>131</v>
      </c>
      <c r="I86" s="89">
        <v>4.8000000000000001E-2</v>
      </c>
      <c r="J86" s="89">
        <v>1.4499999999999997E-2</v>
      </c>
      <c r="K86" s="90">
        <v>6695000.0000000009</v>
      </c>
      <c r="L86" s="99">
        <v>150.63332501867066</v>
      </c>
      <c r="M86" s="90">
        <v>10084.901110000003</v>
      </c>
      <c r="N86" s="91"/>
      <c r="O86" s="91">
        <f t="shared" si="1"/>
        <v>1.3308265681925294E-2</v>
      </c>
      <c r="P86" s="91">
        <f>M86/'סכום נכסי הקרן'!$C$42</f>
        <v>5.1229211039084373E-3</v>
      </c>
    </row>
    <row r="87" spans="2:16">
      <c r="B87" s="86" t="s">
        <v>1802</v>
      </c>
      <c r="C87" s="87" t="s">
        <v>1803</v>
      </c>
      <c r="D87" s="87" t="s">
        <v>232</v>
      </c>
      <c r="E87" s="87"/>
      <c r="F87" s="98">
        <v>43770</v>
      </c>
      <c r="G87" s="90">
        <v>8.98</v>
      </c>
      <c r="H87" s="88" t="s">
        <v>131</v>
      </c>
      <c r="I87" s="89">
        <v>4.8000000000000001E-2</v>
      </c>
      <c r="J87" s="89">
        <v>1.4499999999999999E-2</v>
      </c>
      <c r="K87" s="90">
        <v>6929000.0000000009</v>
      </c>
      <c r="L87" s="99">
        <v>150.75274801558666</v>
      </c>
      <c r="M87" s="90">
        <v>10445.657910000002</v>
      </c>
      <c r="N87" s="91"/>
      <c r="O87" s="91">
        <f t="shared" si="1"/>
        <v>1.3784328589096544E-2</v>
      </c>
      <c r="P87" s="91">
        <f>M87/'סכום נכסי הקרן'!$C$42</f>
        <v>5.3061780941297794E-3</v>
      </c>
    </row>
    <row r="88" spans="2:16">
      <c r="B88" s="86" t="s">
        <v>1804</v>
      </c>
      <c r="C88" s="87" t="s">
        <v>1805</v>
      </c>
      <c r="D88" s="87" t="s">
        <v>232</v>
      </c>
      <c r="E88" s="87"/>
      <c r="F88" s="98">
        <v>43800</v>
      </c>
      <c r="G88" s="90">
        <v>9.06</v>
      </c>
      <c r="H88" s="88" t="s">
        <v>131</v>
      </c>
      <c r="I88" s="89">
        <v>4.8000000000000001E-2</v>
      </c>
      <c r="J88" s="89">
        <v>1.4500000000000002E-2</v>
      </c>
      <c r="K88" s="90">
        <v>2000000.0000000002</v>
      </c>
      <c r="L88" s="99">
        <v>149.9769235</v>
      </c>
      <c r="M88" s="90">
        <v>2999.5384700000004</v>
      </c>
      <c r="N88" s="91"/>
      <c r="O88" s="91">
        <f t="shared" si="1"/>
        <v>3.9582594262955245E-3</v>
      </c>
      <c r="P88" s="91">
        <f>M88/'סכום נכסי הקרן'!$C$42</f>
        <v>1.5237034813074359E-3</v>
      </c>
    </row>
    <row r="89" spans="2:16">
      <c r="B89" s="86" t="s">
        <v>1806</v>
      </c>
      <c r="C89" s="87" t="s">
        <v>1807</v>
      </c>
      <c r="D89" s="87" t="s">
        <v>232</v>
      </c>
      <c r="E89" s="87"/>
      <c r="F89" s="98">
        <v>43831</v>
      </c>
      <c r="G89" s="90">
        <v>9.1399999999999988</v>
      </c>
      <c r="H89" s="88" t="s">
        <v>131</v>
      </c>
      <c r="I89" s="89">
        <v>4.8000000000000001E-2</v>
      </c>
      <c r="J89" s="89">
        <v>1.4499999999999999E-2</v>
      </c>
      <c r="K89" s="90">
        <v>4362000.0000000009</v>
      </c>
      <c r="L89" s="99">
        <v>150.38775630444749</v>
      </c>
      <c r="M89" s="90">
        <v>6559.9139300000015</v>
      </c>
      <c r="N89" s="91"/>
      <c r="O89" s="91">
        <f t="shared" si="1"/>
        <v>8.6566121451043844E-3</v>
      </c>
      <c r="P89" s="91">
        <f>M89/'סכום נכסי הקרן'!$C$42</f>
        <v>3.3323005496302717E-3</v>
      </c>
    </row>
    <row r="90" spans="2:16">
      <c r="B90" s="86" t="s">
        <v>1808</v>
      </c>
      <c r="C90" s="87" t="s">
        <v>1809</v>
      </c>
      <c r="D90" s="87" t="s">
        <v>232</v>
      </c>
      <c r="E90" s="87"/>
      <c r="F90" s="98">
        <v>43863</v>
      </c>
      <c r="G90" s="90">
        <v>9.2300000000000022</v>
      </c>
      <c r="H90" s="88" t="s">
        <v>131</v>
      </c>
      <c r="I90" s="89">
        <v>4.8000000000000001E-2</v>
      </c>
      <c r="J90" s="89">
        <v>1.4499999999999997E-2</v>
      </c>
      <c r="K90" s="90">
        <v>5000000.0000000009</v>
      </c>
      <c r="L90" s="99">
        <v>150.1950482</v>
      </c>
      <c r="M90" s="90">
        <v>7509.752410000001</v>
      </c>
      <c r="N90" s="91"/>
      <c r="O90" s="91">
        <f t="shared" si="1"/>
        <v>9.9100406823680546E-3</v>
      </c>
      <c r="P90" s="91">
        <f>M90/'סכום נכסי הקרן'!$C$42</f>
        <v>3.8147988449949454E-3</v>
      </c>
    </row>
    <row r="91" spans="2:16">
      <c r="B91" s="86" t="s">
        <v>1810</v>
      </c>
      <c r="C91" s="87" t="s">
        <v>1811</v>
      </c>
      <c r="D91" s="87" t="s">
        <v>232</v>
      </c>
      <c r="E91" s="87"/>
      <c r="F91" s="98">
        <v>43891</v>
      </c>
      <c r="G91" s="90">
        <v>9.31</v>
      </c>
      <c r="H91" s="88" t="s">
        <v>131</v>
      </c>
      <c r="I91" s="89">
        <v>4.8000000000000001E-2</v>
      </c>
      <c r="J91" s="89">
        <v>1.4499999999999999E-2</v>
      </c>
      <c r="K91" s="90">
        <v>4652000.0000000009</v>
      </c>
      <c r="L91" s="99">
        <v>150.60219496990541</v>
      </c>
      <c r="M91" s="90">
        <v>7006.014110000001</v>
      </c>
      <c r="N91" s="91"/>
      <c r="O91" s="91">
        <f t="shared" si="1"/>
        <v>9.2452961243957472E-3</v>
      </c>
      <c r="P91" s="91">
        <f>M91/'סכום נכסי הקרן'!$C$42</f>
        <v>3.5589102111085831E-3</v>
      </c>
    </row>
    <row r="92" spans="2:16">
      <c r="B92" s="86" t="s">
        <v>1812</v>
      </c>
      <c r="C92" s="87" t="s">
        <v>1813</v>
      </c>
      <c r="D92" s="87" t="s">
        <v>232</v>
      </c>
      <c r="E92" s="87"/>
      <c r="F92" s="98">
        <v>44045</v>
      </c>
      <c r="G92" s="90">
        <v>9.57</v>
      </c>
      <c r="H92" s="88" t="s">
        <v>131</v>
      </c>
      <c r="I92" s="89">
        <v>4.8000000000000001E-2</v>
      </c>
      <c r="J92" s="89">
        <v>1.4499999999999999E-2</v>
      </c>
      <c r="K92" s="90">
        <v>1737000.0000000002</v>
      </c>
      <c r="L92" s="99">
        <v>152.95477720207253</v>
      </c>
      <c r="M92" s="90">
        <v>2656.8244800000002</v>
      </c>
      <c r="N92" s="91"/>
      <c r="O92" s="91">
        <f t="shared" si="1"/>
        <v>3.5060062230082697E-3</v>
      </c>
      <c r="P92" s="91">
        <f>M92/'סכום נכסי הקרן'!$C$42</f>
        <v>1.3496118652543295E-3</v>
      </c>
    </row>
    <row r="93" spans="2:16">
      <c r="B93" s="86" t="s">
        <v>1814</v>
      </c>
      <c r="C93" s="87" t="s">
        <v>1815</v>
      </c>
      <c r="D93" s="87" t="s">
        <v>232</v>
      </c>
      <c r="E93" s="87"/>
      <c r="F93" s="98">
        <v>44075</v>
      </c>
      <c r="G93" s="90">
        <v>9.65</v>
      </c>
      <c r="H93" s="88" t="s">
        <v>131</v>
      </c>
      <c r="I93" s="89">
        <v>4.8000000000000001E-2</v>
      </c>
      <c r="J93" s="89">
        <v>1.4499999999999999E-2</v>
      </c>
      <c r="K93" s="90">
        <v>9867000.0000000019</v>
      </c>
      <c r="L93" s="99">
        <v>152.46264882943143</v>
      </c>
      <c r="M93" s="90">
        <v>15043.489560000002</v>
      </c>
      <c r="N93" s="91"/>
      <c r="O93" s="91">
        <f t="shared" si="1"/>
        <v>1.9851732175066358E-2</v>
      </c>
      <c r="P93" s="91">
        <f>M93/'סכום נכסי הקרן'!$C$42</f>
        <v>7.6417814416576109E-3</v>
      </c>
    </row>
    <row r="94" spans="2:16">
      <c r="B94" s="86" t="s">
        <v>1816</v>
      </c>
      <c r="C94" s="87" t="s">
        <v>1817</v>
      </c>
      <c r="D94" s="87" t="s">
        <v>232</v>
      </c>
      <c r="E94" s="87"/>
      <c r="F94" s="98">
        <v>44166</v>
      </c>
      <c r="G94" s="90">
        <v>9.7299999999999986</v>
      </c>
      <c r="H94" s="88" t="s">
        <v>131</v>
      </c>
      <c r="I94" s="89">
        <v>4.8000000000000001E-2</v>
      </c>
      <c r="J94" s="89">
        <v>1.4500000000000002E-2</v>
      </c>
      <c r="K94" s="90">
        <v>9125000.0000000019</v>
      </c>
      <c r="L94" s="99">
        <v>154.25104734246574</v>
      </c>
      <c r="M94" s="90">
        <v>14075.408070000001</v>
      </c>
      <c r="N94" s="91"/>
      <c r="O94" s="91">
        <f t="shared" si="1"/>
        <v>1.8574229745429334E-2</v>
      </c>
      <c r="P94" s="91">
        <f>M94/'סכום נכסי הקרן'!$C$42</f>
        <v>7.1500160746669058E-3</v>
      </c>
    </row>
    <row r="95" spans="2:16">
      <c r="B95" s="86" t="s">
        <v>1818</v>
      </c>
      <c r="C95" s="87" t="s">
        <v>1819</v>
      </c>
      <c r="D95" s="87" t="s">
        <v>232</v>
      </c>
      <c r="E95" s="87"/>
      <c r="F95" s="98">
        <v>44197</v>
      </c>
      <c r="G95" s="90">
        <v>9.8100000000000023</v>
      </c>
      <c r="H95" s="88" t="s">
        <v>131</v>
      </c>
      <c r="I95" s="89">
        <v>4.8000000000000001E-2</v>
      </c>
      <c r="J95" s="89">
        <v>1.4500000000000004E-2</v>
      </c>
      <c r="K95" s="90">
        <v>3735000.0000000005</v>
      </c>
      <c r="L95" s="99">
        <v>154.3674313253012</v>
      </c>
      <c r="M95" s="90">
        <v>5765.62356</v>
      </c>
      <c r="N95" s="91"/>
      <c r="O95" s="91">
        <f t="shared" si="1"/>
        <v>7.6084484440173076E-3</v>
      </c>
      <c r="P95" s="91">
        <f>M95/'סכום נכסי הקרן'!$C$42</f>
        <v>2.9288174758032594E-3</v>
      </c>
    </row>
    <row r="96" spans="2:16">
      <c r="B96" s="86" t="s">
        <v>1820</v>
      </c>
      <c r="C96" s="87" t="s">
        <v>1821</v>
      </c>
      <c r="D96" s="87" t="s">
        <v>232</v>
      </c>
      <c r="E96" s="87"/>
      <c r="F96" s="98">
        <v>44228</v>
      </c>
      <c r="G96" s="90">
        <v>9.89</v>
      </c>
      <c r="H96" s="88" t="s">
        <v>131</v>
      </c>
      <c r="I96" s="89">
        <v>4.8000000000000001E-2</v>
      </c>
      <c r="J96" s="89">
        <v>1.4500000000000004E-2</v>
      </c>
      <c r="K96" s="90">
        <v>6730000.0000000009</v>
      </c>
      <c r="L96" s="99">
        <v>154.32354858841006</v>
      </c>
      <c r="M96" s="90">
        <v>10385.974819999999</v>
      </c>
      <c r="N96" s="91"/>
      <c r="O96" s="91">
        <f t="shared" si="1"/>
        <v>1.3705569421329328E-2</v>
      </c>
      <c r="P96" s="91">
        <f>M96/'סכום נכסי הקרן'!$C$42</f>
        <v>5.2758603192728402E-3</v>
      </c>
    </row>
    <row r="97" spans="2:16">
      <c r="B97" s="86" t="s">
        <v>1822</v>
      </c>
      <c r="C97" s="87" t="s">
        <v>1823</v>
      </c>
      <c r="D97" s="87" t="s">
        <v>232</v>
      </c>
      <c r="E97" s="87"/>
      <c r="F97" s="98">
        <v>44287</v>
      </c>
      <c r="G97" s="90">
        <v>9.8900000000000023</v>
      </c>
      <c r="H97" s="88" t="s">
        <v>131</v>
      </c>
      <c r="I97" s="89">
        <v>4.8000000000000001E-2</v>
      </c>
      <c r="J97" s="89">
        <v>1.4500000000000002E-2</v>
      </c>
      <c r="K97" s="90">
        <v>5691000.0000000009</v>
      </c>
      <c r="L97" s="99">
        <v>156.30297223686523</v>
      </c>
      <c r="M97" s="90">
        <v>8895.202150000001</v>
      </c>
      <c r="N97" s="91"/>
      <c r="O97" s="91">
        <f t="shared" si="1"/>
        <v>1.1738311780692619E-2</v>
      </c>
      <c r="P97" s="91">
        <f>M97/'סכום נכסי הקרן'!$C$42</f>
        <v>4.5185786474971892E-3</v>
      </c>
    </row>
    <row r="98" spans="2:16">
      <c r="B98" s="86" t="s">
        <v>1824</v>
      </c>
      <c r="C98" s="87" t="s">
        <v>1825</v>
      </c>
      <c r="D98" s="87" t="s">
        <v>232</v>
      </c>
      <c r="E98" s="87"/>
      <c r="F98" s="98">
        <v>44318</v>
      </c>
      <c r="G98" s="90">
        <v>9.9700000000000006</v>
      </c>
      <c r="H98" s="88" t="s">
        <v>131</v>
      </c>
      <c r="I98" s="89">
        <v>4.8000000000000001E-2</v>
      </c>
      <c r="J98" s="89">
        <v>1.4500000000000002E-2</v>
      </c>
      <c r="K98" s="90">
        <v>3457000.0000000005</v>
      </c>
      <c r="L98" s="99">
        <v>155.16811715360137</v>
      </c>
      <c r="M98" s="90">
        <v>5364.1618100000005</v>
      </c>
      <c r="N98" s="91"/>
      <c r="O98" s="91">
        <f t="shared" si="1"/>
        <v>7.078670355778755E-3</v>
      </c>
      <c r="P98" s="91">
        <f>M98/'סכום נכסי הקרן'!$C$42</f>
        <v>2.7248832131809252E-3</v>
      </c>
    </row>
    <row r="99" spans="2:16">
      <c r="B99" s="86" t="s">
        <v>1826</v>
      </c>
      <c r="C99" s="87" t="s">
        <v>1827</v>
      </c>
      <c r="D99" s="87" t="s">
        <v>232</v>
      </c>
      <c r="E99" s="87"/>
      <c r="F99" s="98">
        <v>44348</v>
      </c>
      <c r="G99" s="90">
        <v>10.06</v>
      </c>
      <c r="H99" s="88" t="s">
        <v>131</v>
      </c>
      <c r="I99" s="89">
        <v>4.8000000000000001E-2</v>
      </c>
      <c r="J99" s="89">
        <v>1.46E-2</v>
      </c>
      <c r="K99" s="90">
        <v>3346000.0000000005</v>
      </c>
      <c r="L99" s="99">
        <v>154.51420263000597</v>
      </c>
      <c r="M99" s="90">
        <v>5170.0452200000009</v>
      </c>
      <c r="N99" s="91"/>
      <c r="O99" s="91">
        <f t="shared" si="1"/>
        <v>6.8225096731095169E-3</v>
      </c>
      <c r="P99" s="91">
        <f>M99/'סכום נכסי הקרן'!$C$42</f>
        <v>2.6262760017979926E-3</v>
      </c>
    </row>
    <row r="100" spans="2:16">
      <c r="B100" s="86" t="s">
        <v>1828</v>
      </c>
      <c r="C100" s="87" t="s">
        <v>1829</v>
      </c>
      <c r="D100" s="87" t="s">
        <v>232</v>
      </c>
      <c r="E100" s="87"/>
      <c r="F100" s="98">
        <v>44378</v>
      </c>
      <c r="G100" s="90">
        <v>10.14</v>
      </c>
      <c r="H100" s="88" t="s">
        <v>131</v>
      </c>
      <c r="I100" s="89">
        <v>4.8000000000000001E-2</v>
      </c>
      <c r="J100" s="89">
        <v>1.46E-2</v>
      </c>
      <c r="K100" s="90">
        <v>3316000.0000000005</v>
      </c>
      <c r="L100" s="99">
        <v>153.7104583835947</v>
      </c>
      <c r="M100" s="90">
        <v>5097.0388000000012</v>
      </c>
      <c r="N100" s="91"/>
      <c r="O100" s="91">
        <f t="shared" si="1"/>
        <v>6.7261687349834294E-3</v>
      </c>
      <c r="P100" s="91">
        <f>M100/'סכום נכסי הקרן'!$C$42</f>
        <v>2.5891902509652012E-3</v>
      </c>
    </row>
    <row r="101" spans="2:16">
      <c r="B101" s="86" t="s">
        <v>1830</v>
      </c>
      <c r="C101" s="87" t="s">
        <v>1831</v>
      </c>
      <c r="D101" s="87" t="s">
        <v>232</v>
      </c>
      <c r="E101" s="87"/>
      <c r="F101" s="98">
        <v>44409</v>
      </c>
      <c r="G101" s="90">
        <v>10.220000000000001</v>
      </c>
      <c r="H101" s="88" t="s">
        <v>131</v>
      </c>
      <c r="I101" s="89">
        <v>4.8000000000000001E-2</v>
      </c>
      <c r="J101" s="89">
        <v>1.4600000000000002E-2</v>
      </c>
      <c r="K101" s="90">
        <v>3068000.0000000005</v>
      </c>
      <c r="L101" s="99">
        <v>153.35902020860496</v>
      </c>
      <c r="M101" s="90">
        <v>4705.0547400000005</v>
      </c>
      <c r="N101" s="91"/>
      <c r="O101" s="91">
        <f t="shared" si="1"/>
        <v>6.2088976227870941E-3</v>
      </c>
      <c r="P101" s="91">
        <f>M101/'סכום נכסי הקרן'!$C$42</f>
        <v>2.3900704587662956E-3</v>
      </c>
    </row>
    <row r="102" spans="2:16">
      <c r="B102" s="86" t="s">
        <v>1832</v>
      </c>
      <c r="C102" s="87" t="s">
        <v>1833</v>
      </c>
      <c r="D102" s="87" t="s">
        <v>232</v>
      </c>
      <c r="E102" s="87"/>
      <c r="F102" s="98">
        <v>44440</v>
      </c>
      <c r="G102" s="90">
        <v>10.299999999999999</v>
      </c>
      <c r="H102" s="88" t="s">
        <v>131</v>
      </c>
      <c r="I102" s="89">
        <v>4.8000000000000001E-2</v>
      </c>
      <c r="J102" s="89">
        <v>1.4600000000000002E-2</v>
      </c>
      <c r="K102" s="90">
        <v>5794000.0000000009</v>
      </c>
      <c r="L102" s="99">
        <v>152.56101173627891</v>
      </c>
      <c r="M102" s="90">
        <v>8839.3850200000015</v>
      </c>
      <c r="N102" s="91"/>
      <c r="O102" s="91">
        <f t="shared" si="1"/>
        <v>1.1664654221977841E-2</v>
      </c>
      <c r="P102" s="91">
        <f>M102/'סכום נכסי הקרן'!$C$42</f>
        <v>4.490224700332248E-3</v>
      </c>
    </row>
    <row r="103" spans="2:16">
      <c r="B103" s="86" t="s">
        <v>1834</v>
      </c>
      <c r="C103" s="87" t="s">
        <v>1835</v>
      </c>
      <c r="D103" s="87" t="s">
        <v>232</v>
      </c>
      <c r="E103" s="87"/>
      <c r="F103" s="98">
        <v>44470</v>
      </c>
      <c r="G103" s="90">
        <v>10.209999999999999</v>
      </c>
      <c r="H103" s="88" t="s">
        <v>131</v>
      </c>
      <c r="I103" s="89">
        <v>4.8000000000000001E-2</v>
      </c>
      <c r="J103" s="89">
        <v>1.46E-2</v>
      </c>
      <c r="K103" s="90">
        <v>723000.00000000012</v>
      </c>
      <c r="L103" s="99">
        <v>154.53408713692946</v>
      </c>
      <c r="M103" s="90">
        <v>1117.2814500000002</v>
      </c>
      <c r="N103" s="91"/>
      <c r="O103" s="91">
        <f t="shared" si="1"/>
        <v>1.474390102183831E-3</v>
      </c>
      <c r="P103" s="91">
        <f>M103/'סכום נכסי הקרן'!$C$42</f>
        <v>5.6755585967371164E-4</v>
      </c>
    </row>
    <row r="104" spans="2:16">
      <c r="B104" s="86" t="s">
        <v>1836</v>
      </c>
      <c r="C104" s="87" t="s">
        <v>1837</v>
      </c>
      <c r="D104" s="87" t="s">
        <v>232</v>
      </c>
      <c r="E104" s="87"/>
      <c r="F104" s="98">
        <v>44501</v>
      </c>
      <c r="G104" s="90">
        <v>10.29</v>
      </c>
      <c r="H104" s="88" t="s">
        <v>131</v>
      </c>
      <c r="I104" s="89">
        <v>4.8000000000000001E-2</v>
      </c>
      <c r="J104" s="89">
        <v>1.4599999999999995E-2</v>
      </c>
      <c r="K104" s="90">
        <v>11122000.000000002</v>
      </c>
      <c r="L104" s="99">
        <v>154.02631891746091</v>
      </c>
      <c r="M104" s="90">
        <v>17130.807190000007</v>
      </c>
      <c r="N104" s="91"/>
      <c r="O104" s="91">
        <f t="shared" si="1"/>
        <v>2.2606204160424942E-2</v>
      </c>
      <c r="P104" s="91">
        <f>M104/'סכום נכסי הקרן'!$C$42</f>
        <v>8.7020956103988426E-3</v>
      </c>
    </row>
    <row r="105" spans="2:16">
      <c r="B105" s="86" t="s">
        <v>1838</v>
      </c>
      <c r="C105" s="87" t="s">
        <v>1839</v>
      </c>
      <c r="D105" s="87" t="s">
        <v>232</v>
      </c>
      <c r="E105" s="87"/>
      <c r="F105" s="98">
        <v>44531</v>
      </c>
      <c r="G105" s="90">
        <v>10.38</v>
      </c>
      <c r="H105" s="88" t="s">
        <v>131</v>
      </c>
      <c r="I105" s="89">
        <v>4.8000000000000001E-2</v>
      </c>
      <c r="J105" s="89">
        <v>1.46E-2</v>
      </c>
      <c r="K105" s="90">
        <v>8548000.0000000019</v>
      </c>
      <c r="L105" s="99">
        <v>153.68319080486663</v>
      </c>
      <c r="M105" s="90">
        <v>13136.839150000002</v>
      </c>
      <c r="N105" s="91"/>
      <c r="O105" s="91">
        <f t="shared" si="1"/>
        <v>1.7335672776757415E-2</v>
      </c>
      <c r="P105" s="91">
        <f>M105/'סכום נכסי הקרן'!$C$42</f>
        <v>6.6732424826112715E-3</v>
      </c>
    </row>
    <row r="106" spans="2:16">
      <c r="B106" s="86" t="s">
        <v>1840</v>
      </c>
      <c r="C106" s="87" t="s">
        <v>1841</v>
      </c>
      <c r="D106" s="87" t="s">
        <v>232</v>
      </c>
      <c r="E106" s="87"/>
      <c r="F106" s="98">
        <v>40118</v>
      </c>
      <c r="G106" s="90">
        <v>1.06</v>
      </c>
      <c r="H106" s="88" t="s">
        <v>131</v>
      </c>
      <c r="I106" s="89">
        <v>4.8000000000000001E-2</v>
      </c>
      <c r="J106" s="89">
        <v>1.9699999999999999E-2</v>
      </c>
      <c r="K106" s="90">
        <v>23000.000000000004</v>
      </c>
      <c r="L106" s="99">
        <v>127.21526086956521</v>
      </c>
      <c r="M106" s="90">
        <v>29.259510000000006</v>
      </c>
      <c r="N106" s="91"/>
      <c r="O106" s="91">
        <f t="shared" si="1"/>
        <v>3.861151721327587E-5</v>
      </c>
      <c r="P106" s="91">
        <f>M106/'סכום נכסי הקרן'!$C$42</f>
        <v>1.4863225690967628E-5</v>
      </c>
    </row>
    <row r="107" spans="2:16">
      <c r="B107" s="86" t="s">
        <v>1842</v>
      </c>
      <c r="C107" s="87" t="s">
        <v>1843</v>
      </c>
      <c r="D107" s="87" t="s">
        <v>232</v>
      </c>
      <c r="E107" s="87"/>
      <c r="F107" s="98">
        <v>41000</v>
      </c>
      <c r="G107" s="90">
        <v>3.2099999999999995</v>
      </c>
      <c r="H107" s="88" t="s">
        <v>131</v>
      </c>
      <c r="I107" s="89">
        <v>4.8000000000000001E-2</v>
      </c>
      <c r="J107" s="89">
        <v>1.5700000000000002E-2</v>
      </c>
      <c r="K107" s="90">
        <v>37000.000000000007</v>
      </c>
      <c r="L107" s="99">
        <v>130.29554054054054</v>
      </c>
      <c r="M107" s="90">
        <v>48.209350000000008</v>
      </c>
      <c r="N107" s="91"/>
      <c r="O107" s="91">
        <f t="shared" si="1"/>
        <v>6.3618158587270973E-5</v>
      </c>
      <c r="P107" s="91">
        <f>M107/'סכום נכסי הקרן'!$C$42</f>
        <v>2.4489352332450208E-5</v>
      </c>
    </row>
    <row r="108" spans="2:16">
      <c r="B108" s="86" t="s">
        <v>1844</v>
      </c>
      <c r="C108" s="87" t="s">
        <v>1845</v>
      </c>
      <c r="D108" s="87" t="s">
        <v>232</v>
      </c>
      <c r="E108" s="87"/>
      <c r="F108" s="98">
        <v>41640</v>
      </c>
      <c r="G108" s="90">
        <v>4.7099999999999991</v>
      </c>
      <c r="H108" s="88" t="s">
        <v>131</v>
      </c>
      <c r="I108" s="89">
        <v>4.8000000000000001E-2</v>
      </c>
      <c r="J108" s="89">
        <v>1.5100000000000002E-2</v>
      </c>
      <c r="K108" s="90">
        <v>2872000.0000000005</v>
      </c>
      <c r="L108" s="99">
        <v>130.9535393454039</v>
      </c>
      <c r="M108" s="90">
        <v>3760.9856500000005</v>
      </c>
      <c r="N108" s="91"/>
      <c r="O108" s="91">
        <f t="shared" si="1"/>
        <v>4.9630825042476286E-3</v>
      </c>
      <c r="P108" s="91">
        <f>M108/'סכום נכסי הקרן'!$C$42</f>
        <v>1.9105028941510157E-3</v>
      </c>
    </row>
    <row r="109" spans="2:16">
      <c r="B109" s="94"/>
      <c r="C109" s="94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110" t="s">
        <v>110</v>
      </c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110" t="s">
        <v>202</v>
      </c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110" t="s">
        <v>210</v>
      </c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</row>
    <row r="351" spans="2:16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</row>
    <row r="352" spans="2:16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</row>
    <row r="353" spans="2:16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</row>
    <row r="354" spans="2:16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</row>
    <row r="355" spans="2:16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</row>
    <row r="356" spans="2:16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</row>
    <row r="357" spans="2:16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</row>
    <row r="358" spans="2:16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</row>
    <row r="359" spans="2:16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</row>
    <row r="360" spans="2:16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</row>
    <row r="361" spans="2:16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</row>
    <row r="362" spans="2:16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</row>
    <row r="363" spans="2:16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</row>
    <row r="364" spans="2:16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</row>
    <row r="365" spans="2:16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</row>
    <row r="366" spans="2:16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</row>
    <row r="367" spans="2:16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</row>
    <row r="368" spans="2:16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</row>
    <row r="369" spans="2:16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</row>
    <row r="370" spans="2:16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</row>
    <row r="371" spans="2:16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</row>
    <row r="372" spans="2:16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</row>
    <row r="373" spans="2:16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</row>
    <row r="374" spans="2:16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</row>
    <row r="375" spans="2:16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</row>
    <row r="376" spans="2:16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</row>
    <row r="377" spans="2:16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</row>
    <row r="378" spans="2:16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</row>
    <row r="379" spans="2:16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</row>
    <row r="380" spans="2:16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</row>
    <row r="381" spans="2:16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</row>
    <row r="382" spans="2:16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</row>
    <row r="383" spans="2:16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</row>
    <row r="384" spans="2:16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</row>
    <row r="385" spans="2:16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</row>
    <row r="386" spans="2:16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</row>
    <row r="387" spans="2:16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</row>
    <row r="388" spans="2:16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</row>
    <row r="389" spans="2:16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</row>
    <row r="390" spans="2:16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</row>
    <row r="391" spans="2:16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</row>
    <row r="392" spans="2:16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</row>
    <row r="393" spans="2:16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</row>
    <row r="394" spans="2:16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</row>
    <row r="395" spans="2:16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</row>
    <row r="396" spans="2:16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</row>
    <row r="397" spans="2:16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</row>
    <row r="398" spans="2:16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</row>
    <row r="399" spans="2:16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</row>
    <row r="400" spans="2:16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</row>
    <row r="401" spans="2:16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</row>
    <row r="402" spans="2:16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</row>
    <row r="403" spans="2:16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</row>
    <row r="404" spans="2:16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</row>
    <row r="405" spans="2:16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</row>
    <row r="406" spans="2:16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</row>
    <row r="407" spans="2:16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</row>
    <row r="408" spans="2:16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</row>
    <row r="409" spans="2:16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</row>
    <row r="410" spans="2:16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</row>
    <row r="411" spans="2:16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</row>
    <row r="412" spans="2:16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</row>
    <row r="413" spans="2:16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</row>
    <row r="414" spans="2:16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</row>
    <row r="415" spans="2:16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</row>
    <row r="416" spans="2:16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</row>
    <row r="417" spans="2:16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</row>
    <row r="418" spans="2:16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</row>
    <row r="419" spans="2:16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</row>
    <row r="420" spans="2:16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</row>
    <row r="421" spans="2:16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</row>
    <row r="422" spans="2:16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</row>
    <row r="423" spans="2:16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</row>
    <row r="424" spans="2:16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</row>
    <row r="425" spans="2:16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</row>
    <row r="426" spans="2:16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</row>
    <row r="427" spans="2:16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</row>
    <row r="428" spans="2:16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</row>
    <row r="429" spans="2:16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</row>
    <row r="430" spans="2:16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</row>
    <row r="431" spans="2:16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</row>
    <row r="432" spans="2:16">
      <c r="B432" s="94"/>
      <c r="C432" s="94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</row>
    <row r="433" spans="2:16">
      <c r="B433" s="94"/>
      <c r="C433" s="94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</row>
    <row r="434" spans="2:16">
      <c r="B434" s="94"/>
      <c r="C434" s="94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</row>
    <row r="435" spans="2:16">
      <c r="B435" s="94"/>
      <c r="C435" s="94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</row>
    <row r="436" spans="2:16">
      <c r="B436" s="94"/>
      <c r="C436" s="94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</row>
    <row r="437" spans="2:16">
      <c r="B437" s="94"/>
      <c r="C437" s="94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</row>
    <row r="438" spans="2:16">
      <c r="B438" s="94"/>
      <c r="C438" s="94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</row>
    <row r="439" spans="2:16">
      <c r="B439" s="94"/>
      <c r="C439" s="94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</row>
    <row r="440" spans="2:16">
      <c r="B440" s="94"/>
      <c r="C440" s="94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</row>
    <row r="441" spans="2:16">
      <c r="B441" s="94"/>
      <c r="C441" s="94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</row>
    <row r="442" spans="2:16">
      <c r="B442" s="94"/>
      <c r="C442" s="94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</row>
    <row r="443" spans="2:16">
      <c r="B443" s="94"/>
      <c r="C443" s="94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</row>
    <row r="444" spans="2:16">
      <c r="B444" s="94"/>
      <c r="C444" s="94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</row>
    <row r="445" spans="2:16">
      <c r="B445" s="94"/>
      <c r="C445" s="94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</row>
    <row r="446" spans="2:16">
      <c r="B446" s="94"/>
      <c r="C446" s="94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</row>
    <row r="447" spans="2:16">
      <c r="B447" s="94"/>
      <c r="C447" s="94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</row>
    <row r="448" spans="2:16">
      <c r="B448" s="94"/>
      <c r="C448" s="94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</row>
    <row r="449" spans="2:16">
      <c r="B449" s="94"/>
      <c r="C449" s="94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</row>
    <row r="450" spans="2:16">
      <c r="B450" s="94"/>
      <c r="C450" s="94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</row>
    <row r="451" spans="2:16">
      <c r="B451" s="94"/>
      <c r="C451" s="94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</row>
    <row r="452" spans="2:16">
      <c r="B452" s="94"/>
      <c r="C452" s="94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</row>
  </sheetData>
  <sheetProtection sheet="1" objects="1" scenarios="1"/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395"/>
  <sheetViews>
    <sheetView rightToLeft="1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31.28515625" style="2" bestFit="1" customWidth="1"/>
    <col min="4" max="4" width="9.140625" style="2" bestFit="1" customWidth="1"/>
    <col min="5" max="5" width="6.5703125" style="2" bestFit="1" customWidth="1"/>
    <col min="6" max="6" width="6.140625" style="2" bestFit="1" customWidth="1"/>
    <col min="7" max="8" width="5.42578125" style="1" bestFit="1" customWidth="1"/>
    <col min="9" max="9" width="11.28515625" style="1" bestFit="1" customWidth="1"/>
    <col min="10" max="10" width="6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8.140625" style="1" bestFit="1" customWidth="1"/>
    <col min="15" max="15" width="7.28515625" style="1" bestFit="1" customWidth="1"/>
    <col min="16" max="16" width="8.28515625" style="1" bestFit="1" customWidth="1"/>
    <col min="17" max="17" width="6.28515625" style="1" bestFit="1" customWidth="1"/>
    <col min="18" max="18" width="9.140625" style="1" bestFit="1" customWidth="1"/>
    <col min="19" max="19" width="9.28515625" style="1" customWidth="1"/>
    <col min="20" max="16384" width="9.140625" style="1"/>
  </cols>
  <sheetData>
    <row r="1" spans="2:19">
      <c r="B1" s="46" t="s">
        <v>144</v>
      </c>
      <c r="C1" s="46" t="s" vm="1">
        <v>227</v>
      </c>
    </row>
    <row r="2" spans="2:19">
      <c r="B2" s="46" t="s">
        <v>143</v>
      </c>
      <c r="C2" s="46" t="s">
        <v>228</v>
      </c>
    </row>
    <row r="3" spans="2:19">
      <c r="B3" s="46" t="s">
        <v>145</v>
      </c>
      <c r="C3" s="46" t="s">
        <v>229</v>
      </c>
    </row>
    <row r="4" spans="2:19">
      <c r="B4" s="46" t="s">
        <v>146</v>
      </c>
      <c r="C4" s="46">
        <v>414</v>
      </c>
    </row>
    <row r="6" spans="2:19" ht="26.25" customHeight="1">
      <c r="B6" s="145" t="s">
        <v>172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7"/>
    </row>
    <row r="7" spans="2:19" ht="26.25" customHeight="1">
      <c r="B7" s="145" t="s">
        <v>88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7"/>
    </row>
    <row r="8" spans="2:19" s="3" customFormat="1" ht="63">
      <c r="B8" s="21" t="s">
        <v>114</v>
      </c>
      <c r="C8" s="29" t="s">
        <v>44</v>
      </c>
      <c r="D8" s="29" t="s">
        <v>116</v>
      </c>
      <c r="E8" s="29" t="s">
        <v>115</v>
      </c>
      <c r="F8" s="29" t="s">
        <v>64</v>
      </c>
      <c r="G8" s="29" t="s">
        <v>14</v>
      </c>
      <c r="H8" s="29" t="s">
        <v>65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29" t="s">
        <v>204</v>
      </c>
      <c r="O8" s="29" t="s">
        <v>203</v>
      </c>
      <c r="P8" s="29" t="s">
        <v>109</v>
      </c>
      <c r="Q8" s="29" t="s">
        <v>58</v>
      </c>
      <c r="R8" s="29" t="s">
        <v>147</v>
      </c>
      <c r="S8" s="30" t="s">
        <v>149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</row>
    <row r="11" spans="2:19" s="4" customFormat="1" ht="18" customHeight="1">
      <c r="B11" s="115" t="s">
        <v>45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9">
        <v>6.2649999999999997E-2</v>
      </c>
      <c r="N11" s="90"/>
      <c r="O11" s="99"/>
      <c r="P11" s="116">
        <f>SUM(P12:P14)</f>
        <v>0.86676762900000026</v>
      </c>
      <c r="Q11" s="87"/>
      <c r="R11" s="117">
        <v>0</v>
      </c>
      <c r="S11" s="117">
        <v>0</v>
      </c>
    </row>
    <row r="12" spans="2:19" ht="20.25" customHeight="1">
      <c r="B12" s="118" t="s">
        <v>196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89">
        <v>6.2649999999999997E-2</v>
      </c>
      <c r="N12" s="90"/>
      <c r="O12" s="99"/>
      <c r="P12" s="90">
        <v>0.28892254300000009</v>
      </c>
      <c r="Q12" s="91"/>
      <c r="R12" s="117">
        <v>0</v>
      </c>
      <c r="S12" s="117">
        <v>0</v>
      </c>
    </row>
    <row r="13" spans="2:19">
      <c r="B13" s="120" t="s">
        <v>60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89">
        <v>6.2649999999999997E-2</v>
      </c>
      <c r="N13" s="90"/>
      <c r="O13" s="99"/>
      <c r="P13" s="90">
        <v>0.28892254300000009</v>
      </c>
      <c r="Q13" s="91"/>
      <c r="R13" s="117">
        <v>0</v>
      </c>
      <c r="S13" s="117">
        <v>0</v>
      </c>
    </row>
    <row r="14" spans="2:19">
      <c r="B14" s="121" t="s">
        <v>3017</v>
      </c>
      <c r="C14" s="87">
        <v>1199157</v>
      </c>
      <c r="D14" s="88" t="s">
        <v>26</v>
      </c>
      <c r="E14" s="87">
        <v>520043027</v>
      </c>
      <c r="F14" s="88" t="s">
        <v>639</v>
      </c>
      <c r="G14" s="87" t="s">
        <v>590</v>
      </c>
      <c r="H14" s="87" t="s">
        <v>263</v>
      </c>
      <c r="I14" s="98">
        <v>45169</v>
      </c>
      <c r="J14" s="90">
        <v>1</v>
      </c>
      <c r="K14" s="88" t="s">
        <v>130</v>
      </c>
      <c r="L14" s="89">
        <v>6.2649999999999997E-2</v>
      </c>
      <c r="M14" s="89">
        <f>L14</f>
        <v>6.2649999999999997E-2</v>
      </c>
      <c r="N14" s="90">
        <v>288.52080000000007</v>
      </c>
      <c r="O14" s="99">
        <v>100.139242</v>
      </c>
      <c r="P14" s="90">
        <v>0.28892254300000009</v>
      </c>
      <c r="Q14" s="91"/>
      <c r="R14" s="117">
        <v>0</v>
      </c>
      <c r="S14" s="117">
        <v>0</v>
      </c>
    </row>
    <row r="15" spans="2:19"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87"/>
      <c r="M15" s="87"/>
      <c r="N15" s="90"/>
      <c r="O15" s="99"/>
      <c r="P15" s="87"/>
      <c r="Q15" s="87"/>
      <c r="R15" s="91"/>
      <c r="S15" s="87"/>
    </row>
    <row r="16" spans="2:19"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</row>
    <row r="17" spans="2:19"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87"/>
      <c r="M17" s="87"/>
      <c r="N17" s="90"/>
      <c r="O17" s="99"/>
      <c r="P17" s="87"/>
      <c r="Q17" s="87"/>
      <c r="R17" s="91"/>
      <c r="S17" s="87"/>
    </row>
    <row r="18" spans="2:19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110" t="s">
        <v>219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110" t="s">
        <v>110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110" t="s">
        <v>202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110" t="s">
        <v>210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</row>
    <row r="112" spans="2:19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</row>
    <row r="113" spans="2:19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</row>
    <row r="114" spans="2:19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</row>
    <row r="115" spans="2:19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</row>
    <row r="116" spans="2:19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</row>
    <row r="117" spans="2:19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</row>
    <row r="118" spans="2:19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</row>
    <row r="119" spans="2:19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</row>
    <row r="120" spans="2:19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</row>
    <row r="121" spans="2:19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</row>
    <row r="122" spans="2:19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</row>
    <row r="123" spans="2:19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</row>
    <row r="124" spans="2:19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</row>
    <row r="125" spans="2:19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</row>
    <row r="126" spans="2:19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</row>
    <row r="127" spans="2:19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</row>
    <row r="128" spans="2:19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</row>
    <row r="129" spans="2:19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</row>
    <row r="130" spans="2:19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</row>
    <row r="131" spans="2:19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</row>
    <row r="132" spans="2:19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</row>
    <row r="133" spans="2:19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</row>
    <row r="134" spans="2:19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</row>
    <row r="135" spans="2:19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</row>
    <row r="136" spans="2:19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</row>
    <row r="137" spans="2:19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</row>
    <row r="138" spans="2:19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</row>
    <row r="139" spans="2:19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</row>
    <row r="140" spans="2:19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</row>
    <row r="141" spans="2:19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</row>
    <row r="142" spans="2:19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</row>
    <row r="143" spans="2:19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</row>
    <row r="144" spans="2:19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</row>
    <row r="145" spans="2:19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</row>
    <row r="146" spans="2:19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</row>
    <row r="147" spans="2:19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</row>
    <row r="148" spans="2:19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</row>
    <row r="149" spans="2:19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</row>
    <row r="150" spans="2:19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</row>
    <row r="151" spans="2:19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</row>
    <row r="152" spans="2:19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</row>
    <row r="153" spans="2:19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</row>
    <row r="154" spans="2:19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</row>
    <row r="155" spans="2:19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</row>
    <row r="156" spans="2:19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</row>
    <row r="157" spans="2:19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</row>
    <row r="158" spans="2:19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</row>
    <row r="159" spans="2:19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</row>
    <row r="160" spans="2:19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</row>
    <row r="161" spans="2:19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</row>
    <row r="162" spans="2:19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</row>
    <row r="163" spans="2:19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</row>
    <row r="164" spans="2:19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</row>
    <row r="165" spans="2:19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</row>
    <row r="166" spans="2:19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</row>
    <row r="167" spans="2:19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</row>
    <row r="168" spans="2:19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</row>
    <row r="169" spans="2:19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</row>
    <row r="170" spans="2:19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</row>
    <row r="171" spans="2:19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</row>
    <row r="172" spans="2:19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</row>
    <row r="173" spans="2:19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</row>
    <row r="174" spans="2:19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</row>
    <row r="175" spans="2:19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</row>
    <row r="176" spans="2:19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</row>
    <row r="177" spans="2:19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</row>
    <row r="178" spans="2:19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</row>
    <row r="179" spans="2:19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</row>
    <row r="180" spans="2:19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</row>
    <row r="181" spans="2:19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</row>
    <row r="182" spans="2:19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</row>
    <row r="183" spans="2:19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</row>
    <row r="184" spans="2:19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</row>
    <row r="185" spans="2:19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</row>
    <row r="186" spans="2:19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</row>
    <row r="187" spans="2:19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</row>
    <row r="188" spans="2:19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</row>
    <row r="189" spans="2:19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</row>
    <row r="190" spans="2:19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</row>
    <row r="191" spans="2:19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</row>
    <row r="192" spans="2:19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</row>
    <row r="193" spans="2:19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</row>
    <row r="194" spans="2:19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</row>
    <row r="195" spans="2:19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</row>
    <row r="196" spans="2:19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</row>
    <row r="197" spans="2:19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</row>
    <row r="198" spans="2:19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</row>
    <row r="199" spans="2:19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</row>
    <row r="200" spans="2:19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</row>
    <row r="201" spans="2:19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</row>
    <row r="202" spans="2:19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</row>
    <row r="203" spans="2:19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</row>
    <row r="204" spans="2:19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</row>
    <row r="205" spans="2:19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</row>
    <row r="206" spans="2:19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</row>
    <row r="207" spans="2:19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</row>
    <row r="208" spans="2:19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</row>
    <row r="209" spans="2:19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</row>
    <row r="210" spans="2:19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</row>
    <row r="211" spans="2:19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</row>
    <row r="212" spans="2:19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</row>
    <row r="213" spans="2:19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</row>
    <row r="214" spans="2:19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</row>
    <row r="215" spans="2:19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</row>
    <row r="216" spans="2:19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</row>
    <row r="217" spans="2:19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</row>
    <row r="218" spans="2:19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</row>
    <row r="219" spans="2:19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</row>
    <row r="220" spans="2:19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</row>
    <row r="221" spans="2:19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</row>
    <row r="222" spans="2:19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</row>
    <row r="223" spans="2:19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</row>
    <row r="224" spans="2:19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</row>
    <row r="225" spans="2:19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</row>
    <row r="226" spans="2:19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</row>
    <row r="227" spans="2:19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</row>
    <row r="228" spans="2:19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</row>
    <row r="229" spans="2:19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</row>
    <row r="230" spans="2:19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</row>
    <row r="231" spans="2:19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</row>
    <row r="232" spans="2:19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</row>
    <row r="233" spans="2:19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</row>
    <row r="234" spans="2:19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</row>
    <row r="235" spans="2:19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</row>
    <row r="236" spans="2:19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</row>
    <row r="237" spans="2:19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</row>
    <row r="238" spans="2:19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</row>
    <row r="239" spans="2:19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</row>
    <row r="240" spans="2:19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</row>
    <row r="241" spans="2:19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</row>
    <row r="242" spans="2:19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</row>
    <row r="243" spans="2:19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</row>
    <row r="244" spans="2:19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</row>
    <row r="245" spans="2:19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</row>
    <row r="246" spans="2:19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</row>
    <row r="247" spans="2:19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</row>
    <row r="248" spans="2:19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</row>
    <row r="249" spans="2:19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</row>
    <row r="250" spans="2:19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</row>
    <row r="251" spans="2:19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</row>
    <row r="252" spans="2:19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</row>
    <row r="253" spans="2:19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</row>
    <row r="254" spans="2:19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</row>
    <row r="255" spans="2:19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</row>
    <row r="256" spans="2:19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</row>
    <row r="257" spans="2:19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</row>
    <row r="258" spans="2:19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</row>
    <row r="259" spans="2:19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</row>
    <row r="260" spans="2:19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</row>
    <row r="261" spans="2:19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</row>
    <row r="262" spans="2:19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</row>
    <row r="263" spans="2:19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</row>
    <row r="264" spans="2:19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</row>
    <row r="265" spans="2:19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</row>
    <row r="266" spans="2:19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</row>
    <row r="267" spans="2:19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</row>
    <row r="268" spans="2:19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</row>
    <row r="269" spans="2:19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</row>
    <row r="270" spans="2:19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</row>
    <row r="271" spans="2:19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</row>
    <row r="272" spans="2:19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</row>
    <row r="273" spans="2:19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</row>
    <row r="274" spans="2:19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</row>
    <row r="275" spans="2:19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</row>
    <row r="276" spans="2:19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</row>
    <row r="277" spans="2:19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</row>
    <row r="278" spans="2:19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</row>
    <row r="279" spans="2:19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</row>
    <row r="280" spans="2:19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</row>
    <row r="281" spans="2:19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</row>
    <row r="282" spans="2:19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</row>
    <row r="283" spans="2:19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</row>
    <row r="284" spans="2:19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</row>
    <row r="285" spans="2:19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</row>
    <row r="286" spans="2:19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</row>
    <row r="287" spans="2:19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</row>
    <row r="288" spans="2:19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</row>
    <row r="289" spans="2:19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</row>
    <row r="290" spans="2:19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</row>
    <row r="291" spans="2:19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</row>
    <row r="292" spans="2:19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</row>
    <row r="293" spans="2:19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</row>
    <row r="294" spans="2:19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</row>
    <row r="295" spans="2:19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</row>
    <row r="296" spans="2:19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</row>
    <row r="297" spans="2:19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</row>
    <row r="298" spans="2:19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</row>
    <row r="299" spans="2:19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</row>
    <row r="300" spans="2:19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</row>
    <row r="301" spans="2:19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</row>
    <row r="302" spans="2:19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</row>
    <row r="303" spans="2:19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</row>
    <row r="304" spans="2:19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</row>
    <row r="305" spans="2:19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</row>
    <row r="306" spans="2:19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</row>
    <row r="307" spans="2:19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</row>
    <row r="308" spans="2:19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</row>
    <row r="309" spans="2:19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</row>
    <row r="310" spans="2:19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</row>
    <row r="311" spans="2:19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B393" s="41"/>
      <c r="D393" s="1"/>
      <c r="E393" s="1"/>
      <c r="F393" s="1"/>
    </row>
    <row r="394" spans="2:6">
      <c r="B394" s="41"/>
      <c r="D394" s="1"/>
      <c r="E394" s="1"/>
      <c r="F394" s="1"/>
    </row>
    <row r="395" spans="2:6">
      <c r="B395" s="3"/>
      <c r="D395" s="1"/>
      <c r="E395" s="1"/>
      <c r="F395" s="1"/>
    </row>
  </sheetData>
  <sheetProtection sheet="1" objects="1" scenarios="1"/>
  <mergeCells count="2">
    <mergeCell ref="B6:S6"/>
    <mergeCell ref="B7:S7"/>
  </mergeCells>
  <phoneticPr fontId="4" type="noConversion"/>
  <dataValidations count="2">
    <dataValidation allowBlank="1" showInputMessage="1" showErrorMessage="1" sqref="D15:K26 A1:B1048576 L15:M16 D1:M13 C5:C1048576 I14:M14 D14:F14 N1:XFD15 L17:XFD26 T16:XFD16 D27:XFD1048576" xr:uid="{00000000-0002-0000-0D00-000000000000}"/>
    <dataValidation type="list" allowBlank="1" showInputMessage="1" showErrorMessage="1" sqref="H14" xr:uid="{00000000-0002-0000-0D00-000001000000}">
      <formula1>#REF!</formula1>
    </dataValidation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topLeftCell="C4" zoomScale="85" zoomScaleNormal="85" workbookViewId="0">
      <selection activeCell="J23" sqref="J23"/>
    </sheetView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1.28515625" style="2" bestFit="1" customWidth="1"/>
    <col min="4" max="4" width="11" style="2" bestFit="1" customWidth="1"/>
    <col min="5" max="5" width="14" style="2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11.85546875" style="1" bestFit="1" customWidth="1"/>
    <col min="16" max="16" width="10.140625" style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144</v>
      </c>
      <c r="C1" s="46" t="s" vm="1">
        <v>227</v>
      </c>
    </row>
    <row r="2" spans="2:30">
      <c r="B2" s="46" t="s">
        <v>143</v>
      </c>
      <c r="C2" s="46" t="s">
        <v>228</v>
      </c>
    </row>
    <row r="3" spans="2:30">
      <c r="B3" s="46" t="s">
        <v>145</v>
      </c>
      <c r="C3" s="46" t="s">
        <v>229</v>
      </c>
    </row>
    <row r="4" spans="2:30">
      <c r="B4" s="46" t="s">
        <v>146</v>
      </c>
      <c r="C4" s="46">
        <v>414</v>
      </c>
    </row>
    <row r="6" spans="2:30" ht="26.25" customHeight="1">
      <c r="B6" s="145" t="s">
        <v>172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7"/>
    </row>
    <row r="7" spans="2:30" ht="26.25" customHeight="1">
      <c r="B7" s="145" t="s">
        <v>89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7"/>
    </row>
    <row r="8" spans="2:30" s="3" customFormat="1" ht="63">
      <c r="B8" s="21" t="s">
        <v>114</v>
      </c>
      <c r="C8" s="29" t="s">
        <v>44</v>
      </c>
      <c r="D8" s="29" t="s">
        <v>116</v>
      </c>
      <c r="E8" s="29" t="s">
        <v>115</v>
      </c>
      <c r="F8" s="29" t="s">
        <v>64</v>
      </c>
      <c r="G8" s="29" t="s">
        <v>14</v>
      </c>
      <c r="H8" s="29" t="s">
        <v>65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58" t="s">
        <v>204</v>
      </c>
      <c r="O8" s="29" t="s">
        <v>203</v>
      </c>
      <c r="P8" s="29" t="s">
        <v>109</v>
      </c>
      <c r="Q8" s="29" t="s">
        <v>58</v>
      </c>
      <c r="R8" s="29" t="s">
        <v>147</v>
      </c>
      <c r="S8" s="30" t="s">
        <v>149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  <c r="AA10" s="1"/>
    </row>
    <row r="11" spans="2:30" s="4" customFormat="1" ht="18" customHeight="1">
      <c r="B11" s="122" t="s">
        <v>52</v>
      </c>
      <c r="C11" s="74"/>
      <c r="D11" s="75"/>
      <c r="E11" s="74"/>
      <c r="F11" s="75"/>
      <c r="G11" s="74"/>
      <c r="H11" s="74"/>
      <c r="I11" s="111"/>
      <c r="J11" s="112">
        <v>5.3592982771635489</v>
      </c>
      <c r="K11" s="75"/>
      <c r="L11" s="76"/>
      <c r="M11" s="78">
        <v>4.0088002182541223E-2</v>
      </c>
      <c r="N11" s="77"/>
      <c r="O11" s="112"/>
      <c r="P11" s="77">
        <f>P12+P38</f>
        <v>12353.779941985</v>
      </c>
      <c r="Q11" s="78"/>
      <c r="R11" s="78">
        <f>IFERROR(P11/$P$11,0)</f>
        <v>1</v>
      </c>
      <c r="S11" s="78">
        <f>P11/'סכום נכסי הקרן'!$C$42</f>
        <v>6.2754646066961479E-3</v>
      </c>
      <c r="AA11" s="1"/>
      <c r="AD11" s="1"/>
    </row>
    <row r="12" spans="2:30" ht="17.25" customHeight="1">
      <c r="B12" s="123" t="s">
        <v>196</v>
      </c>
      <c r="C12" s="80"/>
      <c r="D12" s="81"/>
      <c r="E12" s="80"/>
      <c r="F12" s="81"/>
      <c r="G12" s="80"/>
      <c r="H12" s="80"/>
      <c r="I12" s="100"/>
      <c r="J12" s="101">
        <v>5.3592231869143996</v>
      </c>
      <c r="K12" s="81"/>
      <c r="L12" s="82"/>
      <c r="M12" s="84">
        <v>4.0087655026729486E-2</v>
      </c>
      <c r="N12" s="83"/>
      <c r="O12" s="101"/>
      <c r="P12" s="83">
        <f>P13+P26+P35</f>
        <v>12353.633754832001</v>
      </c>
      <c r="Q12" s="84"/>
      <c r="R12" s="84">
        <f t="shared" ref="R12:R41" si="0">IFERROR(P12/$P$11,0)</f>
        <v>0.99998816660538836</v>
      </c>
      <c r="S12" s="84">
        <f>P12/'סכום נכסי הקרן'!$C$42</f>
        <v>6.2753903466470848E-3</v>
      </c>
    </row>
    <row r="13" spans="2:30">
      <c r="B13" s="124" t="s">
        <v>59</v>
      </c>
      <c r="C13" s="80"/>
      <c r="D13" s="81"/>
      <c r="E13" s="80"/>
      <c r="F13" s="81"/>
      <c r="G13" s="80"/>
      <c r="H13" s="80"/>
      <c r="I13" s="100"/>
      <c r="J13" s="101">
        <v>6.4764085343840803</v>
      </c>
      <c r="K13" s="81"/>
      <c r="L13" s="82"/>
      <c r="M13" s="84">
        <v>3.1258598558200033E-2</v>
      </c>
      <c r="N13" s="83"/>
      <c r="O13" s="101"/>
      <c r="P13" s="83">
        <f>SUM(P14:P24)</f>
        <v>8852.1551878270002</v>
      </c>
      <c r="Q13" s="84"/>
      <c r="R13" s="84">
        <f t="shared" si="0"/>
        <v>0.71655438492493007</v>
      </c>
      <c r="S13" s="84">
        <f>P13/'סכום נכסי הקרן'!$C$42</f>
        <v>4.496711681369326E-3</v>
      </c>
    </row>
    <row r="14" spans="2:30">
      <c r="B14" s="125" t="s">
        <v>1846</v>
      </c>
      <c r="C14" s="87" t="s">
        <v>1847</v>
      </c>
      <c r="D14" s="88" t="s">
        <v>26</v>
      </c>
      <c r="E14" s="87" t="s">
        <v>261</v>
      </c>
      <c r="F14" s="88" t="s">
        <v>127</v>
      </c>
      <c r="G14" s="87" t="s">
        <v>262</v>
      </c>
      <c r="H14" s="87" t="s">
        <v>263</v>
      </c>
      <c r="I14" s="98">
        <v>39076</v>
      </c>
      <c r="J14" s="99">
        <v>5.729999999999424</v>
      </c>
      <c r="K14" s="88" t="s">
        <v>131</v>
      </c>
      <c r="L14" s="89">
        <v>4.9000000000000002E-2</v>
      </c>
      <c r="M14" s="91">
        <v>2.7899999999998891E-2</v>
      </c>
      <c r="N14" s="90">
        <v>1268827.7689370001</v>
      </c>
      <c r="O14" s="99">
        <v>156.19</v>
      </c>
      <c r="P14" s="90">
        <v>1981.7820186180004</v>
      </c>
      <c r="Q14" s="91">
        <v>7.8484110852097496E-4</v>
      </c>
      <c r="R14" s="91">
        <f t="shared" si="0"/>
        <v>0.16041908046967918</v>
      </c>
      <c r="S14" s="91">
        <f>P14/'סכום נכסי הקרן'!$C$42</f>
        <v>1.0067042617262129E-3</v>
      </c>
    </row>
    <row r="15" spans="2:30">
      <c r="B15" s="125" t="s">
        <v>1848</v>
      </c>
      <c r="C15" s="87" t="s">
        <v>1849</v>
      </c>
      <c r="D15" s="88" t="s">
        <v>26</v>
      </c>
      <c r="E15" s="87" t="s">
        <v>261</v>
      </c>
      <c r="F15" s="88" t="s">
        <v>127</v>
      </c>
      <c r="G15" s="87" t="s">
        <v>262</v>
      </c>
      <c r="H15" s="87" t="s">
        <v>263</v>
      </c>
      <c r="I15" s="98">
        <v>40738</v>
      </c>
      <c r="J15" s="99">
        <v>10.040000000000772</v>
      </c>
      <c r="K15" s="88" t="s">
        <v>131</v>
      </c>
      <c r="L15" s="89">
        <v>4.0999999999999995E-2</v>
      </c>
      <c r="M15" s="91">
        <v>2.8400000000002822E-2</v>
      </c>
      <c r="N15" s="90">
        <v>2490125.0856240005</v>
      </c>
      <c r="O15" s="99">
        <v>131.04</v>
      </c>
      <c r="P15" s="90">
        <v>3263.0600866870004</v>
      </c>
      <c r="Q15" s="91">
        <v>6.8574249591527167E-4</v>
      </c>
      <c r="R15" s="91">
        <f t="shared" si="0"/>
        <v>0.26413454845486695</v>
      </c>
      <c r="S15" s="91">
        <f>P15/'סכום נכסי הקרן'!$C$42</f>
        <v>1.6575670102341861E-3</v>
      </c>
    </row>
    <row r="16" spans="2:30">
      <c r="B16" s="125" t="s">
        <v>1850</v>
      </c>
      <c r="C16" s="87" t="s">
        <v>1851</v>
      </c>
      <c r="D16" s="88" t="s">
        <v>26</v>
      </c>
      <c r="E16" s="87" t="s">
        <v>1852</v>
      </c>
      <c r="F16" s="88" t="s">
        <v>639</v>
      </c>
      <c r="G16" s="87" t="s">
        <v>251</v>
      </c>
      <c r="H16" s="87" t="s">
        <v>129</v>
      </c>
      <c r="I16" s="98">
        <v>42795</v>
      </c>
      <c r="J16" s="99">
        <v>5.5200000000021472</v>
      </c>
      <c r="K16" s="88" t="s">
        <v>131</v>
      </c>
      <c r="L16" s="89">
        <v>2.1400000000000002E-2</v>
      </c>
      <c r="M16" s="91">
        <v>2.2900000000000115E-2</v>
      </c>
      <c r="N16" s="90">
        <v>781061.19295300019</v>
      </c>
      <c r="O16" s="99">
        <v>112.13</v>
      </c>
      <c r="P16" s="90">
        <v>875.80393153100022</v>
      </c>
      <c r="Q16" s="91">
        <v>2.0027979869098049E-3</v>
      </c>
      <c r="R16" s="91">
        <f t="shared" si="0"/>
        <v>7.089359982482224E-2</v>
      </c>
      <c r="S16" s="91">
        <f>P16/'סכום נכסי הקרן'!$C$42</f>
        <v>4.4489027654195213E-4</v>
      </c>
    </row>
    <row r="17" spans="2:19">
      <c r="B17" s="125" t="s">
        <v>1853</v>
      </c>
      <c r="C17" s="87" t="s">
        <v>1854</v>
      </c>
      <c r="D17" s="88" t="s">
        <v>26</v>
      </c>
      <c r="E17" s="87" t="s">
        <v>249</v>
      </c>
      <c r="F17" s="88" t="s">
        <v>250</v>
      </c>
      <c r="G17" s="87" t="s">
        <v>298</v>
      </c>
      <c r="H17" s="87" t="s">
        <v>263</v>
      </c>
      <c r="I17" s="98">
        <v>36489</v>
      </c>
      <c r="J17" s="99">
        <v>2.8299999984191206</v>
      </c>
      <c r="K17" s="88" t="s">
        <v>131</v>
      </c>
      <c r="L17" s="89">
        <v>6.0499999999999998E-2</v>
      </c>
      <c r="M17" s="91">
        <v>2.0499999993462529E-2</v>
      </c>
      <c r="N17" s="90">
        <v>489.15866400000004</v>
      </c>
      <c r="O17" s="99">
        <v>171.99</v>
      </c>
      <c r="P17" s="90">
        <v>0.84130395100000011</v>
      </c>
      <c r="Q17" s="91"/>
      <c r="R17" s="91">
        <f t="shared" si="0"/>
        <v>6.810093388022741E-5</v>
      </c>
      <c r="S17" s="91">
        <f>P17/'סכום נכסי הקרן'!$C$42</f>
        <v>4.2736500024832165E-7</v>
      </c>
    </row>
    <row r="18" spans="2:19">
      <c r="B18" s="125" t="s">
        <v>1855</v>
      </c>
      <c r="C18" s="87" t="s">
        <v>1856</v>
      </c>
      <c r="D18" s="88" t="s">
        <v>26</v>
      </c>
      <c r="E18" s="87" t="s">
        <v>294</v>
      </c>
      <c r="F18" s="88" t="s">
        <v>127</v>
      </c>
      <c r="G18" s="87" t="s">
        <v>279</v>
      </c>
      <c r="H18" s="87" t="s">
        <v>129</v>
      </c>
      <c r="I18" s="98">
        <v>39084</v>
      </c>
      <c r="J18" s="99">
        <v>1.6700000000000601</v>
      </c>
      <c r="K18" s="88" t="s">
        <v>131</v>
      </c>
      <c r="L18" s="89">
        <v>5.5999999999999994E-2</v>
      </c>
      <c r="M18" s="91">
        <v>2.7700000000018456E-2</v>
      </c>
      <c r="N18" s="90">
        <v>235325.21830700003</v>
      </c>
      <c r="O18" s="99">
        <v>142.81</v>
      </c>
      <c r="P18" s="90">
        <v>336.06793009400002</v>
      </c>
      <c r="Q18" s="91">
        <v>5.4597468914731101E-4</v>
      </c>
      <c r="R18" s="91">
        <f t="shared" si="0"/>
        <v>2.7203651973098104E-2</v>
      </c>
      <c r="S18" s="91">
        <f>P18/'סכום נכסי הקרן'!$C$42</f>
        <v>1.7071555513005696E-4</v>
      </c>
    </row>
    <row r="19" spans="2:19">
      <c r="B19" s="125" t="s">
        <v>1857</v>
      </c>
      <c r="C19" s="87" t="s">
        <v>1858</v>
      </c>
      <c r="D19" s="88" t="s">
        <v>26</v>
      </c>
      <c r="E19" s="87">
        <v>570012377</v>
      </c>
      <c r="F19" s="88" t="s">
        <v>127</v>
      </c>
      <c r="G19" s="87" t="s">
        <v>419</v>
      </c>
      <c r="H19" s="87" t="s">
        <v>263</v>
      </c>
      <c r="I19" s="98">
        <v>45152</v>
      </c>
      <c r="J19" s="99">
        <v>3.650000000002438</v>
      </c>
      <c r="K19" s="88" t="s">
        <v>131</v>
      </c>
      <c r="L19" s="89">
        <v>3.6400000000000002E-2</v>
      </c>
      <c r="M19" s="91">
        <v>3.7200000000022979E-2</v>
      </c>
      <c r="N19" s="90">
        <v>568376.08000000019</v>
      </c>
      <c r="O19" s="99">
        <v>101.05</v>
      </c>
      <c r="P19" s="90">
        <v>574.34404134400006</v>
      </c>
      <c r="Q19" s="91">
        <v>1.1499955082732755E-3</v>
      </c>
      <c r="R19" s="91">
        <f t="shared" si="0"/>
        <v>4.6491360866163747E-2</v>
      </c>
      <c r="S19" s="91">
        <f>P19/'סכום נכסי הקרן'!$C$42</f>
        <v>2.9175488963274895E-4</v>
      </c>
    </row>
    <row r="20" spans="2:19">
      <c r="B20" s="125" t="s">
        <v>1859</v>
      </c>
      <c r="C20" s="87" t="s">
        <v>1860</v>
      </c>
      <c r="D20" s="88" t="s">
        <v>26</v>
      </c>
      <c r="E20" s="87" t="s">
        <v>1861</v>
      </c>
      <c r="F20" s="88" t="s">
        <v>250</v>
      </c>
      <c r="G20" s="87" t="s">
        <v>423</v>
      </c>
      <c r="H20" s="87" t="s">
        <v>129</v>
      </c>
      <c r="I20" s="98">
        <v>44381</v>
      </c>
      <c r="J20" s="99">
        <v>2.7299999999994937</v>
      </c>
      <c r="K20" s="88" t="s">
        <v>131</v>
      </c>
      <c r="L20" s="89">
        <v>8.5000000000000006E-3</v>
      </c>
      <c r="M20" s="91">
        <v>4.379999999999775E-2</v>
      </c>
      <c r="N20" s="90">
        <v>710470.10000000009</v>
      </c>
      <c r="O20" s="99">
        <v>100.14</v>
      </c>
      <c r="P20" s="90">
        <v>711.46472773200003</v>
      </c>
      <c r="Q20" s="91">
        <v>2.2202190625000002E-3</v>
      </c>
      <c r="R20" s="91">
        <f t="shared" si="0"/>
        <v>5.7590853250837667E-2</v>
      </c>
      <c r="S20" s="91">
        <f>P20/'סכום נכסי הקרן'!$C$42</f>
        <v>3.6140936124506358E-4</v>
      </c>
    </row>
    <row r="21" spans="2:19">
      <c r="B21" s="125" t="s">
        <v>1888</v>
      </c>
      <c r="C21" s="87">
        <v>9555</v>
      </c>
      <c r="D21" s="88" t="s">
        <v>26</v>
      </c>
      <c r="E21" s="87" t="s">
        <v>1889</v>
      </c>
      <c r="F21" s="88" t="s">
        <v>561</v>
      </c>
      <c r="G21" s="87" t="s">
        <v>618</v>
      </c>
      <c r="H21" s="87"/>
      <c r="I21" s="98">
        <v>45046</v>
      </c>
      <c r="J21" s="99"/>
      <c r="K21" s="88" t="s">
        <v>131</v>
      </c>
      <c r="L21" s="89">
        <v>0</v>
      </c>
      <c r="M21" s="89">
        <v>0</v>
      </c>
      <c r="N21" s="90">
        <v>381991.80748299998</v>
      </c>
      <c r="O21" s="99">
        <v>59</v>
      </c>
      <c r="P21" s="90">
        <v>225.37516640500002</v>
      </c>
      <c r="Q21" s="91">
        <v>6.5934904280445111E-4</v>
      </c>
      <c r="R21" s="91">
        <f>IFERROR(P21/$P$11,0)</f>
        <v>1.8243417598774778E-2</v>
      </c>
      <c r="S21" s="91">
        <f>P21/'סכום נכסי הקרן'!$C$42</f>
        <v>1.1448592144628875E-4</v>
      </c>
    </row>
    <row r="22" spans="2:19">
      <c r="B22" s="125" t="s">
        <v>1890</v>
      </c>
      <c r="C22" s="87">
        <v>9556</v>
      </c>
      <c r="D22" s="88" t="s">
        <v>26</v>
      </c>
      <c r="E22" s="87" t="s">
        <v>1889</v>
      </c>
      <c r="F22" s="88" t="s">
        <v>561</v>
      </c>
      <c r="G22" s="87" t="s">
        <v>618</v>
      </c>
      <c r="H22" s="87"/>
      <c r="I22" s="98">
        <v>45046</v>
      </c>
      <c r="J22" s="99"/>
      <c r="K22" s="88" t="s">
        <v>131</v>
      </c>
      <c r="L22" s="89">
        <v>0</v>
      </c>
      <c r="M22" s="89">
        <v>0</v>
      </c>
      <c r="N22" s="90">
        <v>841.27446500000019</v>
      </c>
      <c r="O22" s="99">
        <v>29.41732</v>
      </c>
      <c r="P22" s="90">
        <v>0.24748042700000006</v>
      </c>
      <c r="Q22" s="91">
        <v>0</v>
      </c>
      <c r="R22" s="91">
        <f>IFERROR(P22/$P$11,0)</f>
        <v>2.0032769578396344E-5</v>
      </c>
      <c r="S22" s="91">
        <f>P22/'סכום נכסי הקרן'!$C$42</f>
        <v>1.2571493646332556E-7</v>
      </c>
    </row>
    <row r="23" spans="2:19">
      <c r="B23" s="125" t="s">
        <v>1862</v>
      </c>
      <c r="C23" s="87" t="s">
        <v>1863</v>
      </c>
      <c r="D23" s="88" t="s">
        <v>26</v>
      </c>
      <c r="E23" s="87" t="s">
        <v>1864</v>
      </c>
      <c r="F23" s="88" t="s">
        <v>509</v>
      </c>
      <c r="G23" s="87" t="s">
        <v>618</v>
      </c>
      <c r="H23" s="87"/>
      <c r="I23" s="98">
        <v>39104</v>
      </c>
      <c r="J23" s="99">
        <v>2.6600000000004975</v>
      </c>
      <c r="K23" s="88" t="s">
        <v>131</v>
      </c>
      <c r="L23" s="89">
        <v>5.5999999999999994E-2</v>
      </c>
      <c r="M23" s="91">
        <v>0</v>
      </c>
      <c r="N23" s="90">
        <v>301020.20688499999</v>
      </c>
      <c r="O23" s="99">
        <v>13.344352000000001</v>
      </c>
      <c r="P23" s="90">
        <v>40.169194953000016</v>
      </c>
      <c r="Q23" s="91">
        <v>8.0062470409793544E-4</v>
      </c>
      <c r="R23" s="91">
        <f t="shared" si="0"/>
        <v>3.2515711904890585E-3</v>
      </c>
      <c r="S23" s="91">
        <f>P23/'סכום נכסי הקרן'!$C$42</f>
        <v>2.0405119922066942E-5</v>
      </c>
    </row>
    <row r="24" spans="2:19">
      <c r="B24" s="125" t="s">
        <v>1865</v>
      </c>
      <c r="C24" s="87" t="s">
        <v>1866</v>
      </c>
      <c r="D24" s="88" t="s">
        <v>26</v>
      </c>
      <c r="E24" s="87" t="s">
        <v>1867</v>
      </c>
      <c r="F24" s="88" t="s">
        <v>128</v>
      </c>
      <c r="G24" s="87" t="s">
        <v>618</v>
      </c>
      <c r="H24" s="87"/>
      <c r="I24" s="98">
        <v>45132</v>
      </c>
      <c r="J24" s="99">
        <v>2.6199999999991697</v>
      </c>
      <c r="K24" s="88" t="s">
        <v>131</v>
      </c>
      <c r="L24" s="89">
        <v>4.2500000000000003E-2</v>
      </c>
      <c r="M24" s="91">
        <v>4.5699999999994662E-2</v>
      </c>
      <c r="N24" s="90">
        <v>839975.41397300025</v>
      </c>
      <c r="O24" s="99">
        <v>100.36</v>
      </c>
      <c r="P24" s="90">
        <v>842.99930608500017</v>
      </c>
      <c r="Q24" s="91">
        <v>3.643436413415759E-3</v>
      </c>
      <c r="R24" s="91">
        <f t="shared" si="0"/>
        <v>6.8238167592739832E-2</v>
      </c>
      <c r="S24" s="91">
        <f>P24/'סכום נכסי הקרן'!$C$42</f>
        <v>4.2822620555403888E-4</v>
      </c>
    </row>
    <row r="25" spans="2:19">
      <c r="B25" s="126"/>
      <c r="C25" s="87"/>
      <c r="D25" s="87"/>
      <c r="E25" s="87"/>
      <c r="F25" s="87"/>
      <c r="G25" s="87"/>
      <c r="H25" s="87"/>
      <c r="I25" s="87"/>
      <c r="J25" s="99"/>
      <c r="K25" s="87"/>
      <c r="L25" s="87"/>
      <c r="M25" s="91"/>
      <c r="N25" s="90"/>
      <c r="O25" s="99"/>
      <c r="P25" s="87"/>
      <c r="Q25" s="87"/>
      <c r="R25" s="91"/>
      <c r="S25" s="87"/>
    </row>
    <row r="26" spans="2:19">
      <c r="B26" s="124" t="s">
        <v>60</v>
      </c>
      <c r="C26" s="80"/>
      <c r="D26" s="81"/>
      <c r="E26" s="80"/>
      <c r="F26" s="81"/>
      <c r="G26" s="80"/>
      <c r="H26" s="80"/>
      <c r="I26" s="100"/>
      <c r="J26" s="101">
        <v>2.6068336471551716</v>
      </c>
      <c r="K26" s="81"/>
      <c r="L26" s="82"/>
      <c r="M26" s="84">
        <v>6.1738362163138952E-2</v>
      </c>
      <c r="N26" s="83"/>
      <c r="O26" s="101"/>
      <c r="P26" s="83">
        <f>SUM(P27:P33)</f>
        <v>3501.474470348001</v>
      </c>
      <c r="Q26" s="84"/>
      <c r="R26" s="84">
        <f t="shared" si="0"/>
        <v>0.28343345006883663</v>
      </c>
      <c r="S26" s="84">
        <f>P26/'סכום נכסי הקרן'!$C$42</f>
        <v>1.778676584260764E-3</v>
      </c>
    </row>
    <row r="27" spans="2:19">
      <c r="B27" s="125" t="s">
        <v>1868</v>
      </c>
      <c r="C27" s="87" t="s">
        <v>1869</v>
      </c>
      <c r="D27" s="88" t="s">
        <v>26</v>
      </c>
      <c r="E27" s="87" t="s">
        <v>249</v>
      </c>
      <c r="F27" s="88" t="s">
        <v>250</v>
      </c>
      <c r="G27" s="87" t="s">
        <v>262</v>
      </c>
      <c r="H27" s="87" t="s">
        <v>263</v>
      </c>
      <c r="I27" s="98">
        <v>45141</v>
      </c>
      <c r="J27" s="99">
        <v>2.8999999999988599</v>
      </c>
      <c r="K27" s="88" t="s">
        <v>131</v>
      </c>
      <c r="L27" s="89">
        <v>7.0499999999999993E-2</v>
      </c>
      <c r="M27" s="91">
        <v>6.8099999999999994E-2</v>
      </c>
      <c r="N27" s="90">
        <v>525416.00155100005</v>
      </c>
      <c r="O27" s="99">
        <v>100.13</v>
      </c>
      <c r="P27" s="90">
        <v>526.09911225400003</v>
      </c>
      <c r="Q27" s="91">
        <v>1.0920974513499849E-3</v>
      </c>
      <c r="R27" s="91">
        <f t="shared" si="0"/>
        <v>4.2586084155993686E-2</v>
      </c>
      <c r="S27" s="91">
        <f>P27/'סכום נכסי הקרן'!$C$42</f>
        <v>2.6724746385872197E-4</v>
      </c>
    </row>
    <row r="28" spans="2:19">
      <c r="B28" s="125" t="s">
        <v>1870</v>
      </c>
      <c r="C28" s="87" t="s">
        <v>1871</v>
      </c>
      <c r="D28" s="88" t="s">
        <v>26</v>
      </c>
      <c r="E28" s="87" t="s">
        <v>1852</v>
      </c>
      <c r="F28" s="88" t="s">
        <v>639</v>
      </c>
      <c r="G28" s="87" t="s">
        <v>251</v>
      </c>
      <c r="H28" s="87" t="s">
        <v>129</v>
      </c>
      <c r="I28" s="98">
        <v>42795</v>
      </c>
      <c r="J28" s="99">
        <v>5.0899999999893044</v>
      </c>
      <c r="K28" s="88" t="s">
        <v>131</v>
      </c>
      <c r="L28" s="89">
        <v>3.7400000000000003E-2</v>
      </c>
      <c r="M28" s="91">
        <v>5.3899999999881543E-2</v>
      </c>
      <c r="N28" s="90">
        <v>282233.44661300001</v>
      </c>
      <c r="O28" s="99">
        <v>92.43</v>
      </c>
      <c r="P28" s="90">
        <v>260.86838093100005</v>
      </c>
      <c r="Q28" s="91">
        <v>4.5358301360859708E-4</v>
      </c>
      <c r="R28" s="91">
        <f t="shared" si="0"/>
        <v>2.1116482740996909E-2</v>
      </c>
      <c r="S28" s="91">
        <f>P28/'סכום נכסי הקרן'!$C$42</f>
        <v>1.3251574005903615E-4</v>
      </c>
    </row>
    <row r="29" spans="2:19">
      <c r="B29" s="125" t="s">
        <v>1872</v>
      </c>
      <c r="C29" s="87" t="s">
        <v>1873</v>
      </c>
      <c r="D29" s="88" t="s">
        <v>26</v>
      </c>
      <c r="E29" s="87" t="s">
        <v>1852</v>
      </c>
      <c r="F29" s="88" t="s">
        <v>639</v>
      </c>
      <c r="G29" s="87" t="s">
        <v>251</v>
      </c>
      <c r="H29" s="87" t="s">
        <v>129</v>
      </c>
      <c r="I29" s="98">
        <v>42795</v>
      </c>
      <c r="J29" s="99">
        <v>1.4200000000007971</v>
      </c>
      <c r="K29" s="88" t="s">
        <v>131</v>
      </c>
      <c r="L29" s="89">
        <v>2.5000000000000001E-2</v>
      </c>
      <c r="M29" s="91">
        <v>5.190000000004473E-2</v>
      </c>
      <c r="N29" s="90">
        <v>701711.6343060002</v>
      </c>
      <c r="O29" s="99">
        <v>96.5</v>
      </c>
      <c r="P29" s="90">
        <v>677.15173496300019</v>
      </c>
      <c r="Q29" s="91">
        <v>1.7196894962923299E-3</v>
      </c>
      <c r="R29" s="91">
        <f t="shared" si="0"/>
        <v>5.4813323383045121E-2</v>
      </c>
      <c r="S29" s="91">
        <f>P29/'סכום נכסי הקרן'!$C$42</f>
        <v>3.4397907086569001E-4</v>
      </c>
    </row>
    <row r="30" spans="2:19">
      <c r="B30" s="125" t="s">
        <v>1874</v>
      </c>
      <c r="C30" s="87" t="s">
        <v>1875</v>
      </c>
      <c r="D30" s="88" t="s">
        <v>26</v>
      </c>
      <c r="E30" s="87" t="s">
        <v>1876</v>
      </c>
      <c r="F30" s="88" t="s">
        <v>267</v>
      </c>
      <c r="G30" s="87" t="s">
        <v>312</v>
      </c>
      <c r="H30" s="87" t="s">
        <v>129</v>
      </c>
      <c r="I30" s="98">
        <v>42598</v>
      </c>
      <c r="J30" s="99">
        <v>2.4700000000003595</v>
      </c>
      <c r="K30" s="88" t="s">
        <v>131</v>
      </c>
      <c r="L30" s="89">
        <v>3.1E-2</v>
      </c>
      <c r="M30" s="91">
        <v>5.5599999999999455E-2</v>
      </c>
      <c r="N30" s="90">
        <v>794652.32854799996</v>
      </c>
      <c r="O30" s="99">
        <v>94.4</v>
      </c>
      <c r="P30" s="90">
        <v>750.15179815900024</v>
      </c>
      <c r="Q30" s="91">
        <v>1.126957022069475E-3</v>
      </c>
      <c r="R30" s="91">
        <f t="shared" si="0"/>
        <v>6.0722451078278325E-2</v>
      </c>
      <c r="S30" s="91">
        <f>P30/'סכום נכסי הקרן'!$C$42</f>
        <v>3.8106159257357395E-4</v>
      </c>
    </row>
    <row r="31" spans="2:19">
      <c r="B31" s="125" t="s">
        <v>1877</v>
      </c>
      <c r="C31" s="87" t="s">
        <v>1878</v>
      </c>
      <c r="D31" s="88" t="s">
        <v>26</v>
      </c>
      <c r="E31" s="87" t="s">
        <v>841</v>
      </c>
      <c r="F31" s="88" t="s">
        <v>628</v>
      </c>
      <c r="G31" s="87" t="s">
        <v>419</v>
      </c>
      <c r="H31" s="87" t="s">
        <v>263</v>
      </c>
      <c r="I31" s="98">
        <v>44007</v>
      </c>
      <c r="J31" s="99">
        <v>3.6799999999961241</v>
      </c>
      <c r="K31" s="88" t="s">
        <v>131</v>
      </c>
      <c r="L31" s="89">
        <v>3.3500000000000002E-2</v>
      </c>
      <c r="M31" s="91">
        <v>6.8399999999936581E-2</v>
      </c>
      <c r="N31" s="90">
        <v>509123.96641800011</v>
      </c>
      <c r="O31" s="99">
        <v>89.2</v>
      </c>
      <c r="P31" s="90">
        <v>454.13857238200012</v>
      </c>
      <c r="Q31" s="91">
        <v>6.3640495802250012E-4</v>
      </c>
      <c r="R31" s="91">
        <f t="shared" si="0"/>
        <v>3.6761102635363065E-2</v>
      </c>
      <c r="S31" s="91">
        <f>P31/'סכום נכסי הקרן'!$C$42</f>
        <v>2.3069299849134538E-4</v>
      </c>
    </row>
    <row r="32" spans="2:19">
      <c r="B32" s="125" t="s">
        <v>1879</v>
      </c>
      <c r="C32" s="87" t="s">
        <v>1880</v>
      </c>
      <c r="D32" s="88" t="s">
        <v>26</v>
      </c>
      <c r="E32" s="87" t="s">
        <v>1881</v>
      </c>
      <c r="F32" s="88" t="s">
        <v>267</v>
      </c>
      <c r="G32" s="87" t="s">
        <v>496</v>
      </c>
      <c r="H32" s="87" t="s">
        <v>263</v>
      </c>
      <c r="I32" s="98">
        <v>43310</v>
      </c>
      <c r="J32" s="99">
        <v>1.179999999998754</v>
      </c>
      <c r="K32" s="88" t="s">
        <v>131</v>
      </c>
      <c r="L32" s="89">
        <v>3.5499999999999997E-2</v>
      </c>
      <c r="M32" s="91">
        <v>6.1499999999933247E-2</v>
      </c>
      <c r="N32" s="90">
        <v>573351.15599999996</v>
      </c>
      <c r="O32" s="99">
        <v>97.99</v>
      </c>
      <c r="P32" s="90">
        <v>561.82679776500015</v>
      </c>
      <c r="Q32" s="91">
        <v>2.1330028124999997E-3</v>
      </c>
      <c r="R32" s="91">
        <f t="shared" si="0"/>
        <v>4.5478128993993241E-2</v>
      </c>
      <c r="S32" s="91">
        <f>P32/'סכום נכסי הקרן'!$C$42</f>
        <v>2.8539638888056646E-4</v>
      </c>
    </row>
    <row r="33" spans="2:19">
      <c r="B33" s="125" t="s">
        <v>1882</v>
      </c>
      <c r="C33" s="87" t="s">
        <v>1883</v>
      </c>
      <c r="D33" s="88" t="s">
        <v>26</v>
      </c>
      <c r="E33" s="87" t="s">
        <v>1884</v>
      </c>
      <c r="F33" s="88" t="s">
        <v>128</v>
      </c>
      <c r="G33" s="87" t="s">
        <v>513</v>
      </c>
      <c r="H33" s="87" t="s">
        <v>129</v>
      </c>
      <c r="I33" s="98">
        <v>45122</v>
      </c>
      <c r="J33" s="99">
        <v>4.1499999999959458</v>
      </c>
      <c r="K33" s="88" t="s">
        <v>131</v>
      </c>
      <c r="L33" s="89">
        <v>7.3300000000000004E-2</v>
      </c>
      <c r="M33" s="91">
        <v>7.8699999999934378E-2</v>
      </c>
      <c r="N33" s="90">
        <v>5.4604870000000005</v>
      </c>
      <c r="O33" s="99">
        <v>4967287</v>
      </c>
      <c r="P33" s="90">
        <v>271.23807389400002</v>
      </c>
      <c r="Q33" s="91">
        <v>1.0920974000000001E-3</v>
      </c>
      <c r="R33" s="91">
        <f t="shared" si="0"/>
        <v>2.195587708116627E-2</v>
      </c>
      <c r="S33" s="91">
        <f>P33/'סכום נכסי הקרן'!$C$42</f>
        <v>1.3778332953183004E-4</v>
      </c>
    </row>
    <row r="34" spans="2:19">
      <c r="B34" s="126"/>
      <c r="C34" s="87"/>
      <c r="D34" s="87"/>
      <c r="E34" s="87"/>
      <c r="F34" s="87"/>
      <c r="G34" s="87"/>
      <c r="H34" s="87"/>
      <c r="I34" s="87"/>
      <c r="J34" s="99"/>
      <c r="K34" s="87"/>
      <c r="L34" s="87"/>
      <c r="M34" s="91"/>
      <c r="N34" s="90"/>
      <c r="O34" s="99"/>
      <c r="P34" s="87"/>
      <c r="Q34" s="87"/>
      <c r="R34" s="91"/>
      <c r="S34" s="87"/>
    </row>
    <row r="35" spans="2:19">
      <c r="B35" s="124" t="s">
        <v>47</v>
      </c>
      <c r="C35" s="80"/>
      <c r="D35" s="81"/>
      <c r="E35" s="80"/>
      <c r="F35" s="81"/>
      <c r="G35" s="80"/>
      <c r="H35" s="80"/>
      <c r="I35" s="100"/>
      <c r="J35" s="101">
        <v>1.930000241660456</v>
      </c>
      <c r="K35" s="81"/>
      <c r="L35" s="82"/>
      <c r="M35" s="84">
        <v>6.1700008079758686E-2</v>
      </c>
      <c r="N35" s="83"/>
      <c r="O35" s="101"/>
      <c r="P35" s="83">
        <f>P36</f>
        <v>4.0966570000000009E-3</v>
      </c>
      <c r="Q35" s="84"/>
      <c r="R35" s="84">
        <f t="shared" si="0"/>
        <v>3.3161162164442377E-7</v>
      </c>
      <c r="S35" s="84">
        <f>P35/'סכום נכסי הקרן'!$C$42</f>
        <v>2.0810169947986955E-9</v>
      </c>
    </row>
    <row r="36" spans="2:19">
      <c r="B36" s="125" t="s">
        <v>1885</v>
      </c>
      <c r="C36" s="87" t="s">
        <v>1886</v>
      </c>
      <c r="D36" s="88" t="s">
        <v>26</v>
      </c>
      <c r="E36" s="87" t="s">
        <v>1887</v>
      </c>
      <c r="F36" s="88" t="s">
        <v>509</v>
      </c>
      <c r="G36" s="87" t="s">
        <v>279</v>
      </c>
      <c r="H36" s="87" t="s">
        <v>129</v>
      </c>
      <c r="I36" s="98">
        <v>38118</v>
      </c>
      <c r="J36" s="99">
        <v>1.930000241660456</v>
      </c>
      <c r="K36" s="88" t="s">
        <v>130</v>
      </c>
      <c r="L36" s="89">
        <v>7.9699999999999993E-2</v>
      </c>
      <c r="M36" s="91">
        <v>6.1700008079758686E-2</v>
      </c>
      <c r="N36" s="90">
        <v>1.0148750000000002</v>
      </c>
      <c r="O36" s="99">
        <v>105.56</v>
      </c>
      <c r="P36" s="90">
        <v>4.0966570000000009E-3</v>
      </c>
      <c r="Q36" s="91">
        <v>2.2371475857421881E-8</v>
      </c>
      <c r="R36" s="91">
        <f t="shared" si="0"/>
        <v>3.3161162164442377E-7</v>
      </c>
      <c r="S36" s="91">
        <f>P36/'סכום נכסי הקרן'!$C$42</f>
        <v>2.0810169947986955E-9</v>
      </c>
    </row>
    <row r="37" spans="2:19">
      <c r="B37" s="126"/>
      <c r="C37" s="87"/>
      <c r="D37" s="87"/>
      <c r="E37" s="87"/>
      <c r="F37" s="87"/>
      <c r="G37" s="87"/>
      <c r="H37" s="87"/>
      <c r="I37" s="87"/>
      <c r="J37" s="99"/>
      <c r="K37" s="87"/>
      <c r="L37" s="87"/>
      <c r="M37" s="91"/>
      <c r="N37" s="90"/>
      <c r="O37" s="99"/>
      <c r="P37" s="87"/>
      <c r="Q37" s="87"/>
      <c r="R37" s="91"/>
      <c r="S37" s="87"/>
    </row>
    <row r="38" spans="2:19">
      <c r="B38" s="123" t="s">
        <v>195</v>
      </c>
      <c r="C38" s="80"/>
      <c r="D38" s="81"/>
      <c r="E38" s="80"/>
      <c r="F38" s="81"/>
      <c r="G38" s="80"/>
      <c r="H38" s="80"/>
      <c r="I38" s="100"/>
      <c r="J38" s="101">
        <v>11.588952231664297</v>
      </c>
      <c r="K38" s="81"/>
      <c r="L38" s="82"/>
      <c r="M38" s="84">
        <v>6.8793428653747699E-2</v>
      </c>
      <c r="N38" s="83"/>
      <c r="O38" s="101"/>
      <c r="P38" s="83">
        <v>0.14618715300000001</v>
      </c>
      <c r="Q38" s="84"/>
      <c r="R38" s="84">
        <f t="shared" si="0"/>
        <v>1.1833394611731341E-5</v>
      </c>
      <c r="S38" s="84">
        <f>P38/'סכום נכסי הקרן'!$C$42</f>
        <v>7.4260049062988927E-8</v>
      </c>
    </row>
    <row r="39" spans="2:19">
      <c r="B39" s="124" t="s">
        <v>67</v>
      </c>
      <c r="C39" s="80"/>
      <c r="D39" s="81"/>
      <c r="E39" s="80"/>
      <c r="F39" s="81"/>
      <c r="G39" s="80"/>
      <c r="H39" s="80"/>
      <c r="I39" s="100"/>
      <c r="J39" s="101">
        <v>11.588952231664297</v>
      </c>
      <c r="K39" s="81"/>
      <c r="L39" s="82"/>
      <c r="M39" s="84">
        <v>6.8793428653747699E-2</v>
      </c>
      <c r="N39" s="83"/>
      <c r="O39" s="101"/>
      <c r="P39" s="83">
        <v>0.14618715300000001</v>
      </c>
      <c r="Q39" s="84"/>
      <c r="R39" s="84">
        <f t="shared" si="0"/>
        <v>1.1833394611731341E-5</v>
      </c>
      <c r="S39" s="84">
        <f>P39/'סכום נכסי הקרן'!$C$42</f>
        <v>7.4260049062988927E-8</v>
      </c>
    </row>
    <row r="40" spans="2:19">
      <c r="B40" s="125" t="s">
        <v>1891</v>
      </c>
      <c r="C40" s="87">
        <v>4824</v>
      </c>
      <c r="D40" s="88" t="s">
        <v>26</v>
      </c>
      <c r="E40" s="87"/>
      <c r="F40" s="88" t="s">
        <v>1407</v>
      </c>
      <c r="G40" s="87" t="s">
        <v>1892</v>
      </c>
      <c r="H40" s="87" t="s">
        <v>1893</v>
      </c>
      <c r="I40" s="98">
        <v>42206</v>
      </c>
      <c r="J40" s="99">
        <v>13.660000089876968</v>
      </c>
      <c r="K40" s="88" t="s">
        <v>138</v>
      </c>
      <c r="L40" s="89">
        <v>4.555E-2</v>
      </c>
      <c r="M40" s="91">
        <v>7.1900000430491773E-2</v>
      </c>
      <c r="N40" s="90">
        <v>37.460925000000003</v>
      </c>
      <c r="O40" s="99">
        <v>69.59</v>
      </c>
      <c r="P40" s="90">
        <v>7.4101299000000009E-2</v>
      </c>
      <c r="Q40" s="91">
        <v>2.2488383889926104E-7</v>
      </c>
      <c r="R40" s="91">
        <f t="shared" si="0"/>
        <v>5.9982693028360228E-6</v>
      </c>
      <c r="S40" s="91">
        <f>P40/'סכום נכסי הקרן'!$C$42</f>
        <v>3.764192671137944E-8</v>
      </c>
    </row>
    <row r="41" spans="2:19">
      <c r="B41" s="125" t="s">
        <v>1894</v>
      </c>
      <c r="C41" s="87">
        <v>5168</v>
      </c>
      <c r="D41" s="88" t="s">
        <v>26</v>
      </c>
      <c r="E41" s="87"/>
      <c r="F41" s="88" t="s">
        <v>1407</v>
      </c>
      <c r="G41" s="87" t="s">
        <v>1895</v>
      </c>
      <c r="H41" s="87" t="s">
        <v>1896</v>
      </c>
      <c r="I41" s="98">
        <v>42408</v>
      </c>
      <c r="J41" s="99">
        <v>9.460000043836617</v>
      </c>
      <c r="K41" s="88" t="s">
        <v>138</v>
      </c>
      <c r="L41" s="89">
        <v>3.9510000000000003E-2</v>
      </c>
      <c r="M41" s="91">
        <v>6.5600000382876777E-2</v>
      </c>
      <c r="N41" s="90">
        <v>32.154202000000005</v>
      </c>
      <c r="O41" s="99">
        <v>78.87</v>
      </c>
      <c r="P41" s="90">
        <v>7.2085854000000019E-2</v>
      </c>
      <c r="Q41" s="91">
        <v>8.1496506119676504E-8</v>
      </c>
      <c r="R41" s="91">
        <f t="shared" si="0"/>
        <v>5.8351253088953191E-6</v>
      </c>
      <c r="S41" s="91">
        <f>P41/'סכום נכסי הקרן'!$C$42</f>
        <v>3.6618122351609501E-8</v>
      </c>
    </row>
    <row r="42" spans="2:19"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</row>
    <row r="43" spans="2:19">
      <c r="B43" s="94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</row>
    <row r="44" spans="2:19">
      <c r="B44" s="94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</row>
    <row r="45" spans="2:19">
      <c r="B45" s="110" t="s">
        <v>219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</row>
    <row r="46" spans="2:19">
      <c r="B46" s="110" t="s">
        <v>110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</row>
    <row r="47" spans="2:19">
      <c r="B47" s="110" t="s">
        <v>202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</row>
    <row r="48" spans="2:19">
      <c r="B48" s="110" t="s">
        <v>210</v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</row>
    <row r="49" spans="2:19">
      <c r="B49" s="94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</row>
    <row r="50" spans="2:19">
      <c r="B50" s="94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</row>
    <row r="51" spans="2:19"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</row>
    <row r="52" spans="2:19">
      <c r="B52" s="94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</row>
    <row r="53" spans="2:19">
      <c r="B53" s="94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</row>
    <row r="54" spans="2:19">
      <c r="B54" s="94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</row>
    <row r="55" spans="2:19">
      <c r="B55" s="94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</row>
    <row r="56" spans="2:19">
      <c r="B56" s="94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</row>
    <row r="57" spans="2:19">
      <c r="B57" s="94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</row>
    <row r="58" spans="2:19">
      <c r="B58" s="94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</row>
    <row r="59" spans="2:19"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</row>
    <row r="60" spans="2:19">
      <c r="B60" s="94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</row>
    <row r="61" spans="2:19">
      <c r="B61" s="94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</row>
    <row r="62" spans="2:19"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</row>
    <row r="63" spans="2:19"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</row>
    <row r="64" spans="2:19">
      <c r="B64" s="94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</row>
    <row r="65" spans="2:19">
      <c r="B65" s="94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</row>
    <row r="66" spans="2:19">
      <c r="B66" s="94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</row>
    <row r="67" spans="2:19">
      <c r="B67" s="94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</row>
    <row r="68" spans="2:19">
      <c r="B68" s="94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</row>
    <row r="69" spans="2:19">
      <c r="B69" s="94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</row>
    <row r="70" spans="2:19">
      <c r="B70" s="94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</row>
    <row r="71" spans="2:19">
      <c r="B71" s="94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</row>
    <row r="72" spans="2:19">
      <c r="B72" s="94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</row>
    <row r="73" spans="2:19">
      <c r="B73" s="94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</row>
    <row r="74" spans="2:19">
      <c r="B74" s="94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</row>
    <row r="75" spans="2:19">
      <c r="B75" s="94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</row>
    <row r="76" spans="2:19">
      <c r="B76" s="94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</row>
    <row r="77" spans="2:19">
      <c r="B77" s="94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</row>
    <row r="78" spans="2:19">
      <c r="B78" s="94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</row>
    <row r="79" spans="2:19">
      <c r="B79" s="94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</row>
    <row r="80" spans="2:19">
      <c r="B80" s="94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</row>
    <row r="81" spans="2:19">
      <c r="B81" s="94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</row>
    <row r="82" spans="2:19">
      <c r="B82" s="9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</row>
    <row r="83" spans="2:19">
      <c r="B83" s="9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</row>
    <row r="84" spans="2:19">
      <c r="B84" s="94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</row>
    <row r="85" spans="2:19">
      <c r="B85" s="94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</row>
    <row r="86" spans="2:19">
      <c r="B86" s="94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</row>
    <row r="87" spans="2:19">
      <c r="B87" s="94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</row>
    <row r="88" spans="2:19">
      <c r="B88" s="94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</row>
    <row r="89" spans="2:19">
      <c r="B89" s="94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</row>
    <row r="90" spans="2:19">
      <c r="B90" s="94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</row>
    <row r="91" spans="2:19">
      <c r="B91" s="94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</row>
    <row r="92" spans="2:19">
      <c r="B92" s="94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</row>
    <row r="93" spans="2:19">
      <c r="B93" s="94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</row>
    <row r="94" spans="2:19">
      <c r="B94" s="94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</row>
    <row r="95" spans="2:19">
      <c r="B95" s="94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</row>
    <row r="96" spans="2:19">
      <c r="B96" s="94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</row>
    <row r="97" spans="2:19">
      <c r="B97" s="94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</row>
    <row r="98" spans="2:19">
      <c r="B98" s="94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</row>
    <row r="99" spans="2:19">
      <c r="B99" s="94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</row>
    <row r="100" spans="2:19">
      <c r="B100" s="94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</row>
    <row r="101" spans="2:19">
      <c r="B101" s="94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</row>
    <row r="102" spans="2:19">
      <c r="B102" s="94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</row>
    <row r="103" spans="2:19">
      <c r="B103" s="94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</row>
    <row r="104" spans="2:19">
      <c r="B104" s="94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</row>
    <row r="105" spans="2:19">
      <c r="B105" s="94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</row>
    <row r="106" spans="2:19">
      <c r="B106" s="94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</row>
    <row r="107" spans="2:19">
      <c r="B107" s="94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</row>
    <row r="108" spans="2:19">
      <c r="B108" s="94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</row>
    <row r="109" spans="2:19">
      <c r="B109" s="94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</row>
    <row r="110" spans="2:19">
      <c r="B110" s="94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</row>
    <row r="111" spans="2:19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</row>
    <row r="112" spans="2:19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</row>
    <row r="113" spans="2:19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</row>
    <row r="114" spans="2:19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</row>
    <row r="115" spans="2:19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</row>
    <row r="116" spans="2:19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</row>
    <row r="117" spans="2:19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</row>
    <row r="118" spans="2:19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</row>
    <row r="119" spans="2:19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</row>
    <row r="120" spans="2:19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</row>
    <row r="121" spans="2:19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</row>
    <row r="122" spans="2:19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</row>
    <row r="123" spans="2:19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</row>
    <row r="124" spans="2:19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</row>
    <row r="125" spans="2:19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</row>
    <row r="126" spans="2:19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</row>
    <row r="127" spans="2:19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</row>
    <row r="128" spans="2:19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</row>
    <row r="129" spans="2:19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</row>
    <row r="130" spans="2:19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</row>
    <row r="131" spans="2:19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</row>
    <row r="132" spans="2:19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</row>
    <row r="133" spans="2:19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</row>
    <row r="134" spans="2:19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</row>
    <row r="135" spans="2:19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</row>
    <row r="136" spans="2:19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</row>
    <row r="137" spans="2:19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</row>
    <row r="138" spans="2:19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</row>
    <row r="139" spans="2:19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</row>
    <row r="140" spans="2:19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</row>
    <row r="141" spans="2:19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</row>
    <row r="142" spans="2:19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</row>
    <row r="143" spans="2:19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</row>
    <row r="144" spans="2:19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</row>
    <row r="145" spans="2:19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</row>
    <row r="146" spans="2:19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</row>
    <row r="147" spans="2:19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</row>
    <row r="148" spans="2:19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</row>
    <row r="149" spans="2:19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</row>
    <row r="150" spans="2:19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</row>
    <row r="151" spans="2:19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</row>
    <row r="152" spans="2:19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</row>
    <row r="153" spans="2:19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</row>
    <row r="154" spans="2:19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</row>
    <row r="155" spans="2:19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</row>
    <row r="156" spans="2:19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</row>
    <row r="157" spans="2:19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</row>
    <row r="158" spans="2:19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</row>
    <row r="159" spans="2:19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</row>
    <row r="160" spans="2:19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</row>
    <row r="161" spans="2:19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</row>
    <row r="162" spans="2:19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</row>
    <row r="163" spans="2:19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</row>
    <row r="164" spans="2:19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</row>
    <row r="165" spans="2:19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</row>
    <row r="166" spans="2:19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</row>
    <row r="167" spans="2:19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</row>
    <row r="168" spans="2:19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</row>
    <row r="169" spans="2:19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</row>
    <row r="170" spans="2:19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</row>
    <row r="171" spans="2:19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</row>
    <row r="172" spans="2:19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</row>
    <row r="173" spans="2:19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</row>
    <row r="174" spans="2:19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</row>
    <row r="175" spans="2:19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</row>
    <row r="176" spans="2:19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</row>
    <row r="177" spans="2:19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</row>
    <row r="178" spans="2:19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</row>
    <row r="179" spans="2:19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</row>
    <row r="180" spans="2:19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</row>
    <row r="181" spans="2:19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</row>
    <row r="182" spans="2:19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</row>
    <row r="183" spans="2:19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</row>
    <row r="184" spans="2:19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</row>
    <row r="185" spans="2:19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</row>
    <row r="186" spans="2:19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</row>
    <row r="187" spans="2:19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</row>
    <row r="188" spans="2:19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</row>
    <row r="189" spans="2:19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</row>
    <row r="190" spans="2:19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</row>
    <row r="191" spans="2:19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</row>
    <row r="192" spans="2:19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</row>
    <row r="193" spans="2:19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</row>
    <row r="194" spans="2:19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</row>
    <row r="195" spans="2:19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</row>
    <row r="196" spans="2:19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</row>
    <row r="197" spans="2:19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</row>
    <row r="198" spans="2:19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</row>
    <row r="199" spans="2:19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</row>
    <row r="200" spans="2:19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</row>
    <row r="201" spans="2:19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</row>
    <row r="202" spans="2:19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</row>
    <row r="203" spans="2:19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</row>
    <row r="204" spans="2:19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</row>
    <row r="205" spans="2:19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</row>
    <row r="206" spans="2:19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</row>
    <row r="207" spans="2:19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</row>
    <row r="208" spans="2:19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</row>
    <row r="209" spans="2:19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</row>
    <row r="210" spans="2:19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</row>
    <row r="211" spans="2:19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</row>
    <row r="212" spans="2:19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</row>
    <row r="213" spans="2:19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</row>
    <row r="214" spans="2:19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</row>
    <row r="215" spans="2:19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</row>
    <row r="216" spans="2:19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</row>
    <row r="217" spans="2:19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</row>
    <row r="218" spans="2:19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</row>
    <row r="219" spans="2:19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</row>
    <row r="220" spans="2:19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</row>
    <row r="221" spans="2:19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</row>
    <row r="222" spans="2:19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</row>
    <row r="223" spans="2:19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</row>
    <row r="224" spans="2:19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</row>
    <row r="225" spans="2:19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</row>
    <row r="226" spans="2:19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</row>
    <row r="227" spans="2:19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</row>
    <row r="228" spans="2:19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</row>
    <row r="229" spans="2:19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</row>
    <row r="230" spans="2:19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</row>
    <row r="231" spans="2:19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</row>
    <row r="232" spans="2:19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</row>
    <row r="233" spans="2:19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</row>
    <row r="234" spans="2:19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</row>
    <row r="235" spans="2:19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</row>
    <row r="236" spans="2:19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</row>
    <row r="237" spans="2:19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</row>
    <row r="238" spans="2:19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</row>
    <row r="239" spans="2:19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</row>
    <row r="240" spans="2:19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</row>
    <row r="241" spans="2:19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</row>
    <row r="242" spans="2:19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</row>
    <row r="243" spans="2:19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</row>
    <row r="244" spans="2:19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</row>
    <row r="245" spans="2:19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</row>
    <row r="246" spans="2:19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</row>
    <row r="247" spans="2:19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</row>
    <row r="248" spans="2:19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</row>
    <row r="249" spans="2:19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</row>
    <row r="250" spans="2:19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</row>
    <row r="251" spans="2:19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</row>
    <row r="252" spans="2:19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</row>
    <row r="253" spans="2:19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</row>
    <row r="254" spans="2:19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</row>
    <row r="255" spans="2:19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</row>
    <row r="256" spans="2:19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</row>
    <row r="257" spans="2:19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</row>
    <row r="258" spans="2:19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</row>
    <row r="259" spans="2:19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</row>
    <row r="260" spans="2:19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</row>
    <row r="261" spans="2:19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</row>
    <row r="262" spans="2:19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</row>
    <row r="263" spans="2:19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</row>
    <row r="264" spans="2:19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</row>
    <row r="265" spans="2:19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</row>
    <row r="266" spans="2:19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</row>
    <row r="267" spans="2:19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</row>
    <row r="268" spans="2:19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</row>
    <row r="269" spans="2:19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</row>
    <row r="270" spans="2:19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</row>
    <row r="271" spans="2:19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</row>
    <row r="272" spans="2:19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</row>
    <row r="273" spans="2:19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</row>
    <row r="274" spans="2:19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</row>
    <row r="275" spans="2:19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</row>
    <row r="276" spans="2:19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</row>
    <row r="277" spans="2:19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</row>
    <row r="278" spans="2:19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</row>
    <row r="279" spans="2:19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</row>
    <row r="280" spans="2:19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</row>
    <row r="281" spans="2:19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</row>
    <row r="282" spans="2:19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</row>
    <row r="283" spans="2:19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</row>
    <row r="284" spans="2:19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</row>
    <row r="285" spans="2:19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</row>
    <row r="286" spans="2:19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</row>
    <row r="287" spans="2:19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</row>
    <row r="288" spans="2:19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</row>
    <row r="289" spans="2:19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</row>
    <row r="290" spans="2:19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</row>
    <row r="291" spans="2:19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</row>
    <row r="292" spans="2:19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</row>
    <row r="293" spans="2:19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</row>
    <row r="294" spans="2:19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</row>
    <row r="295" spans="2:19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</row>
    <row r="296" spans="2:19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</row>
    <row r="297" spans="2:19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</row>
    <row r="298" spans="2:19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</row>
    <row r="299" spans="2:19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</row>
    <row r="300" spans="2:19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</row>
    <row r="301" spans="2:19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</row>
    <row r="302" spans="2:19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</row>
    <row r="303" spans="2:19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</row>
    <row r="304" spans="2:19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</row>
    <row r="305" spans="2:19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</row>
    <row r="306" spans="2:19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</row>
    <row r="307" spans="2:19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</row>
    <row r="308" spans="2:19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</row>
    <row r="309" spans="2:19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</row>
    <row r="310" spans="2:19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</row>
    <row r="311" spans="2:19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</row>
    <row r="312" spans="2:19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</row>
    <row r="313" spans="2:19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</row>
    <row r="314" spans="2:19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</row>
    <row r="315" spans="2:19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</row>
    <row r="316" spans="2:19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</row>
    <row r="317" spans="2:19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</row>
    <row r="318" spans="2:19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</row>
    <row r="319" spans="2:19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</row>
    <row r="320" spans="2:19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</row>
    <row r="321" spans="2:19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</row>
    <row r="322" spans="2:19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</row>
    <row r="323" spans="2:19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</row>
    <row r="324" spans="2:19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</row>
    <row r="325" spans="2:19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</row>
    <row r="326" spans="2:19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</row>
    <row r="327" spans="2:19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</row>
    <row r="328" spans="2:19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</row>
    <row r="329" spans="2:19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</row>
    <row r="330" spans="2:19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</row>
    <row r="331" spans="2:19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</row>
    <row r="332" spans="2:19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</row>
    <row r="333" spans="2:19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</row>
    <row r="334" spans="2:19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</row>
    <row r="335" spans="2:19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</row>
    <row r="336" spans="2:19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</row>
    <row r="337" spans="2:19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</row>
    <row r="338" spans="2:19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</row>
    <row r="339" spans="2:19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</row>
    <row r="340" spans="2:19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</row>
    <row r="341" spans="2:19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</row>
    <row r="342" spans="2:19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</row>
    <row r="343" spans="2:19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</row>
    <row r="344" spans="2:19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</row>
    <row r="345" spans="2:19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</row>
    <row r="346" spans="2:19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</row>
    <row r="347" spans="2:19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</row>
    <row r="348" spans="2:19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</row>
    <row r="349" spans="2:19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</row>
    <row r="350" spans="2:19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</row>
    <row r="351" spans="2:19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</row>
    <row r="352" spans="2:19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</row>
    <row r="353" spans="2:19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</row>
    <row r="354" spans="2:19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</row>
    <row r="355" spans="2:19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</row>
    <row r="356" spans="2:19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</row>
    <row r="357" spans="2:19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</row>
    <row r="358" spans="2:19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</row>
    <row r="359" spans="2:19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</row>
    <row r="360" spans="2:19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</row>
    <row r="361" spans="2:19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</row>
    <row r="362" spans="2:19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</row>
    <row r="363" spans="2:19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</row>
    <row r="364" spans="2:19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</row>
    <row r="365" spans="2:19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</row>
    <row r="366" spans="2:19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</row>
    <row r="367" spans="2:19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</row>
    <row r="368" spans="2:19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</row>
    <row r="369" spans="2:19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</row>
    <row r="370" spans="2:19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</row>
    <row r="371" spans="2:19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</row>
    <row r="372" spans="2:19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</row>
    <row r="373" spans="2:19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</row>
    <row r="374" spans="2:19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</row>
    <row r="375" spans="2:19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</row>
    <row r="376" spans="2:19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</row>
    <row r="377" spans="2:19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</row>
    <row r="378" spans="2:19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</row>
    <row r="379" spans="2:19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</row>
    <row r="380" spans="2:19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</row>
    <row r="381" spans="2:19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</row>
    <row r="382" spans="2:19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</row>
    <row r="383" spans="2:19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</row>
    <row r="384" spans="2:19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</row>
    <row r="385" spans="2:19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</row>
    <row r="386" spans="2:19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</row>
    <row r="387" spans="2:19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</row>
    <row r="388" spans="2:19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</row>
    <row r="389" spans="2:19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</row>
    <row r="390" spans="2:19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</row>
    <row r="391" spans="2:19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</row>
    <row r="392" spans="2:19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</row>
    <row r="393" spans="2:19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</row>
    <row r="394" spans="2:19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</row>
    <row r="395" spans="2:19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</row>
    <row r="396" spans="2:19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</row>
    <row r="397" spans="2:19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</row>
    <row r="398" spans="2:19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</row>
    <row r="399" spans="2:19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</row>
    <row r="400" spans="2:19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</row>
    <row r="401" spans="2:19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</row>
    <row r="402" spans="2:19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</row>
    <row r="403" spans="2:19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</row>
    <row r="404" spans="2:19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</row>
    <row r="405" spans="2:19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</row>
    <row r="406" spans="2:19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</row>
    <row r="407" spans="2:19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</row>
    <row r="408" spans="2:19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</row>
    <row r="409" spans="2:19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</row>
    <row r="410" spans="2:19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</row>
    <row r="411" spans="2:19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</row>
    <row r="412" spans="2:19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</row>
    <row r="413" spans="2:19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</row>
    <row r="414" spans="2:19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</row>
    <row r="415" spans="2:19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</row>
    <row r="416" spans="2:19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</row>
    <row r="417" spans="2:19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</row>
    <row r="418" spans="2:19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</row>
    <row r="419" spans="2:19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</row>
    <row r="420" spans="2:19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</row>
    <row r="421" spans="2:19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</row>
    <row r="422" spans="2:19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</row>
    <row r="423" spans="2:19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</row>
    <row r="424" spans="2:19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</row>
    <row r="425" spans="2:19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</row>
    <row r="426" spans="2:19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</row>
    <row r="427" spans="2:19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</row>
    <row r="428" spans="2:19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</row>
    <row r="429" spans="2:19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</row>
    <row r="430" spans="2:19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</row>
    <row r="431" spans="2:19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</row>
    <row r="432" spans="2:19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</row>
    <row r="433" spans="2:19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</row>
    <row r="434" spans="2:19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</row>
    <row r="435" spans="2:19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</row>
    <row r="436" spans="2:19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</row>
    <row r="437" spans="2:19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</row>
    <row r="438" spans="2:19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</row>
    <row r="439" spans="2:19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</row>
    <row r="440" spans="2:19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</row>
    <row r="441" spans="2:19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</row>
    <row r="442" spans="2:19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</row>
    <row r="443" spans="2:19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</row>
    <row r="444" spans="2:19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</row>
    <row r="445" spans="2:19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</row>
    <row r="446" spans="2:19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</row>
    <row r="447" spans="2:19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</row>
    <row r="448" spans="2:19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</row>
    <row r="449" spans="2:19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</row>
    <row r="450" spans="2:19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</row>
    <row r="451" spans="2:19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</row>
    <row r="452" spans="2:19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</row>
    <row r="453" spans="2:19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</row>
    <row r="454" spans="2:19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</row>
    <row r="455" spans="2:19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</row>
    <row r="456" spans="2:19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</row>
    <row r="457" spans="2:19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</row>
    <row r="458" spans="2:19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</row>
    <row r="459" spans="2:19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</row>
    <row r="460" spans="2:19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</row>
    <row r="461" spans="2:19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</row>
    <row r="462" spans="2:19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</row>
    <row r="463" spans="2:19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</row>
    <row r="464" spans="2:19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</row>
    <row r="465" spans="2:19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</row>
    <row r="466" spans="2:19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</row>
    <row r="467" spans="2:19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</row>
    <row r="468" spans="2:19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</row>
    <row r="469" spans="2:19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</row>
    <row r="470" spans="2:19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</row>
    <row r="471" spans="2:19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</row>
    <row r="472" spans="2:19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</row>
    <row r="473" spans="2:19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</row>
    <row r="474" spans="2:19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</row>
    <row r="475" spans="2:19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</row>
    <row r="476" spans="2:19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</row>
    <row r="477" spans="2:19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</row>
    <row r="478" spans="2:19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</row>
    <row r="479" spans="2:19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</row>
    <row r="480" spans="2:19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</row>
    <row r="481" spans="2:19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</row>
    <row r="482" spans="2:19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</row>
    <row r="483" spans="2:19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</row>
    <row r="484" spans="2:19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</row>
    <row r="485" spans="2:19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</row>
    <row r="486" spans="2:19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</row>
    <row r="487" spans="2:19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</row>
    <row r="488" spans="2:19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</row>
    <row r="489" spans="2:19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</row>
    <row r="490" spans="2:19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</row>
    <row r="491" spans="2:19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</row>
    <row r="492" spans="2:19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</row>
    <row r="493" spans="2:19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</row>
    <row r="494" spans="2:19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</row>
    <row r="495" spans="2:19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</row>
    <row r="496" spans="2:19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</row>
    <row r="497" spans="2:19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</row>
    <row r="498" spans="2:19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</row>
    <row r="499" spans="2:19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</row>
    <row r="500" spans="2:19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</row>
    <row r="501" spans="2:19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</row>
    <row r="502" spans="2:19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</row>
    <row r="503" spans="2:19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</row>
    <row r="504" spans="2:19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</row>
    <row r="505" spans="2:19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</row>
    <row r="506" spans="2:19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</row>
    <row r="507" spans="2:19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</row>
    <row r="508" spans="2:19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</row>
    <row r="509" spans="2:19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</row>
    <row r="510" spans="2:19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</row>
    <row r="511" spans="2:19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</row>
    <row r="512" spans="2:19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</row>
    <row r="513" spans="2:19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</row>
    <row r="514" spans="2:19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</row>
    <row r="515" spans="2:19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</row>
    <row r="516" spans="2:19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</row>
    <row r="517" spans="2:19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</row>
    <row r="518" spans="2:19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</row>
    <row r="519" spans="2:19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</row>
    <row r="520" spans="2:19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</row>
    <row r="521" spans="2:19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</row>
    <row r="522" spans="2:19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</row>
    <row r="523" spans="2:19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</row>
    <row r="524" spans="2:19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</row>
    <row r="525" spans="2:19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</row>
    <row r="526" spans="2:19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</row>
    <row r="527" spans="2:19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</row>
    <row r="528" spans="2:19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</row>
    <row r="529" spans="2:19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</row>
    <row r="530" spans="2:19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</row>
    <row r="531" spans="2:19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</row>
    <row r="532" spans="2:19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</row>
    <row r="533" spans="2:19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</row>
    <row r="534" spans="2:19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</row>
    <row r="535" spans="2:19">
      <c r="B535" s="94"/>
      <c r="C535" s="94"/>
      <c r="D535" s="94"/>
      <c r="E535" s="94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</row>
    <row r="536" spans="2:19">
      <c r="B536" s="94"/>
      <c r="C536" s="94"/>
      <c r="D536" s="94"/>
      <c r="E536" s="94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</row>
    <row r="537" spans="2:19">
      <c r="B537" s="94"/>
      <c r="C537" s="94"/>
      <c r="D537" s="94"/>
      <c r="E537" s="94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</row>
    <row r="538" spans="2:19">
      <c r="B538" s="113"/>
      <c r="C538" s="94"/>
      <c r="D538" s="94"/>
      <c r="E538" s="94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</row>
    <row r="539" spans="2:19">
      <c r="B539" s="113"/>
      <c r="C539" s="94"/>
      <c r="D539" s="94"/>
      <c r="E539" s="94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</row>
    <row r="540" spans="2:19">
      <c r="B540" s="114"/>
      <c r="C540" s="94"/>
      <c r="D540" s="94"/>
      <c r="E540" s="94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</row>
    <row r="541" spans="2:19">
      <c r="B541" s="94"/>
      <c r="C541" s="94"/>
      <c r="D541" s="94"/>
      <c r="E541" s="94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</row>
    <row r="542" spans="2:19">
      <c r="B542" s="94"/>
      <c r="C542" s="94"/>
      <c r="D542" s="94"/>
      <c r="E542" s="94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</row>
    <row r="543" spans="2:19">
      <c r="B543" s="94"/>
      <c r="C543" s="94"/>
      <c r="D543" s="94"/>
      <c r="E543" s="94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</row>
    <row r="544" spans="2:19">
      <c r="B544" s="94"/>
      <c r="C544" s="94"/>
      <c r="D544" s="94"/>
      <c r="E544" s="94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</row>
    <row r="545" spans="2:19">
      <c r="B545" s="94"/>
      <c r="C545" s="94"/>
      <c r="D545" s="94"/>
      <c r="E545" s="94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</row>
    <row r="546" spans="2:19">
      <c r="B546" s="94"/>
      <c r="C546" s="94"/>
      <c r="D546" s="94"/>
      <c r="E546" s="94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</row>
    <row r="547" spans="2:19">
      <c r="B547" s="94"/>
      <c r="C547" s="94"/>
      <c r="D547" s="94"/>
      <c r="E547" s="94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</row>
    <row r="548" spans="2:19">
      <c r="B548" s="94"/>
      <c r="C548" s="94"/>
      <c r="D548" s="94"/>
      <c r="E548" s="94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</row>
    <row r="549" spans="2:19">
      <c r="B549" s="94"/>
      <c r="C549" s="94"/>
      <c r="D549" s="94"/>
      <c r="E549" s="94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</row>
    <row r="550" spans="2:19">
      <c r="B550" s="94"/>
      <c r="C550" s="94"/>
      <c r="D550" s="94"/>
      <c r="E550" s="94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</row>
    <row r="551" spans="2:19">
      <c r="B551" s="94"/>
      <c r="C551" s="94"/>
      <c r="D551" s="94"/>
      <c r="E551" s="94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</row>
    <row r="552" spans="2:19">
      <c r="B552" s="94"/>
      <c r="C552" s="94"/>
      <c r="D552" s="94"/>
      <c r="E552" s="94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</row>
    <row r="553" spans="2:19">
      <c r="B553" s="94"/>
      <c r="C553" s="94"/>
      <c r="D553" s="94"/>
      <c r="E553" s="94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</row>
    <row r="554" spans="2:19">
      <c r="B554" s="94"/>
      <c r="C554" s="94"/>
      <c r="D554" s="94"/>
      <c r="E554" s="94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</row>
    <row r="555" spans="2:19">
      <c r="B555" s="94"/>
      <c r="C555" s="94"/>
      <c r="D555" s="94"/>
      <c r="E555" s="94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</row>
    <row r="556" spans="2:19">
      <c r="B556" s="94"/>
      <c r="C556" s="94"/>
      <c r="D556" s="94"/>
      <c r="E556" s="94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</row>
    <row r="557" spans="2:19">
      <c r="B557" s="94"/>
      <c r="C557" s="94"/>
      <c r="D557" s="94"/>
      <c r="E557" s="94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</row>
    <row r="558" spans="2:19">
      <c r="B558" s="94"/>
      <c r="C558" s="94"/>
      <c r="D558" s="94"/>
      <c r="E558" s="94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</row>
    <row r="559" spans="2:19">
      <c r="B559" s="94"/>
      <c r="C559" s="94"/>
      <c r="D559" s="94"/>
      <c r="E559" s="94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</row>
    <row r="560" spans="2:19">
      <c r="B560" s="94"/>
      <c r="C560" s="94"/>
      <c r="D560" s="94"/>
      <c r="E560" s="94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</row>
    <row r="561" spans="2:19">
      <c r="B561" s="94"/>
      <c r="C561" s="94"/>
      <c r="D561" s="94"/>
      <c r="E561" s="94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</row>
    <row r="562" spans="2:19">
      <c r="B562" s="94"/>
      <c r="C562" s="94"/>
      <c r="D562" s="94"/>
      <c r="E562" s="94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</row>
    <row r="563" spans="2:19">
      <c r="B563" s="94"/>
      <c r="C563" s="94"/>
      <c r="D563" s="94"/>
      <c r="E563" s="94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</row>
    <row r="564" spans="2:19">
      <c r="B564" s="94"/>
      <c r="C564" s="94"/>
      <c r="D564" s="94"/>
      <c r="E564" s="94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</row>
    <row r="565" spans="2:19">
      <c r="B565" s="94"/>
      <c r="C565" s="94"/>
      <c r="D565" s="94"/>
      <c r="E565" s="94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</row>
    <row r="566" spans="2:19">
      <c r="B566" s="94"/>
      <c r="C566" s="94"/>
      <c r="D566" s="94"/>
      <c r="E566" s="94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</row>
    <row r="567" spans="2:19">
      <c r="B567" s="94"/>
      <c r="C567" s="94"/>
      <c r="D567" s="94"/>
      <c r="E567" s="94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</row>
    <row r="568" spans="2:19">
      <c r="B568" s="94"/>
      <c r="C568" s="94"/>
      <c r="D568" s="94"/>
      <c r="E568" s="94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</row>
    <row r="569" spans="2:19">
      <c r="B569" s="94"/>
      <c r="C569" s="94"/>
      <c r="D569" s="94"/>
      <c r="E569" s="94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</row>
    <row r="570" spans="2:19">
      <c r="B570" s="94"/>
      <c r="C570" s="94"/>
      <c r="D570" s="94"/>
      <c r="E570" s="94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</row>
    <row r="571" spans="2:19">
      <c r="B571" s="94"/>
      <c r="C571" s="94"/>
      <c r="D571" s="94"/>
      <c r="E571" s="94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</row>
    <row r="572" spans="2:19">
      <c r="B572" s="94"/>
      <c r="C572" s="94"/>
      <c r="D572" s="94"/>
      <c r="E572" s="94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</row>
    <row r="573" spans="2:19">
      <c r="B573" s="94"/>
      <c r="C573" s="94"/>
      <c r="D573" s="94"/>
      <c r="E573" s="94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</row>
    <row r="574" spans="2:19">
      <c r="B574" s="94"/>
      <c r="C574" s="94"/>
      <c r="D574" s="94"/>
      <c r="E574" s="94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</row>
    <row r="575" spans="2:19">
      <c r="B575" s="94"/>
      <c r="C575" s="94"/>
      <c r="D575" s="94"/>
      <c r="E575" s="94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</row>
    <row r="576" spans="2:19">
      <c r="B576" s="94"/>
      <c r="C576" s="94"/>
      <c r="D576" s="94"/>
      <c r="E576" s="94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</row>
    <row r="577" spans="2:19">
      <c r="B577" s="94"/>
      <c r="C577" s="94"/>
      <c r="D577" s="94"/>
      <c r="E577" s="94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</row>
    <row r="578" spans="2:19">
      <c r="B578" s="94"/>
      <c r="C578" s="94"/>
      <c r="D578" s="94"/>
      <c r="E578" s="94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</row>
    <row r="579" spans="2:19">
      <c r="B579" s="94"/>
      <c r="C579" s="94"/>
      <c r="D579" s="94"/>
      <c r="E579" s="94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</row>
    <row r="580" spans="2:19">
      <c r="B580" s="94"/>
      <c r="C580" s="94"/>
      <c r="D580" s="94"/>
      <c r="E580" s="94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</row>
    <row r="581" spans="2:19">
      <c r="B581" s="94"/>
      <c r="C581" s="94"/>
      <c r="D581" s="94"/>
      <c r="E581" s="94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</row>
    <row r="582" spans="2:19">
      <c r="B582" s="94"/>
      <c r="C582" s="94"/>
      <c r="D582" s="94"/>
      <c r="E582" s="94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</row>
    <row r="583" spans="2:19">
      <c r="B583" s="94"/>
      <c r="C583" s="94"/>
      <c r="D583" s="94"/>
      <c r="E583" s="94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</row>
    <row r="584" spans="2:19">
      <c r="B584" s="94"/>
      <c r="C584" s="94"/>
      <c r="D584" s="94"/>
      <c r="E584" s="94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</row>
    <row r="585" spans="2:19">
      <c r="B585" s="94"/>
      <c r="C585" s="94"/>
      <c r="D585" s="94"/>
      <c r="E585" s="94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</row>
    <row r="586" spans="2:19">
      <c r="B586" s="94"/>
      <c r="C586" s="94"/>
      <c r="D586" s="94"/>
      <c r="E586" s="94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</row>
    <row r="587" spans="2:19">
      <c r="B587" s="94"/>
      <c r="C587" s="94"/>
      <c r="D587" s="94"/>
      <c r="E587" s="94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</row>
    <row r="588" spans="2:19">
      <c r="B588" s="94"/>
      <c r="C588" s="94"/>
      <c r="D588" s="94"/>
      <c r="E588" s="94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</row>
    <row r="589" spans="2:19">
      <c r="B589" s="94"/>
      <c r="C589" s="94"/>
      <c r="D589" s="94"/>
      <c r="E589" s="94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</row>
    <row r="590" spans="2:19">
      <c r="B590" s="94"/>
      <c r="C590" s="94"/>
      <c r="D590" s="94"/>
      <c r="E590" s="94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</row>
    <row r="591" spans="2:19">
      <c r="B591" s="94"/>
      <c r="C591" s="94"/>
      <c r="D591" s="94"/>
      <c r="E591" s="94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</row>
    <row r="592" spans="2:19">
      <c r="B592" s="94"/>
      <c r="C592" s="94"/>
      <c r="D592" s="94"/>
      <c r="E592" s="94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</row>
    <row r="593" spans="2:19">
      <c r="B593" s="94"/>
      <c r="C593" s="94"/>
      <c r="D593" s="94"/>
      <c r="E593" s="94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</row>
    <row r="594" spans="2:19">
      <c r="B594" s="94"/>
      <c r="C594" s="94"/>
      <c r="D594" s="94"/>
      <c r="E594" s="94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</row>
    <row r="595" spans="2:19">
      <c r="B595" s="94"/>
      <c r="C595" s="94"/>
      <c r="D595" s="94"/>
      <c r="E595" s="94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</row>
    <row r="596" spans="2:19">
      <c r="B596" s="94"/>
      <c r="C596" s="94"/>
      <c r="D596" s="94"/>
      <c r="E596" s="94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</row>
    <row r="597" spans="2:19">
      <c r="B597" s="94"/>
      <c r="C597" s="94"/>
      <c r="D597" s="94"/>
      <c r="E597" s="94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</row>
    <row r="598" spans="2:19">
      <c r="B598" s="94"/>
      <c r="C598" s="94"/>
      <c r="D598" s="94"/>
      <c r="E598" s="94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</row>
    <row r="599" spans="2:19">
      <c r="B599" s="94"/>
      <c r="C599" s="94"/>
      <c r="D599" s="94"/>
      <c r="E599" s="94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</row>
    <row r="600" spans="2:19">
      <c r="B600" s="94"/>
      <c r="C600" s="94"/>
      <c r="D600" s="94"/>
      <c r="E600" s="94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</row>
    <row r="601" spans="2:19">
      <c r="B601" s="94"/>
      <c r="C601" s="94"/>
      <c r="D601" s="94"/>
      <c r="E601" s="94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</row>
    <row r="602" spans="2:19">
      <c r="B602" s="94"/>
      <c r="C602" s="94"/>
      <c r="D602" s="94"/>
      <c r="E602" s="94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</row>
    <row r="603" spans="2:19">
      <c r="B603" s="94"/>
      <c r="C603" s="94"/>
      <c r="D603" s="94"/>
      <c r="E603" s="94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</row>
    <row r="604" spans="2:19">
      <c r="B604" s="94"/>
      <c r="C604" s="94"/>
      <c r="D604" s="94"/>
      <c r="E604" s="94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</row>
    <row r="605" spans="2:19">
      <c r="B605" s="94"/>
      <c r="C605" s="94"/>
      <c r="D605" s="94"/>
      <c r="E605" s="94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</row>
    <row r="606" spans="2:19">
      <c r="B606" s="94"/>
      <c r="C606" s="94"/>
      <c r="D606" s="94"/>
      <c r="E606" s="94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</row>
    <row r="607" spans="2:19">
      <c r="B607" s="94"/>
      <c r="C607" s="94"/>
      <c r="D607" s="94"/>
      <c r="E607" s="94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</row>
    <row r="608" spans="2:19">
      <c r="B608" s="94"/>
      <c r="C608" s="94"/>
      <c r="D608" s="94"/>
      <c r="E608" s="94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</row>
    <row r="609" spans="2:19">
      <c r="B609" s="94"/>
      <c r="C609" s="94"/>
      <c r="D609" s="94"/>
      <c r="E609" s="94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</row>
    <row r="610" spans="2:19">
      <c r="B610" s="94"/>
      <c r="C610" s="94"/>
      <c r="D610" s="94"/>
      <c r="E610" s="94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</row>
    <row r="611" spans="2:19">
      <c r="B611" s="94"/>
      <c r="C611" s="94"/>
      <c r="D611" s="94"/>
      <c r="E611" s="94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</row>
    <row r="612" spans="2:19">
      <c r="B612" s="94"/>
      <c r="C612" s="94"/>
      <c r="D612" s="94"/>
      <c r="E612" s="94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</row>
    <row r="613" spans="2:19">
      <c r="B613" s="94"/>
      <c r="C613" s="94"/>
      <c r="D613" s="94"/>
      <c r="E613" s="94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</row>
    <row r="614" spans="2:19">
      <c r="B614" s="94"/>
      <c r="C614" s="94"/>
      <c r="D614" s="94"/>
      <c r="E614" s="94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</row>
    <row r="615" spans="2:19">
      <c r="B615" s="94"/>
      <c r="C615" s="94"/>
      <c r="D615" s="94"/>
      <c r="E615" s="94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</row>
    <row r="616" spans="2:19">
      <c r="B616" s="94"/>
      <c r="C616" s="94"/>
      <c r="D616" s="94"/>
      <c r="E616" s="94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</row>
    <row r="617" spans="2:19">
      <c r="B617" s="94"/>
      <c r="C617" s="94"/>
      <c r="D617" s="94"/>
      <c r="E617" s="94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</row>
    <row r="618" spans="2:19">
      <c r="B618" s="94"/>
      <c r="C618" s="94"/>
      <c r="D618" s="94"/>
      <c r="E618" s="94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</row>
    <row r="619" spans="2:19">
      <c r="B619" s="94"/>
      <c r="C619" s="94"/>
      <c r="D619" s="94"/>
      <c r="E619" s="94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</row>
    <row r="620" spans="2:19">
      <c r="B620" s="94"/>
      <c r="C620" s="94"/>
      <c r="D620" s="94"/>
      <c r="E620" s="94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</row>
    <row r="621" spans="2:19">
      <c r="B621" s="94"/>
      <c r="C621" s="94"/>
      <c r="D621" s="94"/>
      <c r="E621" s="94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</row>
    <row r="622" spans="2:19">
      <c r="B622" s="94"/>
      <c r="C622" s="94"/>
      <c r="D622" s="94"/>
      <c r="E622" s="94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</row>
    <row r="623" spans="2:19">
      <c r="B623" s="94"/>
      <c r="C623" s="94"/>
      <c r="D623" s="94"/>
      <c r="E623" s="94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</row>
    <row r="624" spans="2:19">
      <c r="B624" s="94"/>
      <c r="C624" s="94"/>
      <c r="D624" s="94"/>
      <c r="E624" s="94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</row>
    <row r="625" spans="2:19">
      <c r="B625" s="94"/>
      <c r="C625" s="94"/>
      <c r="D625" s="94"/>
      <c r="E625" s="94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</row>
    <row r="626" spans="2:19">
      <c r="B626" s="94"/>
      <c r="C626" s="94"/>
      <c r="D626" s="94"/>
      <c r="E626" s="94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</row>
    <row r="627" spans="2:19">
      <c r="B627" s="94"/>
      <c r="C627" s="94"/>
      <c r="D627" s="94"/>
      <c r="E627" s="94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</row>
    <row r="628" spans="2:19">
      <c r="B628" s="94"/>
      <c r="C628" s="94"/>
      <c r="D628" s="94"/>
      <c r="E628" s="94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</row>
    <row r="629" spans="2:19">
      <c r="B629" s="94"/>
      <c r="C629" s="94"/>
      <c r="D629" s="94"/>
      <c r="E629" s="94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</row>
    <row r="630" spans="2:19">
      <c r="B630" s="94"/>
      <c r="C630" s="94"/>
      <c r="D630" s="94"/>
      <c r="E630" s="94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</row>
    <row r="631" spans="2:19">
      <c r="B631" s="94"/>
      <c r="C631" s="94"/>
      <c r="D631" s="94"/>
      <c r="E631" s="94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</row>
    <row r="632" spans="2:19">
      <c r="B632" s="94"/>
      <c r="C632" s="94"/>
      <c r="D632" s="94"/>
      <c r="E632" s="94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</row>
    <row r="633" spans="2:19">
      <c r="B633" s="94"/>
      <c r="C633" s="94"/>
      <c r="D633" s="94"/>
      <c r="E633" s="94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</row>
    <row r="634" spans="2:19">
      <c r="B634" s="94"/>
      <c r="C634" s="94"/>
      <c r="D634" s="94"/>
      <c r="E634" s="94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</row>
    <row r="635" spans="2:19">
      <c r="B635" s="94"/>
      <c r="C635" s="94"/>
      <c r="D635" s="94"/>
      <c r="E635" s="94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</row>
    <row r="636" spans="2:19">
      <c r="B636" s="94"/>
      <c r="C636" s="94"/>
      <c r="D636" s="94"/>
      <c r="E636" s="94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</row>
    <row r="637" spans="2:19">
      <c r="B637" s="94"/>
      <c r="C637" s="94"/>
      <c r="D637" s="94"/>
      <c r="E637" s="94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</row>
    <row r="638" spans="2:19">
      <c r="B638" s="94"/>
      <c r="C638" s="94"/>
      <c r="D638" s="94"/>
      <c r="E638" s="94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</row>
    <row r="639" spans="2:19">
      <c r="B639" s="94"/>
      <c r="C639" s="94"/>
      <c r="D639" s="94"/>
      <c r="E639" s="94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</row>
    <row r="640" spans="2:19">
      <c r="B640" s="94"/>
      <c r="C640" s="94"/>
      <c r="D640" s="94"/>
      <c r="E640" s="94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</row>
    <row r="641" spans="2:19">
      <c r="B641" s="94"/>
      <c r="C641" s="94"/>
      <c r="D641" s="94"/>
      <c r="E641" s="94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</row>
    <row r="642" spans="2:19">
      <c r="B642" s="94"/>
      <c r="C642" s="94"/>
      <c r="D642" s="94"/>
      <c r="E642" s="94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</row>
    <row r="643" spans="2:19">
      <c r="B643" s="94"/>
      <c r="C643" s="94"/>
      <c r="D643" s="94"/>
      <c r="E643" s="94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</row>
    <row r="644" spans="2:19">
      <c r="B644" s="94"/>
      <c r="C644" s="94"/>
      <c r="D644" s="94"/>
      <c r="E644" s="94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</row>
    <row r="645" spans="2:19">
      <c r="B645" s="94"/>
      <c r="C645" s="94"/>
      <c r="D645" s="94"/>
      <c r="E645" s="94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</row>
    <row r="646" spans="2:19">
      <c r="B646" s="94"/>
      <c r="C646" s="94"/>
      <c r="D646" s="94"/>
      <c r="E646" s="94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</row>
    <row r="647" spans="2:19">
      <c r="B647" s="94"/>
      <c r="C647" s="94"/>
      <c r="D647" s="94"/>
      <c r="E647" s="94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</row>
    <row r="648" spans="2:19">
      <c r="B648" s="94"/>
      <c r="C648" s="94"/>
      <c r="D648" s="94"/>
      <c r="E648" s="94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</row>
    <row r="649" spans="2:19">
      <c r="B649" s="94"/>
      <c r="C649" s="94"/>
      <c r="D649" s="94"/>
      <c r="E649" s="94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</row>
    <row r="650" spans="2:19">
      <c r="B650" s="94"/>
      <c r="C650" s="94"/>
      <c r="D650" s="94"/>
      <c r="E650" s="94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</row>
    <row r="651" spans="2:19">
      <c r="B651" s="94"/>
      <c r="C651" s="94"/>
      <c r="D651" s="94"/>
      <c r="E651" s="94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</row>
    <row r="652" spans="2:19">
      <c r="B652" s="94"/>
      <c r="C652" s="94"/>
      <c r="D652" s="94"/>
      <c r="E652" s="94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</row>
    <row r="653" spans="2:19">
      <c r="B653" s="94"/>
      <c r="C653" s="94"/>
      <c r="D653" s="94"/>
      <c r="E653" s="94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</row>
    <row r="654" spans="2:19">
      <c r="B654" s="94"/>
      <c r="C654" s="94"/>
      <c r="D654" s="94"/>
      <c r="E654" s="94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</row>
    <row r="655" spans="2:19">
      <c r="B655" s="94"/>
      <c r="C655" s="94"/>
      <c r="D655" s="94"/>
      <c r="E655" s="94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</row>
    <row r="656" spans="2:19">
      <c r="B656" s="94"/>
      <c r="C656" s="94"/>
      <c r="D656" s="94"/>
      <c r="E656" s="94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</row>
    <row r="657" spans="2:19">
      <c r="B657" s="94"/>
      <c r="C657" s="94"/>
      <c r="D657" s="94"/>
      <c r="E657" s="94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</row>
    <row r="658" spans="2:19">
      <c r="B658" s="94"/>
      <c r="C658" s="94"/>
      <c r="D658" s="94"/>
      <c r="E658" s="94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</row>
    <row r="659" spans="2:19">
      <c r="B659" s="94"/>
      <c r="C659" s="94"/>
      <c r="D659" s="94"/>
      <c r="E659" s="94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</row>
    <row r="660" spans="2:19">
      <c r="B660" s="94"/>
      <c r="C660" s="94"/>
      <c r="D660" s="94"/>
      <c r="E660" s="94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</row>
    <row r="661" spans="2:19">
      <c r="B661" s="94"/>
      <c r="C661" s="94"/>
      <c r="D661" s="94"/>
      <c r="E661" s="94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</row>
    <row r="662" spans="2:19">
      <c r="B662" s="94"/>
      <c r="C662" s="94"/>
      <c r="D662" s="94"/>
      <c r="E662" s="94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</row>
    <row r="663" spans="2:19">
      <c r="B663" s="94"/>
      <c r="C663" s="94"/>
      <c r="D663" s="94"/>
      <c r="E663" s="94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</row>
    <row r="664" spans="2:19">
      <c r="B664" s="94"/>
      <c r="C664" s="94"/>
      <c r="D664" s="94"/>
      <c r="E664" s="94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</row>
    <row r="665" spans="2:19">
      <c r="B665" s="94"/>
      <c r="C665" s="94"/>
      <c r="D665" s="94"/>
      <c r="E665" s="94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</row>
    <row r="666" spans="2:19">
      <c r="B666" s="94"/>
      <c r="C666" s="94"/>
      <c r="D666" s="94"/>
      <c r="E666" s="94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</row>
    <row r="667" spans="2:19">
      <c r="B667" s="94"/>
      <c r="C667" s="94"/>
      <c r="D667" s="94"/>
      <c r="E667" s="94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</row>
    <row r="668" spans="2:19">
      <c r="B668" s="94"/>
      <c r="C668" s="94"/>
      <c r="D668" s="94"/>
      <c r="E668" s="94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</row>
  </sheetData>
  <sheetProtection sheet="1" objects="1" scenarios="1"/>
  <mergeCells count="2">
    <mergeCell ref="B6:S6"/>
    <mergeCell ref="B7:S7"/>
  </mergeCells>
  <phoneticPr fontId="4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20 D1:XFD20 A1:B20 A37:XFD1048576 A21:XFD3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31.28515625" style="2" bestFit="1" customWidth="1"/>
    <col min="4" max="4" width="6.5703125" style="2" bestFit="1" customWidth="1"/>
    <col min="5" max="5" width="12" style="2" bestFit="1" customWidth="1"/>
    <col min="6" max="6" width="34.7109375" style="1" bestFit="1" customWidth="1"/>
    <col min="7" max="7" width="12" style="1" bestFit="1" customWidth="1"/>
    <col min="8" max="8" width="13.140625" style="1" bestFit="1" customWidth="1"/>
    <col min="9" max="9" width="10.140625" style="1" bestFit="1" customWidth="1"/>
    <col min="10" max="10" width="9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144</v>
      </c>
      <c r="C1" s="46" t="s" vm="1">
        <v>227</v>
      </c>
    </row>
    <row r="2" spans="2:49">
      <c r="B2" s="46" t="s">
        <v>143</v>
      </c>
      <c r="C2" s="46" t="s">
        <v>228</v>
      </c>
    </row>
    <row r="3" spans="2:49">
      <c r="B3" s="46" t="s">
        <v>145</v>
      </c>
      <c r="C3" s="46" t="s">
        <v>229</v>
      </c>
    </row>
    <row r="4" spans="2:49">
      <c r="B4" s="46" t="s">
        <v>146</v>
      </c>
      <c r="C4" s="46">
        <v>414</v>
      </c>
    </row>
    <row r="6" spans="2:49" ht="26.25" customHeight="1">
      <c r="B6" s="145" t="s">
        <v>172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7"/>
    </row>
    <row r="7" spans="2:49" ht="26.25" customHeight="1">
      <c r="B7" s="145" t="s">
        <v>90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7"/>
    </row>
    <row r="8" spans="2:49" s="3" customFormat="1" ht="63">
      <c r="B8" s="21" t="s">
        <v>114</v>
      </c>
      <c r="C8" s="29" t="s">
        <v>44</v>
      </c>
      <c r="D8" s="29" t="s">
        <v>116</v>
      </c>
      <c r="E8" s="29" t="s">
        <v>115</v>
      </c>
      <c r="F8" s="29" t="s">
        <v>64</v>
      </c>
      <c r="G8" s="29" t="s">
        <v>101</v>
      </c>
      <c r="H8" s="29" t="s">
        <v>204</v>
      </c>
      <c r="I8" s="29" t="s">
        <v>203</v>
      </c>
      <c r="J8" s="29" t="s">
        <v>109</v>
      </c>
      <c r="K8" s="29" t="s">
        <v>58</v>
      </c>
      <c r="L8" s="29" t="s">
        <v>147</v>
      </c>
      <c r="M8" s="30" t="s">
        <v>149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211</v>
      </c>
      <c r="I9" s="31"/>
      <c r="J9" s="31" t="s">
        <v>207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74" t="s">
        <v>28</v>
      </c>
      <c r="C11" s="74"/>
      <c r="D11" s="75"/>
      <c r="E11" s="74"/>
      <c r="F11" s="75"/>
      <c r="G11" s="75"/>
      <c r="H11" s="77"/>
      <c r="I11" s="77"/>
      <c r="J11" s="77">
        <v>3388.6789370900005</v>
      </c>
      <c r="K11" s="78"/>
      <c r="L11" s="78">
        <f>IFERROR(J11/$J$11,0)</f>
        <v>1</v>
      </c>
      <c r="M11" s="78">
        <f>J11/'סכום נכסי הקרן'!$C$42</f>
        <v>1.7213787871429482E-3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79" t="s">
        <v>196</v>
      </c>
      <c r="C12" s="80"/>
      <c r="D12" s="81"/>
      <c r="E12" s="80"/>
      <c r="F12" s="81"/>
      <c r="G12" s="81"/>
      <c r="H12" s="83"/>
      <c r="I12" s="83"/>
      <c r="J12" s="83">
        <v>2226.8676921819997</v>
      </c>
      <c r="K12" s="84"/>
      <c r="L12" s="84">
        <f t="shared" ref="L12:L38" si="0">IFERROR(J12/$J$11,0)</f>
        <v>0.65714921169082596</v>
      </c>
      <c r="M12" s="84">
        <f>J12/'סכום נכסי הקרן'!$C$42</f>
        <v>1.1312027129922984E-3</v>
      </c>
    </row>
    <row r="13" spans="2:49">
      <c r="B13" s="86" t="s">
        <v>1897</v>
      </c>
      <c r="C13" s="87">
        <v>9114</v>
      </c>
      <c r="D13" s="88" t="s">
        <v>26</v>
      </c>
      <c r="E13" s="87" t="s">
        <v>1898</v>
      </c>
      <c r="F13" s="88" t="s">
        <v>1112</v>
      </c>
      <c r="G13" s="88" t="s">
        <v>130</v>
      </c>
      <c r="H13" s="90">
        <v>2929.89</v>
      </c>
      <c r="I13" s="90">
        <v>824.19640000000004</v>
      </c>
      <c r="J13" s="90">
        <v>92.342140000000015</v>
      </c>
      <c r="K13" s="91">
        <v>3.5222001550836069E-4</v>
      </c>
      <c r="L13" s="91">
        <f t="shared" si="0"/>
        <v>2.7250188558523649E-2</v>
      </c>
      <c r="M13" s="91">
        <f>J13/'סכום נכסי הקרן'!$C$42</f>
        <v>4.6907896530288081E-5</v>
      </c>
    </row>
    <row r="14" spans="2:49">
      <c r="B14" s="86" t="s">
        <v>1899</v>
      </c>
      <c r="C14" s="87">
        <v>8423</v>
      </c>
      <c r="D14" s="88" t="s">
        <v>26</v>
      </c>
      <c r="E14" s="87" t="s">
        <v>1900</v>
      </c>
      <c r="F14" s="88" t="s">
        <v>536</v>
      </c>
      <c r="G14" s="88" t="s">
        <v>130</v>
      </c>
      <c r="H14" s="90">
        <v>2398881.6700000004</v>
      </c>
      <c r="I14" s="90">
        <v>0</v>
      </c>
      <c r="J14" s="90">
        <v>0</v>
      </c>
      <c r="K14" s="91">
        <v>4.8799614673190786E-4</v>
      </c>
      <c r="L14" s="91">
        <f t="shared" ref="L14:L15" si="1">IFERROR(J14/$J$11,0)</f>
        <v>0</v>
      </c>
      <c r="M14" s="91">
        <f>J14/'סכום נכסי הקרן'!$C$42</f>
        <v>0</v>
      </c>
    </row>
    <row r="15" spans="2:49">
      <c r="B15" s="86" t="s">
        <v>1901</v>
      </c>
      <c r="C15" s="87">
        <v>8460</v>
      </c>
      <c r="D15" s="88" t="s">
        <v>26</v>
      </c>
      <c r="E15" s="87" t="s">
        <v>1902</v>
      </c>
      <c r="F15" s="88" t="s">
        <v>1112</v>
      </c>
      <c r="G15" s="88" t="s">
        <v>130</v>
      </c>
      <c r="H15" s="90">
        <v>10874.790000000003</v>
      </c>
      <c r="I15" s="90">
        <v>322.17919999999998</v>
      </c>
      <c r="J15" s="90">
        <v>133.97884999999999</v>
      </c>
      <c r="K15" s="91">
        <v>9.5127837706168229E-4</v>
      </c>
      <c r="L15" s="91">
        <f t="shared" si="1"/>
        <v>3.9537192070209282E-2</v>
      </c>
      <c r="M15" s="91">
        <f>J15/'סכום נכסי הקרן'!$C$42</f>
        <v>6.805848373285464E-5</v>
      </c>
    </row>
    <row r="16" spans="2:49">
      <c r="B16" s="86" t="s">
        <v>1903</v>
      </c>
      <c r="C16" s="87">
        <v>8525</v>
      </c>
      <c r="D16" s="88" t="s">
        <v>26</v>
      </c>
      <c r="E16" s="87" t="s">
        <v>1904</v>
      </c>
      <c r="F16" s="88" t="s">
        <v>1112</v>
      </c>
      <c r="G16" s="88" t="s">
        <v>130</v>
      </c>
      <c r="H16" s="90">
        <v>4204.0600000000013</v>
      </c>
      <c r="I16" s="90">
        <v>580.20000000000005</v>
      </c>
      <c r="J16" s="90">
        <v>93.274860000000018</v>
      </c>
      <c r="K16" s="91">
        <v>4.1954203624567537E-4</v>
      </c>
      <c r="L16" s="91">
        <f t="shared" si="0"/>
        <v>2.7525434463289408E-2</v>
      </c>
      <c r="M16" s="91">
        <f>J16/'סכום נכסי הקרן'!$C$42</f>
        <v>4.7381698991999826E-5</v>
      </c>
    </row>
    <row r="17" spans="2:13">
      <c r="B17" s="86" t="s">
        <v>1905</v>
      </c>
      <c r="C17" s="87">
        <v>9326</v>
      </c>
      <c r="D17" s="88" t="s">
        <v>26</v>
      </c>
      <c r="E17" s="87" t="s">
        <v>1906</v>
      </c>
      <c r="F17" s="88" t="s">
        <v>1283</v>
      </c>
      <c r="G17" s="88" t="s">
        <v>130</v>
      </c>
      <c r="H17" s="90">
        <v>4871.3534520000012</v>
      </c>
      <c r="I17" s="90">
        <v>100</v>
      </c>
      <c r="J17" s="90">
        <v>18.628055600000003</v>
      </c>
      <c r="K17" s="91">
        <v>2.4356767260000007E-6</v>
      </c>
      <c r="L17" s="91">
        <f t="shared" si="0"/>
        <v>5.4971438563007355E-3</v>
      </c>
      <c r="M17" s="91">
        <f>J17/'סכום נכסי הקרן'!$C$42</f>
        <v>9.4626668241092698E-6</v>
      </c>
    </row>
    <row r="18" spans="2:13">
      <c r="B18" s="86" t="s">
        <v>1907</v>
      </c>
      <c r="C18" s="87">
        <v>9398</v>
      </c>
      <c r="D18" s="88" t="s">
        <v>26</v>
      </c>
      <c r="E18" s="87" t="s">
        <v>1908</v>
      </c>
      <c r="F18" s="88" t="s">
        <v>1283</v>
      </c>
      <c r="G18" s="88" t="s">
        <v>130</v>
      </c>
      <c r="H18" s="90">
        <v>4871.3534520000012</v>
      </c>
      <c r="I18" s="90">
        <v>100</v>
      </c>
      <c r="J18" s="90">
        <v>18.628055600000003</v>
      </c>
      <c r="K18" s="91">
        <v>2.4356767260000007E-6</v>
      </c>
      <c r="L18" s="91">
        <f t="shared" si="0"/>
        <v>5.4971438563007355E-3</v>
      </c>
      <c r="M18" s="91">
        <f>J18/'סכום נכסי הקרן'!$C$42</f>
        <v>9.4626668241092698E-6</v>
      </c>
    </row>
    <row r="19" spans="2:13">
      <c r="B19" s="86" t="s">
        <v>1909</v>
      </c>
      <c r="C19" s="87">
        <v>9113</v>
      </c>
      <c r="D19" s="88" t="s">
        <v>26</v>
      </c>
      <c r="E19" s="87" t="s">
        <v>1910</v>
      </c>
      <c r="F19" s="88" t="s">
        <v>1342</v>
      </c>
      <c r="G19" s="88" t="s">
        <v>131</v>
      </c>
      <c r="H19" s="90">
        <v>14585.046733000001</v>
      </c>
      <c r="I19" s="90">
        <v>2251.7957999999999</v>
      </c>
      <c r="J19" s="90">
        <v>328.42546980800006</v>
      </c>
      <c r="K19" s="91">
        <v>4.861301988430497E-4</v>
      </c>
      <c r="L19" s="91">
        <f t="shared" si="0"/>
        <v>9.691843810084666E-2</v>
      </c>
      <c r="M19" s="91">
        <f>J19/'סכום נכסי הקרן'!$C$42</f>
        <v>1.6683334342982431E-4</v>
      </c>
    </row>
    <row r="20" spans="2:13">
      <c r="B20" s="86" t="s">
        <v>1911</v>
      </c>
      <c r="C20" s="87">
        <v>9266</v>
      </c>
      <c r="D20" s="88" t="s">
        <v>26</v>
      </c>
      <c r="E20" s="87" t="s">
        <v>1910</v>
      </c>
      <c r="F20" s="88" t="s">
        <v>1342</v>
      </c>
      <c r="G20" s="88" t="s">
        <v>131</v>
      </c>
      <c r="H20" s="90">
        <v>371560.73805099999</v>
      </c>
      <c r="I20" s="90">
        <v>96.445400000000006</v>
      </c>
      <c r="J20" s="90">
        <v>358.35323999500008</v>
      </c>
      <c r="K20" s="91">
        <v>7.0907176489165384E-4</v>
      </c>
      <c r="L20" s="91">
        <f t="shared" si="0"/>
        <v>0.10575013055168127</v>
      </c>
      <c r="M20" s="91">
        <f>J20/'סכום נכסי הקרן'!$C$42</f>
        <v>1.8203603146926153E-4</v>
      </c>
    </row>
    <row r="21" spans="2:13">
      <c r="B21" s="86" t="s">
        <v>1912</v>
      </c>
      <c r="C21" s="87">
        <v>9152</v>
      </c>
      <c r="D21" s="88" t="s">
        <v>26</v>
      </c>
      <c r="E21" s="87" t="s">
        <v>1913</v>
      </c>
      <c r="F21" s="88" t="s">
        <v>1283</v>
      </c>
      <c r="G21" s="88" t="s">
        <v>130</v>
      </c>
      <c r="H21" s="90">
        <v>4871.3534520000012</v>
      </c>
      <c r="I21" s="90">
        <v>100</v>
      </c>
      <c r="J21" s="90">
        <v>18.628055600000003</v>
      </c>
      <c r="K21" s="91">
        <v>2.4356767260000007E-6</v>
      </c>
      <c r="L21" s="91">
        <f t="shared" si="0"/>
        <v>5.4971438563007355E-3</v>
      </c>
      <c r="M21" s="91">
        <f>J21/'סכום נכסי הקרן'!$C$42</f>
        <v>9.4626668241092698E-6</v>
      </c>
    </row>
    <row r="22" spans="2:13">
      <c r="B22" s="86" t="s">
        <v>1914</v>
      </c>
      <c r="C22" s="87">
        <v>9262</v>
      </c>
      <c r="D22" s="88" t="s">
        <v>26</v>
      </c>
      <c r="E22" s="87" t="s">
        <v>1915</v>
      </c>
      <c r="F22" s="88" t="s">
        <v>1283</v>
      </c>
      <c r="G22" s="88" t="s">
        <v>130</v>
      </c>
      <c r="H22" s="90">
        <v>4871.3534520000012</v>
      </c>
      <c r="I22" s="90">
        <v>100</v>
      </c>
      <c r="J22" s="90">
        <v>18.628055600000003</v>
      </c>
      <c r="K22" s="91">
        <v>2.4356767260000007E-6</v>
      </c>
      <c r="L22" s="91">
        <f t="shared" si="0"/>
        <v>5.4971438563007355E-3</v>
      </c>
      <c r="M22" s="91">
        <f>J22/'סכום נכסי הקרן'!$C$42</f>
        <v>9.4626668241092698E-6</v>
      </c>
    </row>
    <row r="23" spans="2:13">
      <c r="B23" s="86" t="s">
        <v>1916</v>
      </c>
      <c r="C23" s="87">
        <v>8838</v>
      </c>
      <c r="D23" s="88" t="s">
        <v>26</v>
      </c>
      <c r="E23" s="87" t="s">
        <v>1917</v>
      </c>
      <c r="F23" s="88" t="s">
        <v>418</v>
      </c>
      <c r="G23" s="88" t="s">
        <v>130</v>
      </c>
      <c r="H23" s="90">
        <v>3491.209417</v>
      </c>
      <c r="I23" s="90">
        <v>1115.5499</v>
      </c>
      <c r="J23" s="90">
        <v>148.930204452</v>
      </c>
      <c r="K23" s="91">
        <v>1.4793988676214468E-4</v>
      </c>
      <c r="L23" s="91">
        <f t="shared" si="0"/>
        <v>4.3949340500192842E-2</v>
      </c>
      <c r="M23" s="91">
        <f>J23/'סכום נכסי הקרן'!$C$42</f>
        <v>7.5653462445954403E-5</v>
      </c>
    </row>
    <row r="24" spans="2:13">
      <c r="B24" s="86" t="s">
        <v>1918</v>
      </c>
      <c r="C24" s="87" t="s">
        <v>1919</v>
      </c>
      <c r="D24" s="88" t="s">
        <v>26</v>
      </c>
      <c r="E24" s="87" t="s">
        <v>1920</v>
      </c>
      <c r="F24" s="88" t="s">
        <v>1152</v>
      </c>
      <c r="G24" s="88" t="s">
        <v>131</v>
      </c>
      <c r="H24" s="90">
        <v>211628.00000000003</v>
      </c>
      <c r="I24" s="90">
        <v>183</v>
      </c>
      <c r="J24" s="90">
        <v>387.27924000000007</v>
      </c>
      <c r="K24" s="91">
        <v>3.6679365080489958E-4</v>
      </c>
      <c r="L24" s="91">
        <f t="shared" si="0"/>
        <v>0.11428620037181005</v>
      </c>
      <c r="M24" s="91">
        <f>J24/'סכום נכסי הקרן'!$C$42</f>
        <v>1.9672984098320233E-4</v>
      </c>
    </row>
    <row r="25" spans="2:13">
      <c r="B25" s="86" t="s">
        <v>1921</v>
      </c>
      <c r="C25" s="87">
        <v>8726</v>
      </c>
      <c r="D25" s="88" t="s">
        <v>26</v>
      </c>
      <c r="E25" s="87" t="s">
        <v>1922</v>
      </c>
      <c r="F25" s="88" t="s">
        <v>1315</v>
      </c>
      <c r="G25" s="88" t="s">
        <v>130</v>
      </c>
      <c r="H25" s="90">
        <v>14586.340000000002</v>
      </c>
      <c r="I25" s="90">
        <v>334.45</v>
      </c>
      <c r="J25" s="90">
        <v>186.55005</v>
      </c>
      <c r="K25" s="91">
        <v>4.8784003934094403E-6</v>
      </c>
      <c r="L25" s="91">
        <f t="shared" si="0"/>
        <v>5.5050966309661158E-2</v>
      </c>
      <c r="M25" s="91">
        <f>J25/'סכום נכסי הקרן'!$C$42</f>
        <v>9.476356561717182E-5</v>
      </c>
    </row>
    <row r="26" spans="2:13">
      <c r="B26" s="86" t="s">
        <v>1923</v>
      </c>
      <c r="C26" s="87">
        <v>8603</v>
      </c>
      <c r="D26" s="88" t="s">
        <v>26</v>
      </c>
      <c r="E26" s="87" t="s">
        <v>1924</v>
      </c>
      <c r="F26" s="88" t="s">
        <v>1112</v>
      </c>
      <c r="G26" s="88" t="s">
        <v>130</v>
      </c>
      <c r="H26" s="90">
        <v>65.31</v>
      </c>
      <c r="I26" s="90">
        <v>15266.785099999999</v>
      </c>
      <c r="J26" s="90">
        <v>38.128110000000007</v>
      </c>
      <c r="K26" s="91">
        <v>8.1375278337467312E-4</v>
      </c>
      <c r="L26" s="91">
        <f t="shared" si="0"/>
        <v>1.1251614776093896E-2</v>
      </c>
      <c r="M26" s="91">
        <f>J26/'סכום נכסי הקרן'!$C$42</f>
        <v>1.9368290996672185E-5</v>
      </c>
    </row>
    <row r="27" spans="2:13">
      <c r="B27" s="86" t="s">
        <v>1925</v>
      </c>
      <c r="C27" s="87">
        <v>9151</v>
      </c>
      <c r="D27" s="88" t="s">
        <v>26</v>
      </c>
      <c r="E27" s="87" t="s">
        <v>1926</v>
      </c>
      <c r="F27" s="88" t="s">
        <v>1346</v>
      </c>
      <c r="G27" s="88" t="s">
        <v>130</v>
      </c>
      <c r="H27" s="90">
        <v>39027.000000000007</v>
      </c>
      <c r="I27" s="90">
        <v>100</v>
      </c>
      <c r="J27" s="90">
        <v>149.23925000000003</v>
      </c>
      <c r="K27" s="91">
        <v>4.8783750000000005E-6</v>
      </c>
      <c r="L27" s="91">
        <f t="shared" si="0"/>
        <v>4.4040539918531782E-2</v>
      </c>
      <c r="M27" s="91">
        <f>J27/'סכום נכסי הקרן'!$C$42</f>
        <v>7.5810451190082834E-5</v>
      </c>
    </row>
    <row r="28" spans="2:13">
      <c r="B28" s="86" t="s">
        <v>1927</v>
      </c>
      <c r="C28" s="87">
        <v>8824</v>
      </c>
      <c r="D28" s="88" t="s">
        <v>26</v>
      </c>
      <c r="E28" s="87" t="s">
        <v>1928</v>
      </c>
      <c r="F28" s="88" t="s">
        <v>1283</v>
      </c>
      <c r="G28" s="88" t="s">
        <v>131</v>
      </c>
      <c r="H28" s="90">
        <v>487.18721200000005</v>
      </c>
      <c r="I28" s="90">
        <v>3904.375</v>
      </c>
      <c r="J28" s="90">
        <v>19.021615709000006</v>
      </c>
      <c r="K28" s="91">
        <v>4.8718721200000006E-4</v>
      </c>
      <c r="L28" s="91">
        <f t="shared" si="0"/>
        <v>5.6132835426818744E-3</v>
      </c>
      <c r="M28" s="91">
        <f>J28/'סכום נכסי הקרן'!$C$42</f>
        <v>9.6625872165911958E-6</v>
      </c>
    </row>
    <row r="29" spans="2:13">
      <c r="B29" s="86" t="s">
        <v>1929</v>
      </c>
      <c r="C29" s="87">
        <v>5992</v>
      </c>
      <c r="D29" s="88" t="s">
        <v>26</v>
      </c>
      <c r="E29" s="87" t="s">
        <v>1864</v>
      </c>
      <c r="F29" s="88" t="s">
        <v>509</v>
      </c>
      <c r="G29" s="88" t="s">
        <v>131</v>
      </c>
      <c r="H29" s="90">
        <v>7130.0000000000009</v>
      </c>
      <c r="I29" s="90">
        <v>9.9999999999999995E-7</v>
      </c>
      <c r="J29" s="90">
        <v>1.0000000000000003E-5</v>
      </c>
      <c r="K29" s="91">
        <v>2.6117216117216123E-4</v>
      </c>
      <c r="L29" s="91">
        <f t="shared" si="0"/>
        <v>2.9510024955587612E-9</v>
      </c>
      <c r="M29" s="91">
        <f>J29/'סכום נכסי הקרן'!$C$42</f>
        <v>5.0797930966607537E-12</v>
      </c>
    </row>
    <row r="30" spans="2:13">
      <c r="B30" s="86" t="s">
        <v>1930</v>
      </c>
      <c r="C30" s="87">
        <v>9527</v>
      </c>
      <c r="D30" s="88" t="s">
        <v>26</v>
      </c>
      <c r="E30" s="87" t="s">
        <v>1931</v>
      </c>
      <c r="F30" s="88" t="s">
        <v>628</v>
      </c>
      <c r="G30" s="88" t="s">
        <v>131</v>
      </c>
      <c r="H30" s="90">
        <v>134529.58653300002</v>
      </c>
      <c r="I30" s="90">
        <v>100</v>
      </c>
      <c r="J30" s="90">
        <v>134.52958653300001</v>
      </c>
      <c r="K30" s="91">
        <v>3.5632160701533377E-4</v>
      </c>
      <c r="L30" s="91">
        <f t="shared" si="0"/>
        <v>3.969971455853713E-2</v>
      </c>
      <c r="M30" s="91">
        <f>J30/'סכום נכסי הקרן'!$C$42</f>
        <v>6.833824649669588E-5</v>
      </c>
    </row>
    <row r="31" spans="2:13">
      <c r="B31" s="86" t="s">
        <v>1932</v>
      </c>
      <c r="C31" s="87">
        <v>9552</v>
      </c>
      <c r="D31" s="88" t="s">
        <v>26</v>
      </c>
      <c r="E31" s="87" t="s">
        <v>1931</v>
      </c>
      <c r="F31" s="88" t="s">
        <v>628</v>
      </c>
      <c r="G31" s="88" t="s">
        <v>131</v>
      </c>
      <c r="H31" s="90">
        <v>82302.84328500001</v>
      </c>
      <c r="I31" s="90">
        <v>100</v>
      </c>
      <c r="J31" s="90">
        <v>82.302843285000009</v>
      </c>
      <c r="K31" s="91">
        <v>2.1799131430504066E-4</v>
      </c>
      <c r="L31" s="91">
        <f t="shared" si="0"/>
        <v>2.4287589592561661E-2</v>
      </c>
      <c r="M31" s="91">
        <f>J31/'סכום נכסי הקרן'!$C$42</f>
        <v>4.1808141515469485E-5</v>
      </c>
    </row>
    <row r="32" spans="2:13">
      <c r="B32" s="92"/>
      <c r="C32" s="87"/>
      <c r="D32" s="87"/>
      <c r="E32" s="87"/>
      <c r="F32" s="87"/>
      <c r="G32" s="87"/>
      <c r="H32" s="90"/>
      <c r="I32" s="90"/>
      <c r="J32" s="87"/>
      <c r="K32" s="87"/>
      <c r="L32" s="91"/>
      <c r="M32" s="87"/>
    </row>
    <row r="33" spans="2:13">
      <c r="B33" s="79" t="s">
        <v>195</v>
      </c>
      <c r="C33" s="80"/>
      <c r="D33" s="81"/>
      <c r="E33" s="80"/>
      <c r="F33" s="81"/>
      <c r="G33" s="81"/>
      <c r="H33" s="83"/>
      <c r="I33" s="83"/>
      <c r="J33" s="83">
        <v>1161.8112449080002</v>
      </c>
      <c r="K33" s="84"/>
      <c r="L33" s="84">
        <f t="shared" si="0"/>
        <v>0.34285078830917387</v>
      </c>
      <c r="M33" s="84">
        <f>J33/'סכום נכסי הקרן'!$C$42</f>
        <v>5.9017607415064947E-4</v>
      </c>
    </row>
    <row r="34" spans="2:13">
      <c r="B34" s="85" t="s">
        <v>62</v>
      </c>
      <c r="C34" s="80"/>
      <c r="D34" s="81"/>
      <c r="E34" s="80"/>
      <c r="F34" s="81"/>
      <c r="G34" s="81"/>
      <c r="H34" s="83"/>
      <c r="I34" s="83"/>
      <c r="J34" s="83">
        <v>1161.8112449080002</v>
      </c>
      <c r="K34" s="84"/>
      <c r="L34" s="84">
        <f t="shared" si="0"/>
        <v>0.34285078830917387</v>
      </c>
      <c r="M34" s="84">
        <f>J34/'סכום נכסי הקרן'!$C$42</f>
        <v>5.9017607415064947E-4</v>
      </c>
    </row>
    <row r="35" spans="2:13">
      <c r="B35" s="86" t="s">
        <v>1933</v>
      </c>
      <c r="C35" s="87">
        <v>9720</v>
      </c>
      <c r="D35" s="88" t="s">
        <v>26</v>
      </c>
      <c r="E35" s="87"/>
      <c r="F35" s="88" t="s">
        <v>1431</v>
      </c>
      <c r="G35" s="88" t="s">
        <v>130</v>
      </c>
      <c r="H35" s="90">
        <v>560.03268200000014</v>
      </c>
      <c r="I35" s="90">
        <v>100</v>
      </c>
      <c r="J35" s="90">
        <v>2.1415649079999999</v>
      </c>
      <c r="K35" s="91" t="e">
        <f>I35/#REF!</f>
        <v>#REF!</v>
      </c>
      <c r="L35" s="91">
        <f t="shared" si="0"/>
        <v>6.319763387909067E-4</v>
      </c>
      <c r="M35" s="91">
        <f>J35/'סכום נכסי הקרן'!$C$42</f>
        <v>1.087870663570932E-6</v>
      </c>
    </row>
    <row r="36" spans="2:13">
      <c r="B36" s="86" t="s">
        <v>1934</v>
      </c>
      <c r="C36" s="87">
        <v>8255</v>
      </c>
      <c r="D36" s="88" t="s">
        <v>26</v>
      </c>
      <c r="E36" s="87"/>
      <c r="F36" s="88" t="s">
        <v>1431</v>
      </c>
      <c r="G36" s="88" t="s">
        <v>130</v>
      </c>
      <c r="H36" s="90">
        <v>55780.680000000008</v>
      </c>
      <c r="I36" s="90">
        <v>94.301699999999997</v>
      </c>
      <c r="J36" s="90">
        <v>201.15054000000003</v>
      </c>
      <c r="K36" s="91">
        <v>5.5837599564731502E-5</v>
      </c>
      <c r="L36" s="91">
        <f t="shared" si="0"/>
        <v>5.9359574552299239E-2</v>
      </c>
      <c r="M36" s="91">
        <f>J36/'סכום נכסי הקרן'!$C$42</f>
        <v>1.0218031244815828E-4</v>
      </c>
    </row>
    <row r="37" spans="2:13">
      <c r="B37" s="86" t="s">
        <v>1935</v>
      </c>
      <c r="C37" s="87">
        <v>8773</v>
      </c>
      <c r="D37" s="88" t="s">
        <v>26</v>
      </c>
      <c r="E37" s="87"/>
      <c r="F37" s="88" t="s">
        <v>1936</v>
      </c>
      <c r="G37" s="88" t="s">
        <v>130</v>
      </c>
      <c r="H37" s="90">
        <v>4250.5600000000013</v>
      </c>
      <c r="I37" s="90">
        <v>2472.2510000000002</v>
      </c>
      <c r="J37" s="90">
        <v>401.8431700000001</v>
      </c>
      <c r="K37" s="91">
        <v>2.1056822487514055E-6</v>
      </c>
      <c r="L37" s="91">
        <f t="shared" si="0"/>
        <v>0.11858401974932437</v>
      </c>
      <c r="M37" s="91">
        <f>J37/'סכום נכסי הקרן'!$C$42</f>
        <v>2.0412801609062737E-4</v>
      </c>
    </row>
    <row r="38" spans="2:13">
      <c r="B38" s="86" t="s">
        <v>1937</v>
      </c>
      <c r="C38" s="87">
        <v>8432</v>
      </c>
      <c r="D38" s="88" t="s">
        <v>26</v>
      </c>
      <c r="E38" s="87"/>
      <c r="F38" s="88" t="s">
        <v>1324</v>
      </c>
      <c r="G38" s="88" t="s">
        <v>130</v>
      </c>
      <c r="H38" s="90">
        <v>4329.0000000000009</v>
      </c>
      <c r="I38" s="90">
        <v>3362.7687999999998</v>
      </c>
      <c r="J38" s="90">
        <v>556.67597000000012</v>
      </c>
      <c r="K38" s="91">
        <v>1.0561188497221609E-4</v>
      </c>
      <c r="L38" s="91">
        <f t="shared" si="0"/>
        <v>0.16427521766875941</v>
      </c>
      <c r="M38" s="91">
        <f>J38/'סכום נכסי הקרן'!$C$42</f>
        <v>2.8277987494829289E-4</v>
      </c>
    </row>
    <row r="39" spans="2:13"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</row>
    <row r="40" spans="2:13"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</row>
    <row r="41" spans="2:13">
      <c r="B41" s="94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</row>
    <row r="42" spans="2:13">
      <c r="B42" s="110" t="s">
        <v>219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</row>
    <row r="43" spans="2:13">
      <c r="B43" s="110" t="s">
        <v>110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</row>
    <row r="44" spans="2:13">
      <c r="B44" s="110" t="s">
        <v>202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</row>
    <row r="45" spans="2:13">
      <c r="B45" s="110" t="s">
        <v>210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</row>
    <row r="46" spans="2:13">
      <c r="B46" s="94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</row>
    <row r="47" spans="2:13">
      <c r="B47" s="94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</row>
    <row r="48" spans="2:13">
      <c r="B48" s="94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</row>
    <row r="49" spans="2:13">
      <c r="B49" s="94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</row>
    <row r="50" spans="2:13">
      <c r="B50" s="94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</row>
    <row r="51" spans="2:13"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</row>
    <row r="52" spans="2:13">
      <c r="B52" s="94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</row>
    <row r="53" spans="2:13">
      <c r="B53" s="94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</row>
    <row r="54" spans="2:13">
      <c r="B54" s="94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</row>
    <row r="55" spans="2:13">
      <c r="B55" s="94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</row>
    <row r="56" spans="2:13">
      <c r="B56" s="94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</row>
    <row r="57" spans="2:13">
      <c r="B57" s="94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</row>
    <row r="58" spans="2:13">
      <c r="B58" s="94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</row>
    <row r="59" spans="2:13"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</row>
    <row r="60" spans="2:13">
      <c r="B60" s="94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</row>
    <row r="61" spans="2:13">
      <c r="B61" s="94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</row>
    <row r="62" spans="2:13"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</row>
    <row r="63" spans="2:13"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</row>
    <row r="64" spans="2:13">
      <c r="B64" s="94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</row>
    <row r="65" spans="2:13">
      <c r="B65" s="94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</row>
    <row r="66" spans="2:13">
      <c r="B66" s="94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</row>
    <row r="67" spans="2:13">
      <c r="B67" s="94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</row>
    <row r="68" spans="2:13">
      <c r="B68" s="94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</row>
    <row r="69" spans="2:13">
      <c r="B69" s="94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</row>
    <row r="70" spans="2:13">
      <c r="B70" s="94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</row>
    <row r="71" spans="2:13">
      <c r="B71" s="94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</row>
    <row r="72" spans="2:13">
      <c r="B72" s="94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</row>
    <row r="73" spans="2:13">
      <c r="B73" s="94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</row>
    <row r="74" spans="2:13">
      <c r="B74" s="94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</row>
    <row r="75" spans="2:13">
      <c r="B75" s="94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</row>
    <row r="76" spans="2:13">
      <c r="B76" s="94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</row>
    <row r="77" spans="2:13">
      <c r="B77" s="94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</row>
    <row r="78" spans="2:13">
      <c r="B78" s="94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</row>
    <row r="79" spans="2:13">
      <c r="B79" s="94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</row>
    <row r="80" spans="2:13">
      <c r="B80" s="94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</row>
    <row r="81" spans="2:13">
      <c r="B81" s="94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</row>
    <row r="82" spans="2:13">
      <c r="B82" s="9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</row>
    <row r="83" spans="2:13">
      <c r="B83" s="9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</row>
    <row r="84" spans="2:13">
      <c r="B84" s="94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</row>
    <row r="85" spans="2:13">
      <c r="B85" s="94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</row>
    <row r="86" spans="2:13">
      <c r="B86" s="94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</row>
    <row r="87" spans="2:13">
      <c r="B87" s="94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</row>
    <row r="88" spans="2:13">
      <c r="B88" s="94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</row>
    <row r="89" spans="2:13">
      <c r="B89" s="94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</row>
    <row r="90" spans="2:13">
      <c r="B90" s="94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</row>
    <row r="91" spans="2:13">
      <c r="B91" s="94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</row>
    <row r="92" spans="2:13">
      <c r="B92" s="94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</row>
    <row r="93" spans="2:13">
      <c r="B93" s="94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</row>
    <row r="94" spans="2:13">
      <c r="B94" s="94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</row>
    <row r="95" spans="2:13">
      <c r="B95" s="94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</row>
    <row r="96" spans="2:13">
      <c r="B96" s="94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</row>
    <row r="97" spans="2:13">
      <c r="B97" s="94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</row>
    <row r="98" spans="2:13">
      <c r="B98" s="94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</row>
    <row r="99" spans="2:13">
      <c r="B99" s="94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</row>
    <row r="100" spans="2:13">
      <c r="B100" s="94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</row>
    <row r="101" spans="2:13">
      <c r="B101" s="94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</row>
    <row r="102" spans="2:13">
      <c r="B102" s="94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</row>
    <row r="103" spans="2:13">
      <c r="B103" s="94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</row>
    <row r="104" spans="2:13">
      <c r="B104" s="94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</row>
    <row r="105" spans="2:13">
      <c r="B105" s="94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</row>
    <row r="106" spans="2:13">
      <c r="B106" s="94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</row>
    <row r="107" spans="2:13">
      <c r="B107" s="94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</row>
    <row r="108" spans="2:13">
      <c r="B108" s="94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</row>
    <row r="109" spans="2:13">
      <c r="B109" s="94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</row>
    <row r="110" spans="2:13">
      <c r="B110" s="94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</row>
    <row r="111" spans="2:13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</row>
    <row r="112" spans="2:13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</row>
    <row r="113" spans="2:13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</row>
    <row r="114" spans="2:13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</row>
    <row r="115" spans="2:13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</row>
    <row r="116" spans="2:13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</row>
    <row r="117" spans="2:13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</row>
    <row r="118" spans="2:13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</row>
    <row r="119" spans="2:13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</row>
    <row r="120" spans="2:13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</row>
    <row r="121" spans="2:13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</row>
    <row r="122" spans="2:13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</row>
    <row r="123" spans="2:13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</row>
    <row r="124" spans="2:13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</row>
    <row r="125" spans="2:13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</row>
    <row r="126" spans="2:13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</row>
    <row r="127" spans="2:13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</row>
    <row r="128" spans="2:13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</row>
    <row r="129" spans="2:13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</row>
    <row r="130" spans="2:13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</row>
    <row r="131" spans="2:13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</row>
    <row r="132" spans="2:13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</row>
    <row r="133" spans="2:13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</row>
    <row r="134" spans="2:13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</row>
    <row r="135" spans="2:13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</row>
    <row r="136" spans="2:13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</row>
    <row r="137" spans="2:13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</row>
    <row r="138" spans="2:13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</row>
    <row r="139" spans="2:13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</row>
    <row r="140" spans="2:13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</row>
    <row r="141" spans="2:13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</row>
    <row r="142" spans="2:13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</row>
    <row r="143" spans="2:13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</row>
    <row r="144" spans="2:13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</row>
    <row r="145" spans="2:13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</row>
    <row r="146" spans="2:13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</row>
    <row r="147" spans="2:13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</row>
    <row r="148" spans="2:13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</row>
    <row r="149" spans="2:13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</row>
    <row r="150" spans="2:13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</row>
    <row r="151" spans="2:13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</row>
    <row r="152" spans="2:13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</row>
    <row r="153" spans="2:13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</row>
    <row r="154" spans="2:13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</row>
    <row r="155" spans="2:13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</row>
    <row r="156" spans="2:13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</row>
    <row r="157" spans="2:13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</row>
    <row r="158" spans="2:13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</row>
    <row r="159" spans="2:13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</row>
    <row r="160" spans="2:13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</row>
    <row r="161" spans="2:13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</row>
    <row r="162" spans="2:13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</row>
    <row r="163" spans="2:13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</row>
    <row r="164" spans="2:13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</row>
    <row r="165" spans="2:13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</row>
    <row r="166" spans="2:13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</row>
    <row r="167" spans="2:13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</row>
    <row r="168" spans="2:13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</row>
    <row r="169" spans="2:13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</row>
    <row r="170" spans="2:13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</row>
    <row r="171" spans="2:13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</row>
    <row r="172" spans="2:13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</row>
    <row r="173" spans="2:13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</row>
    <row r="174" spans="2:13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</row>
    <row r="175" spans="2:13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</row>
    <row r="176" spans="2:13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</row>
    <row r="177" spans="2:13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</row>
    <row r="178" spans="2:13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</row>
    <row r="179" spans="2:13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</row>
    <row r="180" spans="2:13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</row>
    <row r="181" spans="2:13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</row>
    <row r="182" spans="2:13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</row>
    <row r="183" spans="2:13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</row>
    <row r="184" spans="2:13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</row>
    <row r="185" spans="2:13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</row>
    <row r="186" spans="2:13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</row>
    <row r="187" spans="2:13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</row>
    <row r="188" spans="2:13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</row>
    <row r="189" spans="2:13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</row>
    <row r="190" spans="2:13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</row>
    <row r="191" spans="2:13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</row>
    <row r="192" spans="2:13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</row>
    <row r="193" spans="2:13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</row>
    <row r="194" spans="2:13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</row>
    <row r="195" spans="2:13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</row>
    <row r="196" spans="2:13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</row>
    <row r="197" spans="2:13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</row>
    <row r="198" spans="2:13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</row>
    <row r="199" spans="2:13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</row>
    <row r="200" spans="2:13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</row>
    <row r="201" spans="2:13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</row>
    <row r="202" spans="2:13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</row>
    <row r="203" spans="2:13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</row>
    <row r="204" spans="2:13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</row>
    <row r="205" spans="2:13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</row>
    <row r="206" spans="2:13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</row>
    <row r="207" spans="2:13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</row>
    <row r="208" spans="2:13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</row>
    <row r="209" spans="2:13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</row>
    <row r="210" spans="2:13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</row>
    <row r="211" spans="2:13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</row>
    <row r="212" spans="2:13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</row>
    <row r="213" spans="2:13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</row>
    <row r="214" spans="2:13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</row>
    <row r="215" spans="2:13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</row>
    <row r="216" spans="2:13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</row>
    <row r="217" spans="2:13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</row>
    <row r="218" spans="2:13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</row>
    <row r="219" spans="2:13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</row>
    <row r="220" spans="2:13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</row>
    <row r="221" spans="2:13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</row>
    <row r="222" spans="2:13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</row>
    <row r="223" spans="2:13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</row>
    <row r="224" spans="2:13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</row>
    <row r="225" spans="2:13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</row>
    <row r="226" spans="2:13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</row>
    <row r="227" spans="2:13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</row>
    <row r="228" spans="2:13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</row>
    <row r="229" spans="2:13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</row>
    <row r="230" spans="2:13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</row>
    <row r="231" spans="2:13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</row>
    <row r="232" spans="2:13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</row>
    <row r="233" spans="2:13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</row>
    <row r="234" spans="2:13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</row>
    <row r="235" spans="2:13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</row>
    <row r="236" spans="2:13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</row>
    <row r="237" spans="2:13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</row>
    <row r="238" spans="2:13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</row>
    <row r="239" spans="2:13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</row>
    <row r="240" spans="2:13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</row>
    <row r="241" spans="2:13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</row>
    <row r="242" spans="2:13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</row>
    <row r="243" spans="2:13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</row>
    <row r="244" spans="2:13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</row>
    <row r="245" spans="2:13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</row>
    <row r="246" spans="2:13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</row>
    <row r="247" spans="2:13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</row>
    <row r="248" spans="2:13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</row>
    <row r="249" spans="2:13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</row>
    <row r="250" spans="2:13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</row>
    <row r="251" spans="2:13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</row>
    <row r="252" spans="2:13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</row>
    <row r="253" spans="2:13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</row>
    <row r="254" spans="2:13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</row>
    <row r="255" spans="2:13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</row>
    <row r="256" spans="2:13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</row>
    <row r="257" spans="2:13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</row>
    <row r="258" spans="2:13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</row>
    <row r="259" spans="2:13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</row>
    <row r="260" spans="2:13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</row>
    <row r="261" spans="2:13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</row>
    <row r="262" spans="2:13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</row>
    <row r="263" spans="2:13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</row>
    <row r="264" spans="2:13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</row>
    <row r="265" spans="2:13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</row>
    <row r="266" spans="2:13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</row>
    <row r="267" spans="2:13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</row>
    <row r="268" spans="2:13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</row>
    <row r="269" spans="2:13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</row>
    <row r="270" spans="2:13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</row>
    <row r="271" spans="2:13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</row>
    <row r="272" spans="2:13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</row>
    <row r="273" spans="2:13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</row>
    <row r="274" spans="2:13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</row>
    <row r="275" spans="2:13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</row>
    <row r="276" spans="2:13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</row>
    <row r="277" spans="2:13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</row>
    <row r="278" spans="2:13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</row>
    <row r="279" spans="2:13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</row>
    <row r="280" spans="2:13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</row>
    <row r="281" spans="2:13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</row>
    <row r="282" spans="2:13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</row>
    <row r="283" spans="2:13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</row>
    <row r="284" spans="2:13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</row>
    <row r="285" spans="2:13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</row>
    <row r="286" spans="2:13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</row>
    <row r="287" spans="2:13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</row>
    <row r="288" spans="2:13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</row>
    <row r="289" spans="2:13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</row>
    <row r="290" spans="2:13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</row>
    <row r="291" spans="2:13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</row>
    <row r="292" spans="2:13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</row>
    <row r="293" spans="2:13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</row>
    <row r="294" spans="2:13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</row>
    <row r="295" spans="2:13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</row>
    <row r="296" spans="2:13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</row>
    <row r="297" spans="2:13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</row>
    <row r="298" spans="2:13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</row>
    <row r="299" spans="2:13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</row>
    <row r="300" spans="2:13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</row>
    <row r="301" spans="2:13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</row>
    <row r="302" spans="2:13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4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1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7109375" style="2" bestFit="1" customWidth="1"/>
    <col min="3" max="3" width="31.28515625" style="2" bestFit="1" customWidth="1"/>
    <col min="4" max="4" width="12.28515625" style="1" bestFit="1" customWidth="1"/>
    <col min="5" max="5" width="11.28515625" style="1" bestFit="1" customWidth="1"/>
    <col min="6" max="7" width="13.140625" style="1" bestFit="1" customWidth="1"/>
    <col min="8" max="8" width="11.28515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144</v>
      </c>
      <c r="C1" s="46" t="s" vm="1">
        <v>227</v>
      </c>
    </row>
    <row r="2" spans="2:11">
      <c r="B2" s="46" t="s">
        <v>143</v>
      </c>
      <c r="C2" s="46" t="s">
        <v>228</v>
      </c>
    </row>
    <row r="3" spans="2:11">
      <c r="B3" s="46" t="s">
        <v>145</v>
      </c>
      <c r="C3" s="46" t="s">
        <v>229</v>
      </c>
    </row>
    <row r="4" spans="2:11">
      <c r="B4" s="46" t="s">
        <v>146</v>
      </c>
      <c r="C4" s="46">
        <v>414</v>
      </c>
    </row>
    <row r="6" spans="2:11" ht="26.25" customHeight="1">
      <c r="B6" s="145" t="s">
        <v>172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2:11" ht="26.25" customHeight="1">
      <c r="B7" s="145" t="s">
        <v>96</v>
      </c>
      <c r="C7" s="146"/>
      <c r="D7" s="146"/>
      <c r="E7" s="146"/>
      <c r="F7" s="146"/>
      <c r="G7" s="146"/>
      <c r="H7" s="146"/>
      <c r="I7" s="146"/>
      <c r="J7" s="146"/>
      <c r="K7" s="147"/>
    </row>
    <row r="8" spans="2:11" s="3" customFormat="1" ht="63">
      <c r="B8" s="21" t="s">
        <v>114</v>
      </c>
      <c r="C8" s="29" t="s">
        <v>44</v>
      </c>
      <c r="D8" s="29" t="s">
        <v>101</v>
      </c>
      <c r="E8" s="29" t="s">
        <v>102</v>
      </c>
      <c r="F8" s="29" t="s">
        <v>204</v>
      </c>
      <c r="G8" s="29" t="s">
        <v>203</v>
      </c>
      <c r="H8" s="29" t="s">
        <v>109</v>
      </c>
      <c r="I8" s="29" t="s">
        <v>58</v>
      </c>
      <c r="J8" s="29" t="s">
        <v>147</v>
      </c>
      <c r="K8" s="30" t="s">
        <v>149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211</v>
      </c>
      <c r="G9" s="31"/>
      <c r="H9" s="31" t="s">
        <v>207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4" t="s">
        <v>1938</v>
      </c>
      <c r="C11" s="74"/>
      <c r="D11" s="75"/>
      <c r="E11" s="111"/>
      <c r="F11" s="77"/>
      <c r="G11" s="112"/>
      <c r="H11" s="77">
        <v>225793.12626098588</v>
      </c>
      <c r="I11" s="78"/>
      <c r="J11" s="78">
        <f>IFERROR(H11/$H$11,0)</f>
        <v>1</v>
      </c>
      <c r="K11" s="78">
        <f>H11/'סכום נכסי הקרן'!$C$42</f>
        <v>0.11469823640540058</v>
      </c>
    </row>
    <row r="12" spans="2:11" ht="21" customHeight="1">
      <c r="B12" s="79" t="s">
        <v>1939</v>
      </c>
      <c r="C12" s="80"/>
      <c r="D12" s="81"/>
      <c r="E12" s="100"/>
      <c r="F12" s="83"/>
      <c r="G12" s="101"/>
      <c r="H12" s="83">
        <v>14499.768458623001</v>
      </c>
      <c r="I12" s="84"/>
      <c r="J12" s="84">
        <f t="shared" ref="J12:J70" si="0">IFERROR(H12/$H$11,0)</f>
        <v>6.4217049910825261E-2</v>
      </c>
      <c r="K12" s="84">
        <f>H12/'סכום נכסי הקרן'!$C$42</f>
        <v>7.3655823719292442E-3</v>
      </c>
    </row>
    <row r="13" spans="2:11">
      <c r="B13" s="85" t="s">
        <v>190</v>
      </c>
      <c r="C13" s="80"/>
      <c r="D13" s="81"/>
      <c r="E13" s="100"/>
      <c r="F13" s="83"/>
      <c r="G13" s="101"/>
      <c r="H13" s="83">
        <v>2113.9440735920002</v>
      </c>
      <c r="I13" s="84"/>
      <c r="J13" s="84">
        <f t="shared" si="0"/>
        <v>9.3623048167930985E-3</v>
      </c>
      <c r="K13" s="84">
        <f>H13/'סכום נכסי הקרן'!$C$42</f>
        <v>1.0738398511759553E-3</v>
      </c>
    </row>
    <row r="14" spans="2:11">
      <c r="B14" s="86" t="s">
        <v>1940</v>
      </c>
      <c r="C14" s="87">
        <v>7034</v>
      </c>
      <c r="D14" s="88" t="s">
        <v>130</v>
      </c>
      <c r="E14" s="98">
        <v>43850</v>
      </c>
      <c r="F14" s="90">
        <v>119239.40000000002</v>
      </c>
      <c r="G14" s="99">
        <v>69.561099999999996</v>
      </c>
      <c r="H14" s="90">
        <v>317.17878000000007</v>
      </c>
      <c r="I14" s="91">
        <v>1.618254E-3</v>
      </c>
      <c r="J14" s="91">
        <f t="shared" si="0"/>
        <v>1.4047317792720798E-3</v>
      </c>
      <c r="K14" s="91">
        <f>H14/'סכום נכסי הקרן'!$C$42</f>
        <v>1.6112025770512799E-4</v>
      </c>
    </row>
    <row r="15" spans="2:11">
      <c r="B15" s="86" t="s">
        <v>1941</v>
      </c>
      <c r="C15" s="127">
        <v>83021</v>
      </c>
      <c r="D15" s="88" t="s">
        <v>130</v>
      </c>
      <c r="E15" s="98">
        <v>44255</v>
      </c>
      <c r="F15" s="90">
        <v>24827.578160000001</v>
      </c>
      <c r="G15" s="99">
        <v>100</v>
      </c>
      <c r="H15" s="90">
        <v>94.940658869999993</v>
      </c>
      <c r="I15" s="91">
        <v>5.7158160000000002E-5</v>
      </c>
      <c r="J15" s="91">
        <f t="shared" si="0"/>
        <v>4.2047630254369044E-4</v>
      </c>
      <c r="K15" s="91">
        <f>H15/'סכום נכסי הקרן'!$C$42</f>
        <v>4.822789035202494E-5</v>
      </c>
    </row>
    <row r="16" spans="2:11">
      <c r="B16" s="86" t="s">
        <v>1942</v>
      </c>
      <c r="C16" s="87">
        <v>8401</v>
      </c>
      <c r="D16" s="88" t="s">
        <v>130</v>
      </c>
      <c r="E16" s="98">
        <v>44621</v>
      </c>
      <c r="F16" s="90">
        <v>13910.385019000001</v>
      </c>
      <c r="G16" s="99">
        <v>80.816400000000002</v>
      </c>
      <c r="H16" s="90">
        <v>42.988919976000005</v>
      </c>
      <c r="I16" s="91">
        <v>4.1215967517815996E-4</v>
      </c>
      <c r="J16" s="91">
        <f t="shared" si="0"/>
        <v>1.9039073814103053E-4</v>
      </c>
      <c r="K16" s="91">
        <f>H16/'סכום נכסי הקרן'!$C$42</f>
        <v>2.1837481892698635E-5</v>
      </c>
    </row>
    <row r="17" spans="2:11">
      <c r="B17" s="86" t="s">
        <v>1943</v>
      </c>
      <c r="C17" s="87">
        <v>8507</v>
      </c>
      <c r="D17" s="88" t="s">
        <v>130</v>
      </c>
      <c r="E17" s="98">
        <v>44621</v>
      </c>
      <c r="F17" s="90">
        <v>11870.194562000001</v>
      </c>
      <c r="G17" s="99">
        <v>89.819299999999998</v>
      </c>
      <c r="H17" s="90">
        <v>40.770438800000008</v>
      </c>
      <c r="I17" s="91">
        <v>2.4729579421631996E-4</v>
      </c>
      <c r="J17" s="91">
        <f t="shared" si="0"/>
        <v>1.8056545597794227E-4</v>
      </c>
      <c r="K17" s="91">
        <f>H17/'סכום נכסי הקרן'!$C$42</f>
        <v>2.0710539356406976E-5</v>
      </c>
    </row>
    <row r="18" spans="2:11">
      <c r="B18" s="86" t="s">
        <v>1944</v>
      </c>
      <c r="C18" s="87">
        <v>7992</v>
      </c>
      <c r="D18" s="88" t="s">
        <v>130</v>
      </c>
      <c r="E18" s="98">
        <v>44196</v>
      </c>
      <c r="F18" s="90">
        <v>85059.720000000016</v>
      </c>
      <c r="G18" s="99">
        <v>109.684</v>
      </c>
      <c r="H18" s="90">
        <v>356.76734999999996</v>
      </c>
      <c r="I18" s="91">
        <v>1.2097E-3</v>
      </c>
      <c r="J18" s="91">
        <f t="shared" si="0"/>
        <v>1.5800629359621241E-3</v>
      </c>
      <c r="K18" s="91">
        <f>H18/'סכום נכסי הקרן'!$C$42</f>
        <v>1.8123043216439503E-4</v>
      </c>
    </row>
    <row r="19" spans="2:11">
      <c r="B19" s="86" t="s">
        <v>1945</v>
      </c>
      <c r="C19" s="87">
        <v>5277</v>
      </c>
      <c r="D19" s="88" t="s">
        <v>130</v>
      </c>
      <c r="E19" s="98">
        <v>42481</v>
      </c>
      <c r="F19" s="90">
        <v>274994.76</v>
      </c>
      <c r="G19" s="99">
        <v>110.3777</v>
      </c>
      <c r="H19" s="90">
        <v>1160.7097700000002</v>
      </c>
      <c r="I19" s="91">
        <v>1.1404369501466275E-3</v>
      </c>
      <c r="J19" s="91">
        <f t="shared" si="0"/>
        <v>5.1405894821544692E-3</v>
      </c>
      <c r="K19" s="91">
        <f>H19/'סכום נכסי הקרן'!$C$42</f>
        <v>5.8961654768726907E-4</v>
      </c>
    </row>
    <row r="20" spans="2:11">
      <c r="B20" s="86" t="s">
        <v>1946</v>
      </c>
      <c r="C20" s="87">
        <v>8402</v>
      </c>
      <c r="D20" s="88" t="s">
        <v>130</v>
      </c>
      <c r="E20" s="98">
        <v>44560</v>
      </c>
      <c r="F20" s="90">
        <v>7599.8014610000009</v>
      </c>
      <c r="G20" s="99">
        <v>102.7159</v>
      </c>
      <c r="H20" s="90">
        <v>29.850925946000004</v>
      </c>
      <c r="I20" s="91">
        <v>2.4436699161263997E-4</v>
      </c>
      <c r="J20" s="91">
        <f t="shared" si="0"/>
        <v>1.3220475946418506E-4</v>
      </c>
      <c r="K20" s="91">
        <f>H20/'סכום נכסי הקרן'!$C$42</f>
        <v>1.5163652754942216E-5</v>
      </c>
    </row>
    <row r="21" spans="2:11">
      <c r="B21" s="86" t="s">
        <v>1947</v>
      </c>
      <c r="C21" s="87">
        <v>8291</v>
      </c>
      <c r="D21" s="88" t="s">
        <v>130</v>
      </c>
      <c r="E21" s="98">
        <v>44279</v>
      </c>
      <c r="F21" s="90">
        <v>18293.910000000003</v>
      </c>
      <c r="G21" s="99">
        <v>101.1169</v>
      </c>
      <c r="H21" s="90">
        <v>70.737230000000011</v>
      </c>
      <c r="I21" s="91">
        <v>2.315685195376995E-3</v>
      </c>
      <c r="J21" s="91">
        <f t="shared" si="0"/>
        <v>3.1328336327757591E-4</v>
      </c>
      <c r="K21" s="91">
        <f>H21/'סכום נכסי הקרן'!$C$42</f>
        <v>3.5933049263090396E-5</v>
      </c>
    </row>
    <row r="22" spans="2:11" ht="16.5" customHeight="1">
      <c r="B22" s="92"/>
      <c r="C22" s="87"/>
      <c r="D22" s="87"/>
      <c r="E22" s="87"/>
      <c r="F22" s="90"/>
      <c r="G22" s="99"/>
      <c r="H22" s="87"/>
      <c r="I22" s="87"/>
      <c r="J22" s="91"/>
      <c r="K22" s="87"/>
    </row>
    <row r="23" spans="2:11" ht="16.5" customHeight="1">
      <c r="B23" s="85" t="s">
        <v>192</v>
      </c>
      <c r="C23" s="87"/>
      <c r="D23" s="88"/>
      <c r="E23" s="98"/>
      <c r="F23" s="90"/>
      <c r="G23" s="99"/>
      <c r="H23" s="90">
        <v>123.74236593800001</v>
      </c>
      <c r="I23" s="91"/>
      <c r="J23" s="91">
        <f t="shared" si="0"/>
        <v>5.4803424704333477E-4</v>
      </c>
      <c r="K23" s="91">
        <f>H23/'סכום נכסי הקרן'!$C$42</f>
        <v>6.2858561625632109E-5</v>
      </c>
    </row>
    <row r="24" spans="2:11" ht="16.5" customHeight="1">
      <c r="B24" s="86" t="s">
        <v>1948</v>
      </c>
      <c r="C24" s="127">
        <v>992880</v>
      </c>
      <c r="D24" s="88" t="s">
        <v>131</v>
      </c>
      <c r="E24" s="98">
        <v>45158</v>
      </c>
      <c r="F24" s="90">
        <v>69.096021000000022</v>
      </c>
      <c r="G24" s="99">
        <v>179087.5435</v>
      </c>
      <c r="H24" s="90">
        <v>123.74236593800001</v>
      </c>
      <c r="I24" s="91">
        <v>4.9749135116020086E-8</v>
      </c>
      <c r="J24" s="91">
        <f t="shared" si="0"/>
        <v>5.4803424704333477E-4</v>
      </c>
      <c r="K24" s="91">
        <f>H24/'סכום נכסי הקרן'!$C$42</f>
        <v>6.2858561625632109E-5</v>
      </c>
    </row>
    <row r="25" spans="2:11">
      <c r="B25" s="92"/>
      <c r="C25" s="87"/>
      <c r="D25" s="87"/>
      <c r="E25" s="87"/>
      <c r="F25" s="90"/>
      <c r="G25" s="99"/>
      <c r="H25" s="87"/>
      <c r="I25" s="87"/>
      <c r="J25" s="91"/>
      <c r="K25" s="87"/>
    </row>
    <row r="26" spans="2:11">
      <c r="B26" s="85" t="s">
        <v>193</v>
      </c>
      <c r="C26" s="87"/>
      <c r="D26" s="88"/>
      <c r="E26" s="98"/>
      <c r="F26" s="90"/>
      <c r="G26" s="99"/>
      <c r="H26" s="90">
        <v>2530.2500099999997</v>
      </c>
      <c r="I26" s="91"/>
      <c r="J26" s="91">
        <f t="shared" si="0"/>
        <v>1.1206054196155545E-2</v>
      </c>
      <c r="K26" s="91">
        <f>H26/'סכום נכסי הקרן'!$C$42</f>
        <v>1.2853146533623799E-3</v>
      </c>
    </row>
    <row r="27" spans="2:11">
      <c r="B27" s="86" t="s">
        <v>1949</v>
      </c>
      <c r="C27" s="87">
        <v>7004</v>
      </c>
      <c r="D27" s="88" t="s">
        <v>131</v>
      </c>
      <c r="E27" s="98">
        <v>43614</v>
      </c>
      <c r="F27" s="90">
        <v>2652270.3600000003</v>
      </c>
      <c r="G27" s="99">
        <v>95.399420000000006</v>
      </c>
      <c r="H27" s="90">
        <v>2530.2500099999997</v>
      </c>
      <c r="I27" s="91">
        <v>2.2859453000000003E-3</v>
      </c>
      <c r="J27" s="91">
        <f t="shared" si="0"/>
        <v>1.1206054196155545E-2</v>
      </c>
      <c r="K27" s="91">
        <f>H27/'סכום נכסי הקרן'!$C$42</f>
        <v>1.2853146533623799E-3</v>
      </c>
    </row>
    <row r="28" spans="2:11">
      <c r="B28" s="92"/>
      <c r="C28" s="87"/>
      <c r="D28" s="87"/>
      <c r="E28" s="87"/>
      <c r="F28" s="90"/>
      <c r="G28" s="99"/>
      <c r="H28" s="87"/>
      <c r="I28" s="87"/>
      <c r="J28" s="91"/>
      <c r="K28" s="87"/>
    </row>
    <row r="29" spans="2:11">
      <c r="B29" s="85" t="s">
        <v>194</v>
      </c>
      <c r="C29" s="80"/>
      <c r="D29" s="81"/>
      <c r="E29" s="100"/>
      <c r="F29" s="83"/>
      <c r="G29" s="101"/>
      <c r="H29" s="83">
        <v>9731.832009093001</v>
      </c>
      <c r="I29" s="84"/>
      <c r="J29" s="84">
        <f t="shared" si="0"/>
        <v>4.3100656650833284E-2</v>
      </c>
      <c r="K29" s="84">
        <f>H29/'סכום נכסי הקרן'!$C$42</f>
        <v>4.9435693057652769E-3</v>
      </c>
    </row>
    <row r="30" spans="2:11">
      <c r="B30" s="86" t="s">
        <v>1950</v>
      </c>
      <c r="C30" s="127">
        <v>91381</v>
      </c>
      <c r="D30" s="88" t="s">
        <v>130</v>
      </c>
      <c r="E30" s="98">
        <v>44742</v>
      </c>
      <c r="F30" s="90">
        <v>44290.37556</v>
      </c>
      <c r="G30" s="99">
        <v>100</v>
      </c>
      <c r="H30" s="90">
        <v>169.3663961</v>
      </c>
      <c r="I30" s="91">
        <v>3.4733543000000001E-4</v>
      </c>
      <c r="J30" s="91">
        <f t="shared" si="0"/>
        <v>7.5009544756573187E-4</v>
      </c>
      <c r="K30" s="91">
        <f>H30/'סכום נכסי הקרן'!$C$42</f>
        <v>8.6034624971509071E-5</v>
      </c>
    </row>
    <row r="31" spans="2:11">
      <c r="B31" s="86" t="s">
        <v>1951</v>
      </c>
      <c r="C31" s="127">
        <v>72111</v>
      </c>
      <c r="D31" s="88" t="s">
        <v>130</v>
      </c>
      <c r="E31" s="98">
        <v>43466</v>
      </c>
      <c r="F31" s="90">
        <v>65512.316480000001</v>
      </c>
      <c r="G31" s="99">
        <v>100</v>
      </c>
      <c r="H31" s="90">
        <v>250.5190982</v>
      </c>
      <c r="I31" s="91">
        <v>5.5774029000000007E-4</v>
      </c>
      <c r="J31" s="91">
        <f t="shared" si="0"/>
        <v>1.1095071951412476E-3</v>
      </c>
      <c r="K31" s="91">
        <f>H31/'סכום נכסי הקרן'!$C$42</f>
        <v>1.2725851856180373E-4</v>
      </c>
    </row>
    <row r="32" spans="2:11">
      <c r="B32" s="86" t="s">
        <v>1952</v>
      </c>
      <c r="C32" s="87">
        <v>5272</v>
      </c>
      <c r="D32" s="88" t="s">
        <v>130</v>
      </c>
      <c r="E32" s="98">
        <v>42403</v>
      </c>
      <c r="F32" s="90">
        <v>93698.787252000009</v>
      </c>
      <c r="G32" s="99">
        <v>121.0806</v>
      </c>
      <c r="H32" s="90">
        <v>433.83682967300001</v>
      </c>
      <c r="I32" s="91">
        <v>9.5416296545454543E-5</v>
      </c>
      <c r="J32" s="91">
        <f t="shared" si="0"/>
        <v>1.9213907741883344E-3</v>
      </c>
      <c r="K32" s="91">
        <f>H32/'סכום נכסי הקרן'!$C$42</f>
        <v>2.2038013324500921E-4</v>
      </c>
    </row>
    <row r="33" spans="2:11">
      <c r="B33" s="86" t="s">
        <v>1953</v>
      </c>
      <c r="C33" s="87">
        <v>8292</v>
      </c>
      <c r="D33" s="88" t="s">
        <v>130</v>
      </c>
      <c r="E33" s="98">
        <v>44317</v>
      </c>
      <c r="F33" s="90">
        <v>46398.970000000008</v>
      </c>
      <c r="G33" s="99">
        <v>124.2444</v>
      </c>
      <c r="H33" s="90">
        <v>220.44642000000005</v>
      </c>
      <c r="I33" s="91">
        <v>1.2373103200000001E-4</v>
      </c>
      <c r="J33" s="91">
        <f t="shared" si="0"/>
        <v>9.7632033202460836E-4</v>
      </c>
      <c r="K33" s="91">
        <f>H33/'סכום נכסי הקרן'!$C$42</f>
        <v>1.1198222024995772E-4</v>
      </c>
    </row>
    <row r="34" spans="2:11">
      <c r="B34" s="86" t="s">
        <v>1954</v>
      </c>
      <c r="C34" s="87">
        <v>7038</v>
      </c>
      <c r="D34" s="88" t="s">
        <v>130</v>
      </c>
      <c r="E34" s="98">
        <v>43556</v>
      </c>
      <c r="F34" s="90">
        <v>193200.15000000002</v>
      </c>
      <c r="G34" s="99">
        <v>118.49630000000001</v>
      </c>
      <c r="H34" s="90">
        <v>875.44752000000017</v>
      </c>
      <c r="I34" s="91">
        <v>3.349456615384615E-4</v>
      </c>
      <c r="J34" s="91">
        <f t="shared" si="0"/>
        <v>3.8772106772998168E-3</v>
      </c>
      <c r="K34" s="91">
        <f>H34/'סכום נכסי הקרן'!$C$42</f>
        <v>4.447092268584777E-4</v>
      </c>
    </row>
    <row r="35" spans="2:11">
      <c r="B35" s="86" t="s">
        <v>1955</v>
      </c>
      <c r="C35" s="87">
        <v>6662</v>
      </c>
      <c r="D35" s="88" t="s">
        <v>130</v>
      </c>
      <c r="E35" s="98">
        <v>43556</v>
      </c>
      <c r="F35" s="90">
        <v>209458.49000000005</v>
      </c>
      <c r="G35" s="99">
        <v>139.68279999999999</v>
      </c>
      <c r="H35" s="90">
        <v>1118.8163200000004</v>
      </c>
      <c r="I35" s="91">
        <v>1.4908338926086957E-3</v>
      </c>
      <c r="J35" s="91">
        <f t="shared" si="0"/>
        <v>4.955050397357102E-3</v>
      </c>
      <c r="K35" s="91">
        <f>H35/'סכום נכסי הקרן'!$C$42</f>
        <v>5.683355418767389E-4</v>
      </c>
    </row>
    <row r="36" spans="2:11">
      <c r="B36" s="86" t="s">
        <v>1956</v>
      </c>
      <c r="C36" s="87">
        <v>8283</v>
      </c>
      <c r="D36" s="88" t="s">
        <v>131</v>
      </c>
      <c r="E36" s="98">
        <v>44317</v>
      </c>
      <c r="F36" s="90">
        <v>720652.00000000012</v>
      </c>
      <c r="G36" s="99">
        <v>105.353357</v>
      </c>
      <c r="H36" s="90">
        <v>759.23138000000017</v>
      </c>
      <c r="I36" s="91">
        <v>6.3318507272727264E-4</v>
      </c>
      <c r="J36" s="91">
        <f t="shared" si="0"/>
        <v>3.3625088264309377E-3</v>
      </c>
      <c r="K36" s="91">
        <f>H36/'סכום נכסי הקרן'!$C$42</f>
        <v>3.8567383228922176E-4</v>
      </c>
    </row>
    <row r="37" spans="2:11">
      <c r="B37" s="86" t="s">
        <v>1957</v>
      </c>
      <c r="C37" s="127">
        <v>85741</v>
      </c>
      <c r="D37" s="88" t="s">
        <v>130</v>
      </c>
      <c r="E37" s="98">
        <v>44404</v>
      </c>
      <c r="F37" s="90">
        <v>24424.469860000001</v>
      </c>
      <c r="G37" s="99">
        <v>100</v>
      </c>
      <c r="H37" s="90">
        <v>93.399172759999999</v>
      </c>
      <c r="I37" s="91">
        <v>1.4147121999999999E-4</v>
      </c>
      <c r="J37" s="91">
        <f t="shared" si="0"/>
        <v>4.1364931832354969E-4</v>
      </c>
      <c r="K37" s="91">
        <f>H37/'סכום נכסי הקרן'!$C$42</f>
        <v>4.7444847302007299E-5</v>
      </c>
    </row>
    <row r="38" spans="2:11">
      <c r="B38" s="86" t="s">
        <v>1958</v>
      </c>
      <c r="C38" s="127">
        <v>72112</v>
      </c>
      <c r="D38" s="88" t="s">
        <v>130</v>
      </c>
      <c r="E38" s="98">
        <v>43466</v>
      </c>
      <c r="F38" s="90">
        <v>26999.83051</v>
      </c>
      <c r="G38" s="99">
        <v>100</v>
      </c>
      <c r="H38" s="90">
        <v>103.2473519</v>
      </c>
      <c r="I38" s="91">
        <v>1.4504791E-4</v>
      </c>
      <c r="J38" s="91">
        <f t="shared" si="0"/>
        <v>4.572652569620752E-4</v>
      </c>
      <c r="K38" s="91">
        <f>H38/'סכום נכסי הקרן'!$C$42</f>
        <v>5.2447518543012343E-5</v>
      </c>
    </row>
    <row r="39" spans="2:11">
      <c r="B39" s="86" t="s">
        <v>1959</v>
      </c>
      <c r="C39" s="87">
        <v>5289</v>
      </c>
      <c r="D39" s="88" t="s">
        <v>130</v>
      </c>
      <c r="E39" s="98">
        <v>42736</v>
      </c>
      <c r="F39" s="90">
        <v>67634.099621000016</v>
      </c>
      <c r="G39" s="99">
        <v>115.08450000000001</v>
      </c>
      <c r="H39" s="90">
        <v>297.64626121800001</v>
      </c>
      <c r="I39" s="91">
        <v>3.9945076971428567E-4</v>
      </c>
      <c r="J39" s="91">
        <f t="shared" si="0"/>
        <v>1.3182255197350949E-3</v>
      </c>
      <c r="K39" s="91">
        <f>H39/'סכום נכסי הקרן'!$C$42</f>
        <v>1.5119814229820795E-4</v>
      </c>
    </row>
    <row r="40" spans="2:11">
      <c r="B40" s="86" t="s">
        <v>1960</v>
      </c>
      <c r="C40" s="87">
        <v>8405</v>
      </c>
      <c r="D40" s="88" t="s">
        <v>130</v>
      </c>
      <c r="E40" s="98">
        <v>44581</v>
      </c>
      <c r="F40" s="90">
        <v>3837.6271740000007</v>
      </c>
      <c r="G40" s="99">
        <v>111.79519999999999</v>
      </c>
      <c r="H40" s="90">
        <v>16.406041877</v>
      </c>
      <c r="I40" s="91">
        <v>3.4909568674580568E-4</v>
      </c>
      <c r="J40" s="91">
        <f t="shared" si="0"/>
        <v>7.2659616121514996E-5</v>
      </c>
      <c r="K40" s="91">
        <f>H40/'סכום נכסי הקרן'!$C$42</f>
        <v>8.3339298270311817E-6</v>
      </c>
    </row>
    <row r="41" spans="2:11">
      <c r="B41" s="86" t="s">
        <v>1961</v>
      </c>
      <c r="C41" s="87">
        <v>5230</v>
      </c>
      <c r="D41" s="88" t="s">
        <v>130</v>
      </c>
      <c r="E41" s="98">
        <v>40372</v>
      </c>
      <c r="F41" s="90">
        <v>36565.916215000005</v>
      </c>
      <c r="G41" s="99">
        <v>18.601400000000002</v>
      </c>
      <c r="H41" s="90">
        <v>26.009977365000001</v>
      </c>
      <c r="I41" s="91">
        <v>3.7353347560975606E-4</v>
      </c>
      <c r="J41" s="91">
        <f t="shared" si="0"/>
        <v>1.1519384046676441E-4</v>
      </c>
      <c r="K41" s="91">
        <f>H41/'סכום נכסי הקרן'!$C$42</f>
        <v>1.3212530346302944E-5</v>
      </c>
    </row>
    <row r="42" spans="2:11">
      <c r="B42" s="86" t="s">
        <v>1962</v>
      </c>
      <c r="C42" s="87">
        <v>5310</v>
      </c>
      <c r="D42" s="88" t="s">
        <v>130</v>
      </c>
      <c r="E42" s="98">
        <v>42979</v>
      </c>
      <c r="F42" s="90">
        <v>445697.07000000007</v>
      </c>
      <c r="G42" s="99">
        <v>120.38979999999999</v>
      </c>
      <c r="H42" s="90">
        <v>2051.8582500000002</v>
      </c>
      <c r="I42" s="91">
        <v>1.1804878048780488E-3</v>
      </c>
      <c r="J42" s="91">
        <f t="shared" si="0"/>
        <v>9.0873370858434964E-3</v>
      </c>
      <c r="K42" s="91">
        <f>H42/'סכום נכסי הקרן'!$C$42</f>
        <v>1.0423015373676413E-3</v>
      </c>
    </row>
    <row r="43" spans="2:11">
      <c r="B43" s="86" t="s">
        <v>1963</v>
      </c>
      <c r="C43" s="87">
        <v>6645</v>
      </c>
      <c r="D43" s="88" t="s">
        <v>130</v>
      </c>
      <c r="E43" s="98">
        <v>43466</v>
      </c>
      <c r="F43" s="90">
        <v>216721.19000000003</v>
      </c>
      <c r="G43" s="99">
        <v>159.9</v>
      </c>
      <c r="H43" s="90">
        <v>1325.1581800000001</v>
      </c>
      <c r="I43" s="91">
        <v>3.3616499999999999E-3</v>
      </c>
      <c r="J43" s="91">
        <f t="shared" si="0"/>
        <v>5.8689039916489712E-3</v>
      </c>
      <c r="K43" s="91">
        <f>H43/'סכום נכסי הקרן'!$C$42</f>
        <v>6.7315293747475277E-4</v>
      </c>
    </row>
    <row r="44" spans="2:11">
      <c r="B44" s="86" t="s">
        <v>1964</v>
      </c>
      <c r="C44" s="87">
        <v>7029</v>
      </c>
      <c r="D44" s="88" t="s">
        <v>131</v>
      </c>
      <c r="E44" s="98">
        <v>43739</v>
      </c>
      <c r="F44" s="90">
        <v>1292318.6800000002</v>
      </c>
      <c r="G44" s="99">
        <v>105.961427</v>
      </c>
      <c r="H44" s="90">
        <v>1369.3589700000002</v>
      </c>
      <c r="I44" s="91">
        <v>9.6801255813953489E-4</v>
      </c>
      <c r="J44" s="91">
        <f t="shared" si="0"/>
        <v>6.0646618994823123E-3</v>
      </c>
      <c r="K44" s="91">
        <f>H44/'סכום נכסי הקרן'!$C$42</f>
        <v>6.9560602426564796E-4</v>
      </c>
    </row>
    <row r="45" spans="2:11">
      <c r="B45" s="86" t="s">
        <v>1965</v>
      </c>
      <c r="C45" s="87">
        <v>7076</v>
      </c>
      <c r="D45" s="88" t="s">
        <v>131</v>
      </c>
      <c r="E45" s="98">
        <v>44104</v>
      </c>
      <c r="F45" s="90">
        <v>896202.89000000013</v>
      </c>
      <c r="G45" s="99">
        <v>69.301680000000005</v>
      </c>
      <c r="H45" s="90">
        <v>621.08384000000012</v>
      </c>
      <c r="I45" s="91">
        <v>1.7572585798237023E-3</v>
      </c>
      <c r="J45" s="91">
        <f t="shared" si="0"/>
        <v>2.7506764722417297E-3</v>
      </c>
      <c r="K45" s="91">
        <f>H45/'סכום נכסי הקרן'!$C$42</f>
        <v>3.1549774028795521E-4</v>
      </c>
    </row>
    <row r="46" spans="2:11">
      <c r="B46" s="92"/>
      <c r="C46" s="87"/>
      <c r="D46" s="87"/>
      <c r="E46" s="87"/>
      <c r="F46" s="90"/>
      <c r="G46" s="99"/>
      <c r="H46" s="87"/>
      <c r="I46" s="87"/>
      <c r="J46" s="91"/>
      <c r="K46" s="87"/>
    </row>
    <row r="47" spans="2:11">
      <c r="B47" s="79" t="s">
        <v>1966</v>
      </c>
      <c r="C47" s="80"/>
      <c r="D47" s="81"/>
      <c r="E47" s="100"/>
      <c r="F47" s="83"/>
      <c r="G47" s="101"/>
      <c r="H47" s="83">
        <v>211293.35780236288</v>
      </c>
      <c r="I47" s="84"/>
      <c r="J47" s="84">
        <f t="shared" si="0"/>
        <v>0.93578295008917478</v>
      </c>
      <c r="K47" s="84">
        <f>H47/'סכום נכסי הקרן'!$C$42</f>
        <v>0.10733265403347134</v>
      </c>
    </row>
    <row r="48" spans="2:11">
      <c r="B48" s="85" t="s">
        <v>190</v>
      </c>
      <c r="C48" s="80"/>
      <c r="D48" s="81"/>
      <c r="E48" s="100"/>
      <c r="F48" s="83"/>
      <c r="G48" s="101"/>
      <c r="H48" s="83">
        <v>6298.616244375</v>
      </c>
      <c r="I48" s="84"/>
      <c r="J48" s="84">
        <f t="shared" si="0"/>
        <v>2.7895518117299387E-2</v>
      </c>
      <c r="K48" s="84">
        <f>H48/'סכום נכסי הקרן'!$C$42</f>
        <v>3.1995667316691402E-3</v>
      </c>
    </row>
    <row r="49" spans="2:11">
      <c r="B49" s="86" t="s">
        <v>1967</v>
      </c>
      <c r="C49" s="127">
        <v>84032</v>
      </c>
      <c r="D49" s="88" t="s">
        <v>130</v>
      </c>
      <c r="E49" s="98">
        <v>44314</v>
      </c>
      <c r="F49" s="90">
        <v>33460.885260000003</v>
      </c>
      <c r="G49" s="99">
        <v>100</v>
      </c>
      <c r="H49" s="90">
        <v>127.9544252</v>
      </c>
      <c r="I49" s="91">
        <v>2.3803539999999999E-5</v>
      </c>
      <c r="J49" s="91">
        <f t="shared" si="0"/>
        <v>5.6668875319128287E-4</v>
      </c>
      <c r="K49" s="91">
        <f>H49/'סכום נכסי הקרן'!$C$42</f>
        <v>6.499820058181547E-5</v>
      </c>
    </row>
    <row r="50" spans="2:11">
      <c r="B50" s="86" t="s">
        <v>1968</v>
      </c>
      <c r="C50" s="127">
        <v>84034</v>
      </c>
      <c r="D50" s="88" t="s">
        <v>130</v>
      </c>
      <c r="E50" s="98">
        <v>44314</v>
      </c>
      <c r="F50" s="90">
        <v>19254.374660000001</v>
      </c>
      <c r="G50" s="99">
        <v>100</v>
      </c>
      <c r="H50" s="90">
        <v>73.628728700000011</v>
      </c>
      <c r="I50" s="91">
        <v>1.7191439999999999E-5</v>
      </c>
      <c r="J50" s="91">
        <f t="shared" si="0"/>
        <v>3.2608932751520213E-4</v>
      </c>
      <c r="K50" s="91">
        <f>H50/'סכום נכסי הקרן'!$C$42</f>
        <v>3.740187077661675E-5</v>
      </c>
    </row>
    <row r="51" spans="2:11">
      <c r="B51" s="86" t="s">
        <v>1969</v>
      </c>
      <c r="C51" s="87">
        <v>9239</v>
      </c>
      <c r="D51" s="88" t="s">
        <v>130</v>
      </c>
      <c r="E51" s="98">
        <v>44742</v>
      </c>
      <c r="F51" s="90">
        <v>17717.507669000002</v>
      </c>
      <c r="G51" s="99">
        <v>108.958</v>
      </c>
      <c r="H51" s="90">
        <v>73.820950965000009</v>
      </c>
      <c r="I51" s="91">
        <v>7.5697891037861527E-5</v>
      </c>
      <c r="J51" s="91">
        <f t="shared" si="0"/>
        <v>3.2694064778426033E-4</v>
      </c>
      <c r="K51" s="91">
        <f>H51/'סכום נכסי הקרן'!$C$42</f>
        <v>3.74995157100939E-5</v>
      </c>
    </row>
    <row r="52" spans="2:11">
      <c r="B52" s="86" t="s">
        <v>1970</v>
      </c>
      <c r="C52" s="127">
        <v>97211</v>
      </c>
      <c r="D52" s="88" t="s">
        <v>130</v>
      </c>
      <c r="E52" s="98">
        <v>45166</v>
      </c>
      <c r="F52" s="90">
        <v>12290.65868</v>
      </c>
      <c r="G52" s="99">
        <v>100</v>
      </c>
      <c r="H52" s="90">
        <v>46.999478779999997</v>
      </c>
      <c r="I52" s="91">
        <v>1.0952072E-4</v>
      </c>
      <c r="J52" s="91">
        <f t="shared" si="0"/>
        <v>2.0815283245458521E-4</v>
      </c>
      <c r="K52" s="91">
        <f>H52/'סכום נכסי הקרן'!$C$42</f>
        <v>2.3874762785329751E-5</v>
      </c>
    </row>
    <row r="53" spans="2:11">
      <c r="B53" s="86" t="s">
        <v>1971</v>
      </c>
      <c r="C53" s="87">
        <v>9616</v>
      </c>
      <c r="D53" s="88" t="s">
        <v>130</v>
      </c>
      <c r="E53" s="98">
        <v>45093</v>
      </c>
      <c r="F53" s="90">
        <v>3882.9930820000004</v>
      </c>
      <c r="G53" s="99">
        <v>125.0609</v>
      </c>
      <c r="H53" s="90">
        <v>18.569749812000001</v>
      </c>
      <c r="I53" s="91">
        <v>7.7659809874055998E-4</v>
      </c>
      <c r="J53" s="91">
        <f t="shared" si="0"/>
        <v>8.2242316759173256E-5</v>
      </c>
      <c r="K53" s="91">
        <f>H53/'סכום נכסי הקרן'!$C$42</f>
        <v>9.4330486901714924E-6</v>
      </c>
    </row>
    <row r="54" spans="2:11">
      <c r="B54" s="86" t="s">
        <v>1972</v>
      </c>
      <c r="C54" s="87">
        <v>8287</v>
      </c>
      <c r="D54" s="88" t="s">
        <v>130</v>
      </c>
      <c r="E54" s="98">
        <v>43800</v>
      </c>
      <c r="F54" s="90">
        <v>103057.22000000002</v>
      </c>
      <c r="G54" s="99">
        <v>210.83539999999999</v>
      </c>
      <c r="H54" s="90">
        <v>830.88293000000021</v>
      </c>
      <c r="I54" s="91">
        <v>7.8594643939393935E-4</v>
      </c>
      <c r="J54" s="91">
        <f t="shared" si="0"/>
        <v>3.6798415600996352E-3</v>
      </c>
      <c r="K54" s="91">
        <f>H54/'סכום נכסי הקרן'!$C$42</f>
        <v>4.2207133719472607E-4</v>
      </c>
    </row>
    <row r="55" spans="2:11">
      <c r="B55" s="86" t="s">
        <v>1973</v>
      </c>
      <c r="C55" s="127">
        <v>1181106</v>
      </c>
      <c r="D55" s="88" t="s">
        <v>130</v>
      </c>
      <c r="E55" s="98">
        <v>44287</v>
      </c>
      <c r="F55" s="90">
        <v>77886.300000000017</v>
      </c>
      <c r="G55" s="99">
        <v>121.6288</v>
      </c>
      <c r="H55" s="90">
        <v>362.25582000000009</v>
      </c>
      <c r="I55" s="91">
        <v>5.4436386666666667E-4</v>
      </c>
      <c r="J55" s="91">
        <f t="shared" si="0"/>
        <v>1.6043704518324533E-3</v>
      </c>
      <c r="K55" s="91">
        <f>H55/'סכום נכסי הקרן'!$C$42</f>
        <v>1.8401846136611807E-4</v>
      </c>
    </row>
    <row r="56" spans="2:11">
      <c r="B56" s="86" t="s">
        <v>1974</v>
      </c>
      <c r="C56" s="87">
        <v>7046</v>
      </c>
      <c r="D56" s="88" t="s">
        <v>130</v>
      </c>
      <c r="E56" s="98">
        <v>43795</v>
      </c>
      <c r="F56" s="90">
        <v>302104.65999999997</v>
      </c>
      <c r="G56" s="99">
        <v>147.65119999999999</v>
      </c>
      <c r="H56" s="90">
        <v>1705.7378400000002</v>
      </c>
      <c r="I56" s="91">
        <v>3.4846362222222226E-5</v>
      </c>
      <c r="J56" s="91">
        <f t="shared" si="0"/>
        <v>7.5544276668032895E-3</v>
      </c>
      <c r="K56" s="91">
        <f>H56/'סכום נכסי הקרן'!$C$42</f>
        <v>8.664795304345025E-4</v>
      </c>
    </row>
    <row r="57" spans="2:11">
      <c r="B57" s="86" t="s">
        <v>1975</v>
      </c>
      <c r="C57" s="87">
        <v>8315</v>
      </c>
      <c r="D57" s="88" t="s">
        <v>130</v>
      </c>
      <c r="E57" s="98">
        <v>44337</v>
      </c>
      <c r="F57" s="90">
        <v>512773.15000000008</v>
      </c>
      <c r="G57" s="99">
        <v>91.851900000000001</v>
      </c>
      <c r="H57" s="90">
        <v>1801.0729500000002</v>
      </c>
      <c r="I57" s="91">
        <v>9.555454032894737E-5</v>
      </c>
      <c r="J57" s="91">
        <f t="shared" si="0"/>
        <v>7.9766509274432334E-3</v>
      </c>
      <c r="K57" s="91">
        <f>H57/'סכום נכסי הקרן'!$C$42</f>
        <v>9.1490779379924179E-4</v>
      </c>
    </row>
    <row r="58" spans="2:11">
      <c r="B58" s="86" t="s">
        <v>1976</v>
      </c>
      <c r="C58" s="87">
        <v>8338</v>
      </c>
      <c r="D58" s="88" t="s">
        <v>130</v>
      </c>
      <c r="E58" s="98">
        <v>44561</v>
      </c>
      <c r="F58" s="90">
        <v>12293.061367000002</v>
      </c>
      <c r="G58" s="99">
        <v>67.068899999999999</v>
      </c>
      <c r="H58" s="90">
        <v>31.528195588000003</v>
      </c>
      <c r="I58" s="91">
        <v>4.0976880003822439E-4</v>
      </c>
      <c r="J58" s="91">
        <f t="shared" si="0"/>
        <v>1.3963310624238282E-4</v>
      </c>
      <c r="K58" s="91">
        <f>H58/'סכום נכסי הקרן'!$C$42</f>
        <v>1.6015671029809241E-5</v>
      </c>
    </row>
    <row r="59" spans="2:11">
      <c r="B59" s="86" t="s">
        <v>1977</v>
      </c>
      <c r="C59" s="127">
        <v>84031</v>
      </c>
      <c r="D59" s="88" t="s">
        <v>130</v>
      </c>
      <c r="E59" s="98">
        <v>44314</v>
      </c>
      <c r="F59" s="90">
        <v>20138.4139</v>
      </c>
      <c r="G59" s="99">
        <v>100</v>
      </c>
      <c r="H59" s="90">
        <v>77.009294760000003</v>
      </c>
      <c r="I59" s="91">
        <v>1.9836279999999997E-5</v>
      </c>
      <c r="J59" s="91">
        <f t="shared" si="0"/>
        <v>3.4106128931040986E-4</v>
      </c>
      <c r="K59" s="91">
        <f>H59/'סכום נכסי הקרן'!$C$42</f>
        <v>3.911912839005611E-5</v>
      </c>
    </row>
    <row r="60" spans="2:11">
      <c r="B60" s="86" t="s">
        <v>1978</v>
      </c>
      <c r="C60" s="127">
        <v>84033</v>
      </c>
      <c r="D60" s="88" t="s">
        <v>130</v>
      </c>
      <c r="E60" s="98">
        <v>44314</v>
      </c>
      <c r="F60" s="90">
        <v>19729.545750000001</v>
      </c>
      <c r="G60" s="99">
        <v>100</v>
      </c>
      <c r="H60" s="90">
        <v>75.445782960000003</v>
      </c>
      <c r="I60" s="91">
        <v>1.0799749999999999E-5</v>
      </c>
      <c r="J60" s="91">
        <f t="shared" si="0"/>
        <v>3.3413675699230555E-4</v>
      </c>
      <c r="K60" s="91">
        <f>H60/'סכום נכסי הקרן'!$C$42</f>
        <v>3.8324896745237346E-5</v>
      </c>
    </row>
    <row r="61" spans="2:11">
      <c r="B61" s="86" t="s">
        <v>1979</v>
      </c>
      <c r="C61" s="127">
        <v>84036</v>
      </c>
      <c r="D61" s="88" t="s">
        <v>130</v>
      </c>
      <c r="E61" s="98">
        <v>44314</v>
      </c>
      <c r="F61" s="90">
        <v>30112.586630000002</v>
      </c>
      <c r="G61" s="99">
        <v>100</v>
      </c>
      <c r="H61" s="90">
        <v>115.1505313</v>
      </c>
      <c r="I61" s="91">
        <v>2.7109590000000001E-5</v>
      </c>
      <c r="J61" s="91">
        <f t="shared" si="0"/>
        <v>5.0998244812334005E-4</v>
      </c>
      <c r="K61" s="91">
        <f>H61/'סכום נכסי הקרן'!$C$42</f>
        <v>5.8494087397455795E-5</v>
      </c>
    </row>
    <row r="62" spans="2:11">
      <c r="B62" s="86" t="s">
        <v>1980</v>
      </c>
      <c r="C62" s="127">
        <v>84035</v>
      </c>
      <c r="D62" s="88" t="s">
        <v>130</v>
      </c>
      <c r="E62" s="98">
        <v>44314</v>
      </c>
      <c r="F62" s="90">
        <v>8365.2213140000003</v>
      </c>
      <c r="G62" s="99">
        <v>100</v>
      </c>
      <c r="H62" s="90">
        <v>31.988606309999998</v>
      </c>
      <c r="I62" s="91">
        <v>1.6750640000000001E-5</v>
      </c>
      <c r="J62" s="91">
        <f t="shared" si="0"/>
        <v>1.4167218834210905E-4</v>
      </c>
      <c r="K62" s="91">
        <f>H62/'סכום נכסי הקרן'!$C$42</f>
        <v>1.624955015053366E-5</v>
      </c>
    </row>
    <row r="63" spans="2:11">
      <c r="B63" s="86" t="s">
        <v>1981</v>
      </c>
      <c r="C63" s="87">
        <v>8316</v>
      </c>
      <c r="D63" s="88" t="s">
        <v>130</v>
      </c>
      <c r="E63" s="98">
        <v>44378</v>
      </c>
      <c r="F63" s="90">
        <v>258065.19000000003</v>
      </c>
      <c r="G63" s="99">
        <v>93.892600000000002</v>
      </c>
      <c r="H63" s="90">
        <v>926.57096000000024</v>
      </c>
      <c r="I63" s="91">
        <v>1.6733053148387097E-3</v>
      </c>
      <c r="J63" s="91">
        <f t="shared" si="0"/>
        <v>4.1036278444057297E-3</v>
      </c>
      <c r="K63" s="91">
        <f>H63/'סכום נכסי הקרן'!$C$42</f>
        <v>4.7067887661743276E-4</v>
      </c>
    </row>
    <row r="64" spans="2:11">
      <c r="B64" s="92"/>
      <c r="C64" s="87"/>
      <c r="D64" s="87"/>
      <c r="E64" s="87"/>
      <c r="F64" s="90"/>
      <c r="G64" s="99"/>
      <c r="H64" s="87"/>
      <c r="I64" s="87"/>
      <c r="J64" s="91"/>
      <c r="K64" s="87"/>
    </row>
    <row r="65" spans="2:11">
      <c r="B65" s="85" t="s">
        <v>1982</v>
      </c>
      <c r="C65" s="87"/>
      <c r="D65" s="88"/>
      <c r="E65" s="98"/>
      <c r="F65" s="90"/>
      <c r="G65" s="99"/>
      <c r="H65" s="90">
        <v>199.96837159</v>
      </c>
      <c r="I65" s="91"/>
      <c r="J65" s="91">
        <f t="shared" si="0"/>
        <v>8.8562647987283725E-4</v>
      </c>
      <c r="K65" s="91">
        <f>H65/'סכום נכסי הקרן'!$C$42</f>
        <v>1.0157979535533742E-4</v>
      </c>
    </row>
    <row r="66" spans="2:11">
      <c r="B66" s="86" t="s">
        <v>1983</v>
      </c>
      <c r="C66" s="87" t="s">
        <v>1984</v>
      </c>
      <c r="D66" s="88" t="s">
        <v>130</v>
      </c>
      <c r="E66" s="98">
        <v>44616</v>
      </c>
      <c r="F66" s="90">
        <v>29.698164000000002</v>
      </c>
      <c r="G66" s="99">
        <v>98026.36</v>
      </c>
      <c r="H66" s="90">
        <v>111.32439950100002</v>
      </c>
      <c r="I66" s="91">
        <v>3.9476737411702135E-5</v>
      </c>
      <c r="J66" s="91">
        <f t="shared" si="0"/>
        <v>4.930371501757954E-4</v>
      </c>
      <c r="K66" s="91">
        <f>H66/'סכום נכסי הקרן'!$C$42</f>
        <v>5.6550491607508363E-5</v>
      </c>
    </row>
    <row r="67" spans="2:11">
      <c r="B67" s="86" t="s">
        <v>1985</v>
      </c>
      <c r="C67" s="87">
        <v>9628</v>
      </c>
      <c r="D67" s="88" t="s">
        <v>130</v>
      </c>
      <c r="E67" s="98">
        <v>45103</v>
      </c>
      <c r="F67" s="90">
        <v>10.025308000000001</v>
      </c>
      <c r="G67" s="99">
        <v>126473.8</v>
      </c>
      <c r="H67" s="90">
        <v>48.485954408000012</v>
      </c>
      <c r="I67" s="91">
        <v>3.2933267772843603E-4</v>
      </c>
      <c r="J67" s="91">
        <f t="shared" si="0"/>
        <v>2.1473618444857749E-4</v>
      </c>
      <c r="K67" s="91">
        <f>H67/'סכום נכסי הקרן'!$C$42</f>
        <v>2.4629861648676645E-5</v>
      </c>
    </row>
    <row r="68" spans="2:11">
      <c r="B68" s="86" t="s">
        <v>1986</v>
      </c>
      <c r="C68" s="87">
        <v>9768</v>
      </c>
      <c r="D68" s="88" t="s">
        <v>130</v>
      </c>
      <c r="E68" s="98">
        <v>45103</v>
      </c>
      <c r="F68" s="90">
        <v>8.3110310000000016</v>
      </c>
      <c r="G68" s="99">
        <v>126356.95</v>
      </c>
      <c r="H68" s="90">
        <v>40.158017681000004</v>
      </c>
      <c r="I68" s="91">
        <v>2.7276657037336721E-4</v>
      </c>
      <c r="J68" s="91">
        <f t="shared" si="0"/>
        <v>1.7785314524846449E-4</v>
      </c>
      <c r="K68" s="91">
        <f>H68/'סכום נכסי הקרן'!$C$42</f>
        <v>2.0399442099152428E-5</v>
      </c>
    </row>
    <row r="69" spans="2:11">
      <c r="B69" s="92"/>
      <c r="C69" s="87"/>
      <c r="D69" s="87"/>
      <c r="E69" s="87"/>
      <c r="F69" s="90"/>
      <c r="G69" s="99"/>
      <c r="H69" s="87"/>
      <c r="I69" s="87"/>
      <c r="J69" s="91"/>
      <c r="K69" s="87"/>
    </row>
    <row r="70" spans="2:11">
      <c r="B70" s="85" t="s">
        <v>193</v>
      </c>
      <c r="C70" s="80"/>
      <c r="D70" s="81"/>
      <c r="E70" s="100"/>
      <c r="F70" s="83"/>
      <c r="G70" s="101"/>
      <c r="H70" s="83">
        <v>12518.955810000001</v>
      </c>
      <c r="I70" s="84"/>
      <c r="J70" s="84">
        <f t="shared" si="0"/>
        <v>5.544436191352347E-2</v>
      </c>
      <c r="K70" s="84">
        <f>H70/'סכום נכסי הקרן'!$C$42</f>
        <v>6.3593705301039031E-3</v>
      </c>
    </row>
    <row r="71" spans="2:11">
      <c r="B71" s="86" t="s">
        <v>1987</v>
      </c>
      <c r="C71" s="87">
        <v>7064</v>
      </c>
      <c r="D71" s="88" t="s">
        <v>130</v>
      </c>
      <c r="E71" s="98">
        <v>43466</v>
      </c>
      <c r="F71" s="90">
        <v>607139.43999999994</v>
      </c>
      <c r="G71" s="99">
        <v>116.00320000000001</v>
      </c>
      <c r="H71" s="90">
        <v>2693.2476800000009</v>
      </c>
      <c r="I71" s="91">
        <v>3.2878705555555555E-5</v>
      </c>
      <c r="J71" s="91">
        <f t="shared" ref="J71:J128" si="1">IFERROR(H71/$H$11,0)</f>
        <v>1.1927943620776905E-2</v>
      </c>
      <c r="K71" s="91">
        <f>H71/'סכום נכסי הקרן'!$C$42</f>
        <v>1.3681140972461592E-3</v>
      </c>
    </row>
    <row r="72" spans="2:11">
      <c r="B72" s="86" t="s">
        <v>1988</v>
      </c>
      <c r="C72" s="87">
        <v>7031</v>
      </c>
      <c r="D72" s="88" t="s">
        <v>130</v>
      </c>
      <c r="E72" s="98">
        <v>43090</v>
      </c>
      <c r="F72" s="90">
        <v>827333.2200000002</v>
      </c>
      <c r="G72" s="99">
        <v>114.60169999999999</v>
      </c>
      <c r="H72" s="90">
        <v>3625.6794500000005</v>
      </c>
      <c r="I72" s="91">
        <v>5.8680065333333335E-5</v>
      </c>
      <c r="J72" s="91">
        <f t="shared" si="1"/>
        <v>1.6057528012651777E-2</v>
      </c>
      <c r="K72" s="91">
        <f>H72/'סכום נכסי הקרן'!$C$42</f>
        <v>1.8417701440814757E-3</v>
      </c>
    </row>
    <row r="73" spans="2:11">
      <c r="B73" s="86" t="s">
        <v>1989</v>
      </c>
      <c r="C73" s="87">
        <v>5344</v>
      </c>
      <c r="D73" s="88" t="s">
        <v>130</v>
      </c>
      <c r="E73" s="98">
        <v>43431</v>
      </c>
      <c r="F73" s="90">
        <v>664648.58000000007</v>
      </c>
      <c r="G73" s="99">
        <v>84.913899999999998</v>
      </c>
      <c r="H73" s="90">
        <v>2158.1854100000005</v>
      </c>
      <c r="I73" s="91">
        <v>1.2635016293895346E-4</v>
      </c>
      <c r="J73" s="91">
        <f t="shared" si="1"/>
        <v>9.5582422978874662E-3</v>
      </c>
      <c r="K73" s="91">
        <f>H73/'סכום נכסי הקרן'!$C$42</f>
        <v>1.0963135347031958E-3</v>
      </c>
    </row>
    <row r="74" spans="2:11">
      <c r="B74" s="86" t="s">
        <v>1990</v>
      </c>
      <c r="C74" s="87">
        <v>7989</v>
      </c>
      <c r="D74" s="88" t="s">
        <v>130</v>
      </c>
      <c r="E74" s="98">
        <v>43830</v>
      </c>
      <c r="F74" s="90">
        <v>167514.19000000003</v>
      </c>
      <c r="G74" s="99">
        <v>131.00360000000001</v>
      </c>
      <c r="H74" s="90">
        <v>839.17535000000009</v>
      </c>
      <c r="I74" s="91">
        <v>2.0939275000000002E-4</v>
      </c>
      <c r="J74" s="91">
        <f t="shared" si="1"/>
        <v>3.7165673016548275E-3</v>
      </c>
      <c r="K74" s="91">
        <f>H74/'סכום נכסי הקרן'!$C$42</f>
        <v>4.2628371498178717E-4</v>
      </c>
    </row>
    <row r="75" spans="2:11">
      <c r="B75" s="86" t="s">
        <v>1991</v>
      </c>
      <c r="C75" s="87">
        <v>5299</v>
      </c>
      <c r="D75" s="88" t="s">
        <v>130</v>
      </c>
      <c r="E75" s="98">
        <v>42831</v>
      </c>
      <c r="F75" s="90">
        <v>589516.8600000001</v>
      </c>
      <c r="G75" s="99">
        <v>142.0685</v>
      </c>
      <c r="H75" s="90">
        <v>3202.6679200000003</v>
      </c>
      <c r="I75" s="91">
        <v>7.9558000000000005E-4</v>
      </c>
      <c r="J75" s="91">
        <f t="shared" si="1"/>
        <v>1.4184080680552496E-2</v>
      </c>
      <c r="K75" s="91">
        <f>H75/'סכום נכסי הקרן'!$C$42</f>
        <v>1.6268890390912854E-3</v>
      </c>
    </row>
    <row r="76" spans="2:11">
      <c r="B76" s="92"/>
      <c r="C76" s="87"/>
      <c r="D76" s="87"/>
      <c r="E76" s="87"/>
      <c r="F76" s="90"/>
      <c r="G76" s="99"/>
      <c r="H76" s="87"/>
      <c r="I76" s="87"/>
      <c r="J76" s="91"/>
      <c r="K76" s="87"/>
    </row>
    <row r="77" spans="2:11">
      <c r="B77" s="85" t="s">
        <v>194</v>
      </c>
      <c r="C77" s="80"/>
      <c r="D77" s="81"/>
      <c r="E77" s="100"/>
      <c r="F77" s="83"/>
      <c r="G77" s="101"/>
      <c r="H77" s="83">
        <v>192275.81737639787</v>
      </c>
      <c r="I77" s="84"/>
      <c r="J77" s="84">
        <f t="shared" si="1"/>
        <v>0.85155744357847896</v>
      </c>
      <c r="K77" s="84">
        <f>H77/'סכום נכסי הקרן'!$C$42</f>
        <v>9.7672136976342944E-2</v>
      </c>
    </row>
    <row r="78" spans="2:11">
      <c r="B78" s="86" t="s">
        <v>1992</v>
      </c>
      <c r="C78" s="127">
        <v>76203</v>
      </c>
      <c r="D78" s="88" t="s">
        <v>130</v>
      </c>
      <c r="E78" s="98">
        <v>43466</v>
      </c>
      <c r="F78" s="90">
        <v>65586.837350000002</v>
      </c>
      <c r="G78" s="99">
        <v>100</v>
      </c>
      <c r="H78" s="90">
        <v>250.80406599999998</v>
      </c>
      <c r="I78" s="91">
        <v>6.2182214000000005E-4</v>
      </c>
      <c r="J78" s="91">
        <f t="shared" si="1"/>
        <v>1.1107692698762888E-3</v>
      </c>
      <c r="K78" s="91">
        <f>H78/'סכום נכסי הקרן'!$C$42</f>
        <v>1.2740327630812476E-4</v>
      </c>
    </row>
    <row r="79" spans="2:11">
      <c r="B79" s="86" t="s">
        <v>1993</v>
      </c>
      <c r="C79" s="87">
        <v>7055</v>
      </c>
      <c r="D79" s="88" t="s">
        <v>130</v>
      </c>
      <c r="E79" s="98">
        <v>43914</v>
      </c>
      <c r="F79" s="90">
        <v>201823.16000000003</v>
      </c>
      <c r="G79" s="99">
        <v>108.56829999999999</v>
      </c>
      <c r="H79" s="90">
        <v>837.89947000000018</v>
      </c>
      <c r="I79" s="91">
        <v>9.9272307499999996E-4</v>
      </c>
      <c r="J79" s="91">
        <f t="shared" si="1"/>
        <v>3.7109166424823016E-3</v>
      </c>
      <c r="K79" s="91">
        <f>H79/'סכום נכסי הקרן'!$C$42</f>
        <v>4.2563559434017045E-4</v>
      </c>
    </row>
    <row r="80" spans="2:11">
      <c r="B80" s="86" t="s">
        <v>1994</v>
      </c>
      <c r="C80" s="87">
        <v>5238</v>
      </c>
      <c r="D80" s="88" t="s">
        <v>132</v>
      </c>
      <c r="E80" s="98">
        <v>43221</v>
      </c>
      <c r="F80" s="90">
        <v>397302.80292300007</v>
      </c>
      <c r="G80" s="99">
        <v>92.749899999999997</v>
      </c>
      <c r="H80" s="90">
        <v>1493.559050627</v>
      </c>
      <c r="I80" s="91">
        <v>8.2782932376659069E-5</v>
      </c>
      <c r="J80" s="91">
        <f t="shared" si="1"/>
        <v>6.6147232883460349E-3</v>
      </c>
      <c r="K80" s="91">
        <f>H80/'סכום נכסי הקרן'!$C$42</f>
        <v>7.5869709548302222E-4</v>
      </c>
    </row>
    <row r="81" spans="2:11">
      <c r="B81" s="86" t="s">
        <v>1995</v>
      </c>
      <c r="C81" s="87">
        <v>7070</v>
      </c>
      <c r="D81" s="88" t="s">
        <v>132</v>
      </c>
      <c r="E81" s="98">
        <v>44075</v>
      </c>
      <c r="F81" s="90">
        <v>963337.00469600025</v>
      </c>
      <c r="G81" s="99">
        <v>101.9179</v>
      </c>
      <c r="H81" s="90">
        <v>3979.385642742001</v>
      </c>
      <c r="I81" s="91">
        <v>1.3189299779550425E-4</v>
      </c>
      <c r="J81" s="91">
        <f t="shared" si="1"/>
        <v>1.7624033594992511E-2</v>
      </c>
      <c r="K81" s="91">
        <f>H81/'סכום נכסי הקרן'!$C$42</f>
        <v>2.0214455716951727E-3</v>
      </c>
    </row>
    <row r="82" spans="2:11">
      <c r="B82" s="86" t="s">
        <v>1996</v>
      </c>
      <c r="C82" s="87">
        <v>5339</v>
      </c>
      <c r="D82" s="88" t="s">
        <v>130</v>
      </c>
      <c r="E82" s="98">
        <v>42916</v>
      </c>
      <c r="F82" s="90">
        <v>567422.52228399995</v>
      </c>
      <c r="G82" s="99">
        <v>77.658199999999994</v>
      </c>
      <c r="H82" s="90">
        <v>1685.0460481920004</v>
      </c>
      <c r="I82" s="91">
        <v>3.8636585708777381E-4</v>
      </c>
      <c r="J82" s="91">
        <f t="shared" si="1"/>
        <v>7.4627871808830813E-3</v>
      </c>
      <c r="K82" s="91">
        <f>H82/'סכום נכסי הקרן'!$C$42</f>
        <v>8.5596852831612059E-4</v>
      </c>
    </row>
    <row r="83" spans="2:11">
      <c r="B83" s="86" t="s">
        <v>1997</v>
      </c>
      <c r="C83" s="87">
        <v>7006</v>
      </c>
      <c r="D83" s="88" t="s">
        <v>132</v>
      </c>
      <c r="E83" s="98">
        <v>43617</v>
      </c>
      <c r="F83" s="90">
        <v>366001.68000000005</v>
      </c>
      <c r="G83" s="99">
        <v>144.85249999999999</v>
      </c>
      <c r="H83" s="90">
        <v>2148.8020000000006</v>
      </c>
      <c r="I83" s="91">
        <v>2.2777828571428573E-5</v>
      </c>
      <c r="J83" s="91">
        <f t="shared" si="1"/>
        <v>9.5166847440531933E-3</v>
      </c>
      <c r="K83" s="91">
        <f>H83/'סכום נכסי הקרן'!$C$42</f>
        <v>1.0915469565690821E-3</v>
      </c>
    </row>
    <row r="84" spans="2:11">
      <c r="B84" s="86" t="s">
        <v>1998</v>
      </c>
      <c r="C84" s="87">
        <v>8417</v>
      </c>
      <c r="D84" s="88" t="s">
        <v>132</v>
      </c>
      <c r="E84" s="98">
        <v>44713</v>
      </c>
      <c r="F84" s="90">
        <v>81134.000000000015</v>
      </c>
      <c r="G84" s="99">
        <v>104.7882</v>
      </c>
      <c r="H84" s="90">
        <v>344.58994000000007</v>
      </c>
      <c r="I84" s="91">
        <v>1.187652E-5</v>
      </c>
      <c r="J84" s="91">
        <f t="shared" si="1"/>
        <v>1.5261312233291874E-3</v>
      </c>
      <c r="K84" s="91">
        <f>H84/'סכום נכסי הקרן'!$C$42</f>
        <v>1.7504455983907434E-4</v>
      </c>
    </row>
    <row r="85" spans="2:11">
      <c r="B85" s="86" t="s">
        <v>1999</v>
      </c>
      <c r="C85" s="127">
        <v>60831</v>
      </c>
      <c r="D85" s="88" t="s">
        <v>130</v>
      </c>
      <c r="E85" s="98">
        <v>42555</v>
      </c>
      <c r="F85" s="90">
        <v>62808.41332</v>
      </c>
      <c r="G85" s="99">
        <v>100</v>
      </c>
      <c r="H85" s="90">
        <v>240.1793725</v>
      </c>
      <c r="I85" s="91">
        <v>4.289216E-5</v>
      </c>
      <c r="J85" s="91">
        <f t="shared" si="1"/>
        <v>1.0637142789829022E-3</v>
      </c>
      <c r="K85" s="91">
        <f>H85/'סכום נכסי הקרן'!$C$42</f>
        <v>1.2200615183858115E-4</v>
      </c>
    </row>
    <row r="86" spans="2:11">
      <c r="B86" s="86" t="s">
        <v>2000</v>
      </c>
      <c r="C86" s="87">
        <v>8400</v>
      </c>
      <c r="D86" s="88" t="s">
        <v>130</v>
      </c>
      <c r="E86" s="98">
        <v>44544</v>
      </c>
      <c r="F86" s="90">
        <v>83431.76209600002</v>
      </c>
      <c r="G86" s="99">
        <v>112.6778</v>
      </c>
      <c r="H86" s="90">
        <v>359.49069913200003</v>
      </c>
      <c r="I86" s="91">
        <v>2.1362883355756707E-4</v>
      </c>
      <c r="J86" s="91">
        <f t="shared" si="1"/>
        <v>1.5921241938803667E-3</v>
      </c>
      <c r="K86" s="91">
        <f>H86/'סכום נכסי הקרן'!$C$42</f>
        <v>1.8261383717644813E-4</v>
      </c>
    </row>
    <row r="87" spans="2:11">
      <c r="B87" s="86" t="s">
        <v>2001</v>
      </c>
      <c r="C87" s="127">
        <v>79692</v>
      </c>
      <c r="D87" s="88" t="s">
        <v>130</v>
      </c>
      <c r="E87" s="98">
        <v>43466</v>
      </c>
      <c r="F87" s="90">
        <v>233052.80000000005</v>
      </c>
      <c r="G87" s="99">
        <v>100</v>
      </c>
      <c r="H87" s="90">
        <v>111.3992277</v>
      </c>
      <c r="I87" s="91">
        <v>1.8339099999999999E-5</v>
      </c>
      <c r="J87" s="91">
        <f t="shared" si="1"/>
        <v>4.933685517566986E-4</v>
      </c>
      <c r="K87" s="91">
        <f>H87/'סכום נכסי הקרן'!$C$42</f>
        <v>5.6588502784379927E-5</v>
      </c>
    </row>
    <row r="88" spans="2:11">
      <c r="B88" s="86" t="s">
        <v>2002</v>
      </c>
      <c r="C88" s="127">
        <v>79694</v>
      </c>
      <c r="D88" s="88" t="s">
        <v>130</v>
      </c>
      <c r="E88" s="98">
        <v>43466</v>
      </c>
      <c r="F88" s="90">
        <v>45780.763509999997</v>
      </c>
      <c r="G88" s="99">
        <v>100</v>
      </c>
      <c r="H88" s="90">
        <v>175.06563969999999</v>
      </c>
      <c r="I88" s="91">
        <v>1.528258E-5</v>
      </c>
      <c r="J88" s="91">
        <f t="shared" si="1"/>
        <v>7.7533644446575462E-4</v>
      </c>
      <c r="K88" s="91">
        <f>H88/'סכום נכסי הקרן'!$C$42</f>
        <v>8.8929722801055853E-5</v>
      </c>
    </row>
    <row r="89" spans="2:11">
      <c r="B89" s="86" t="s">
        <v>2003</v>
      </c>
      <c r="C89" s="87">
        <v>8843</v>
      </c>
      <c r="D89" s="88" t="s">
        <v>130</v>
      </c>
      <c r="E89" s="98">
        <v>44562</v>
      </c>
      <c r="F89" s="90">
        <v>26307.299819000003</v>
      </c>
      <c r="G89" s="99">
        <v>107.17489999999999</v>
      </c>
      <c r="H89" s="90">
        <v>107.81700034900001</v>
      </c>
      <c r="I89" s="91">
        <v>5.2364355829223971E-5</v>
      </c>
      <c r="J89" s="91">
        <f t="shared" si="1"/>
        <v>4.7750346582463429E-4</v>
      </c>
      <c r="K89" s="91">
        <f>H89/'סכום נכסי הקרן'!$C$42</f>
        <v>5.476880540755202E-5</v>
      </c>
    </row>
    <row r="90" spans="2:11">
      <c r="B90" s="86" t="s">
        <v>2004</v>
      </c>
      <c r="C90" s="87">
        <v>5291</v>
      </c>
      <c r="D90" s="88" t="s">
        <v>130</v>
      </c>
      <c r="E90" s="98">
        <v>42787</v>
      </c>
      <c r="F90" s="90">
        <v>702506.19</v>
      </c>
      <c r="G90" s="99">
        <v>63.126199999999997</v>
      </c>
      <c r="H90" s="90">
        <v>1695.8119200000003</v>
      </c>
      <c r="I90" s="91">
        <v>2.6485083662733676E-4</v>
      </c>
      <c r="J90" s="91">
        <f t="shared" si="1"/>
        <v>7.5104674268953358E-3</v>
      </c>
      <c r="K90" s="91">
        <f>H90/'סכום נכסי הקרן'!$C$42</f>
        <v>8.6143736844510185E-4</v>
      </c>
    </row>
    <row r="91" spans="2:11">
      <c r="B91" s="86" t="s">
        <v>2005</v>
      </c>
      <c r="C91" s="87">
        <v>5281</v>
      </c>
      <c r="D91" s="88" t="s">
        <v>130</v>
      </c>
      <c r="E91" s="98">
        <v>42603</v>
      </c>
      <c r="F91" s="90">
        <v>862008.57</v>
      </c>
      <c r="G91" s="99">
        <v>25.8505</v>
      </c>
      <c r="H91" s="90">
        <v>852.11538000000007</v>
      </c>
      <c r="I91" s="91">
        <v>2.5882352941176468E-4</v>
      </c>
      <c r="J91" s="91">
        <f t="shared" si="1"/>
        <v>3.7738765307455445E-3</v>
      </c>
      <c r="K91" s="91">
        <f>H91/'סכום נכסי הקרן'!$C$42</f>
        <v>4.3285698248824545E-4</v>
      </c>
    </row>
    <row r="92" spans="2:11">
      <c r="B92" s="86" t="s">
        <v>2006</v>
      </c>
      <c r="C92" s="87">
        <v>5302</v>
      </c>
      <c r="D92" s="88" t="s">
        <v>130</v>
      </c>
      <c r="E92" s="98">
        <v>42948</v>
      </c>
      <c r="F92" s="90">
        <v>712714.17000000016</v>
      </c>
      <c r="G92" s="99">
        <v>112.2777</v>
      </c>
      <c r="H92" s="90">
        <v>3060.0377599999997</v>
      </c>
      <c r="I92" s="91">
        <v>3.6170212765957448E-5</v>
      </c>
      <c r="J92" s="91">
        <f t="shared" si="1"/>
        <v>1.3552395551948804E-2</v>
      </c>
      <c r="K92" s="91">
        <f>H92/'סכום נכסי הקרן'!$C$42</f>
        <v>1.5544358688769232E-3</v>
      </c>
    </row>
    <row r="93" spans="2:11">
      <c r="B93" s="86" t="s">
        <v>2007</v>
      </c>
      <c r="C93" s="87">
        <v>7025</v>
      </c>
      <c r="D93" s="88" t="s">
        <v>130</v>
      </c>
      <c r="E93" s="98">
        <v>43556</v>
      </c>
      <c r="F93" s="90">
        <v>241502.60000000003</v>
      </c>
      <c r="G93" s="99">
        <v>91.127099999999999</v>
      </c>
      <c r="H93" s="90">
        <v>841.56419999999991</v>
      </c>
      <c r="I93" s="91">
        <v>1.0531187229629631E-4</v>
      </c>
      <c r="J93" s="91">
        <f t="shared" si="1"/>
        <v>3.7271471188510281E-3</v>
      </c>
      <c r="K93" s="91">
        <f>H93/'סכום נכסי הקרן'!$C$42</f>
        <v>4.2749720135568288E-4</v>
      </c>
    </row>
    <row r="94" spans="2:11">
      <c r="B94" s="86" t="s">
        <v>2008</v>
      </c>
      <c r="C94" s="87">
        <v>9386</v>
      </c>
      <c r="D94" s="88" t="s">
        <v>130</v>
      </c>
      <c r="E94" s="98">
        <v>44896</v>
      </c>
      <c r="F94" s="90">
        <v>7284.4800000000014</v>
      </c>
      <c r="G94" s="99">
        <v>122.3484</v>
      </c>
      <c r="H94" s="90">
        <v>34.081210000000006</v>
      </c>
      <c r="I94" s="91">
        <v>2.1809956257924106E-4</v>
      </c>
      <c r="J94" s="91">
        <f t="shared" si="1"/>
        <v>1.5093998016842551E-4</v>
      </c>
      <c r="K94" s="91">
        <f>H94/'סכום נכסי הקרן'!$C$42</f>
        <v>1.7312549528384544E-5</v>
      </c>
    </row>
    <row r="95" spans="2:11">
      <c r="B95" s="86" t="s">
        <v>2009</v>
      </c>
      <c r="C95" s="87">
        <v>7045</v>
      </c>
      <c r="D95" s="88" t="s">
        <v>132</v>
      </c>
      <c r="E95" s="98">
        <v>43909</v>
      </c>
      <c r="F95" s="90">
        <v>562742.21000000008</v>
      </c>
      <c r="G95" s="99">
        <v>97.807599999999994</v>
      </c>
      <c r="H95" s="90">
        <v>2230.8450900000003</v>
      </c>
      <c r="I95" s="91">
        <v>1.874357975E-4</v>
      </c>
      <c r="J95" s="91">
        <f t="shared" si="1"/>
        <v>9.8800398707507564E-3</v>
      </c>
      <c r="K95" s="91">
        <f>H95/'סכום נכסי הקרן'!$C$42</f>
        <v>1.1332231487901536E-3</v>
      </c>
    </row>
    <row r="96" spans="2:11">
      <c r="B96" s="86" t="s">
        <v>2010</v>
      </c>
      <c r="C96" s="87">
        <v>7086</v>
      </c>
      <c r="D96" s="88" t="s">
        <v>130</v>
      </c>
      <c r="E96" s="98">
        <v>44160</v>
      </c>
      <c r="F96" s="90">
        <v>380052.22</v>
      </c>
      <c r="G96" s="99">
        <v>99.089299999999994</v>
      </c>
      <c r="H96" s="90">
        <v>1440.0842900000002</v>
      </c>
      <c r="I96" s="91">
        <v>1.42610825E-4</v>
      </c>
      <c r="J96" s="91">
        <f t="shared" si="1"/>
        <v>6.3778925153614302E-3</v>
      </c>
      <c r="K96" s="91">
        <f>H96/'סכום נכסי הקרן'!$C$42</f>
        <v>7.3153302349516028E-4</v>
      </c>
    </row>
    <row r="97" spans="2:11">
      <c r="B97" s="86" t="s">
        <v>2011</v>
      </c>
      <c r="C97" s="127">
        <v>87952</v>
      </c>
      <c r="D97" s="88" t="s">
        <v>132</v>
      </c>
      <c r="E97" s="98">
        <v>44819</v>
      </c>
      <c r="F97" s="90">
        <v>10221.454400000001</v>
      </c>
      <c r="G97" s="99">
        <v>100</v>
      </c>
      <c r="H97" s="90">
        <v>41.428576820000004</v>
      </c>
      <c r="I97" s="91">
        <v>2.1318579999999998E-5</v>
      </c>
      <c r="J97" s="91">
        <f t="shared" si="1"/>
        <v>1.8348023921735445E-4</v>
      </c>
      <c r="K97" s="91">
        <f>H97/'סכום נכסי הקרן'!$C$42</f>
        <v>2.104485985347157E-5</v>
      </c>
    </row>
    <row r="98" spans="2:11">
      <c r="B98" s="86" t="s">
        <v>2012</v>
      </c>
      <c r="C98" s="87">
        <v>6650</v>
      </c>
      <c r="D98" s="88" t="s">
        <v>132</v>
      </c>
      <c r="E98" s="98">
        <v>43466</v>
      </c>
      <c r="F98" s="90">
        <v>733945.44</v>
      </c>
      <c r="G98" s="99">
        <v>142.20169999999999</v>
      </c>
      <c r="H98" s="90">
        <v>4230.1511600000003</v>
      </c>
      <c r="I98" s="91">
        <v>2.075E-4</v>
      </c>
      <c r="J98" s="91">
        <f t="shared" si="1"/>
        <v>1.8734632138936443E-2</v>
      </c>
      <c r="K98" s="91">
        <f>H98/'סכום נכסי הקרן'!$C$42</f>
        <v>2.1488292660399476E-3</v>
      </c>
    </row>
    <row r="99" spans="2:11">
      <c r="B99" s="86" t="s">
        <v>2013</v>
      </c>
      <c r="C99" s="87">
        <v>9391</v>
      </c>
      <c r="D99" s="88" t="s">
        <v>132</v>
      </c>
      <c r="E99" s="98">
        <v>44608</v>
      </c>
      <c r="F99" s="90">
        <v>72978.083155000015</v>
      </c>
      <c r="G99" s="99">
        <v>94.384</v>
      </c>
      <c r="H99" s="90">
        <v>279.17604441200007</v>
      </c>
      <c r="I99" s="91">
        <v>2.4641583986420308E-5</v>
      </c>
      <c r="J99" s="91">
        <f t="shared" si="1"/>
        <v>1.2364240180159907E-3</v>
      </c>
      <c r="K99" s="91">
        <f>H99/'סכום נכסי הקרן'!$C$42</f>
        <v>1.4181565431571337E-4</v>
      </c>
    </row>
    <row r="100" spans="2:11">
      <c r="B100" s="86" t="s">
        <v>2014</v>
      </c>
      <c r="C100" s="87">
        <v>8314</v>
      </c>
      <c r="D100" s="88" t="s">
        <v>130</v>
      </c>
      <c r="E100" s="98">
        <v>44264</v>
      </c>
      <c r="F100" s="90">
        <v>108298.5624</v>
      </c>
      <c r="G100" s="99">
        <v>102.0946</v>
      </c>
      <c r="H100" s="90">
        <v>422.80814696799996</v>
      </c>
      <c r="I100" s="91">
        <v>1.9218694166200719E-4</v>
      </c>
      <c r="J100" s="91">
        <f t="shared" si="1"/>
        <v>1.8725465826594373E-3</v>
      </c>
      <c r="K100" s="91">
        <f>H100/'סכום נכסי הקרן'!$C$42</f>
        <v>2.147777906179971E-4</v>
      </c>
    </row>
    <row r="101" spans="2:11">
      <c r="B101" s="86" t="s">
        <v>2015</v>
      </c>
      <c r="C101" s="87">
        <v>7032</v>
      </c>
      <c r="D101" s="88" t="s">
        <v>130</v>
      </c>
      <c r="E101" s="98">
        <v>43853</v>
      </c>
      <c r="F101" s="90">
        <v>196462.55</v>
      </c>
      <c r="G101" s="99">
        <v>86.657300000000006</v>
      </c>
      <c r="H101" s="90">
        <v>651.03271000000007</v>
      </c>
      <c r="I101" s="91">
        <v>3.0516153846153846E-4</v>
      </c>
      <c r="J101" s="91">
        <f t="shared" si="1"/>
        <v>2.8833150095432733E-3</v>
      </c>
      <c r="K101" s="91">
        <f>H101/'סכום נכסי הקרן'!$C$42</f>
        <v>3.3071114659583418E-4</v>
      </c>
    </row>
    <row r="102" spans="2:11">
      <c r="B102" s="86" t="s">
        <v>2016</v>
      </c>
      <c r="C102" s="87">
        <v>8337</v>
      </c>
      <c r="D102" s="88" t="s">
        <v>130</v>
      </c>
      <c r="E102" s="98">
        <v>44470</v>
      </c>
      <c r="F102" s="90">
        <v>56113.559276000007</v>
      </c>
      <c r="G102" s="99">
        <v>144.72409999999999</v>
      </c>
      <c r="H102" s="90">
        <v>310.54644212600004</v>
      </c>
      <c r="I102" s="91">
        <v>1.0898394132373223E-4</v>
      </c>
      <c r="J102" s="91">
        <f t="shared" si="1"/>
        <v>1.3753582638607472E-3</v>
      </c>
      <c r="K102" s="91">
        <f>H102/'סכום נכסי הקרן'!$C$42</f>
        <v>1.5775116729042129E-4</v>
      </c>
    </row>
    <row r="103" spans="2:11">
      <c r="B103" s="86" t="s">
        <v>2017</v>
      </c>
      <c r="C103" s="87">
        <v>9237</v>
      </c>
      <c r="D103" s="88" t="s">
        <v>130</v>
      </c>
      <c r="E103" s="98">
        <v>44712</v>
      </c>
      <c r="F103" s="90">
        <v>83716.050000000017</v>
      </c>
      <c r="G103" s="99">
        <v>147.4177</v>
      </c>
      <c r="H103" s="90">
        <v>471.92856000000006</v>
      </c>
      <c r="I103" s="91">
        <v>6.1530909090909094E-5</v>
      </c>
      <c r="J103" s="91">
        <f t="shared" si="1"/>
        <v>2.0900926782621157E-3</v>
      </c>
      <c r="K103" s="91">
        <f>H103/'סכום נכסי הקרן'!$C$42</f>
        <v>2.3972994412050502E-4</v>
      </c>
    </row>
    <row r="104" spans="2:11">
      <c r="B104" s="86" t="s">
        <v>2018</v>
      </c>
      <c r="C104" s="87">
        <v>6648</v>
      </c>
      <c r="D104" s="88" t="s">
        <v>130</v>
      </c>
      <c r="E104" s="98">
        <v>43466</v>
      </c>
      <c r="F104" s="90">
        <v>1204693.29</v>
      </c>
      <c r="G104" s="99">
        <v>134.27010000000001</v>
      </c>
      <c r="H104" s="90">
        <v>6185.483970000002</v>
      </c>
      <c r="I104" s="91">
        <v>1.8400271285714287E-4</v>
      </c>
      <c r="J104" s="91">
        <f t="shared" si="1"/>
        <v>2.7394474191612152E-2</v>
      </c>
      <c r="K104" s="91">
        <f>H104/'סכום נכסי הקרן'!$C$42</f>
        <v>3.1420978770311755E-3</v>
      </c>
    </row>
    <row r="105" spans="2:11">
      <c r="B105" s="86" t="s">
        <v>2019</v>
      </c>
      <c r="C105" s="87">
        <v>6665</v>
      </c>
      <c r="D105" s="88" t="s">
        <v>130</v>
      </c>
      <c r="E105" s="98">
        <v>43586</v>
      </c>
      <c r="F105" s="90">
        <v>160126.77000000002</v>
      </c>
      <c r="G105" s="99">
        <v>236.87639999999999</v>
      </c>
      <c r="H105" s="90">
        <v>1450.4528700000003</v>
      </c>
      <c r="I105" s="91">
        <v>4.0734345351043646E-4</v>
      </c>
      <c r="J105" s="91">
        <f t="shared" si="1"/>
        <v>6.4238132223895768E-3</v>
      </c>
      <c r="K105" s="91">
        <f>H105/'סכום נכסי הקרן'!$C$42</f>
        <v>7.3680004760577774E-4</v>
      </c>
    </row>
    <row r="106" spans="2:11">
      <c r="B106" s="86" t="s">
        <v>2020</v>
      </c>
      <c r="C106" s="87">
        <v>7016</v>
      </c>
      <c r="D106" s="88" t="s">
        <v>130</v>
      </c>
      <c r="E106" s="98">
        <v>43627</v>
      </c>
      <c r="F106" s="90">
        <v>171458.68</v>
      </c>
      <c r="G106" s="99">
        <v>76.807000000000002</v>
      </c>
      <c r="H106" s="90">
        <v>503.59120000000007</v>
      </c>
      <c r="I106" s="91">
        <v>7.7708515837104073E-4</v>
      </c>
      <c r="J106" s="91">
        <f t="shared" si="1"/>
        <v>2.2303212163239977E-3</v>
      </c>
      <c r="K106" s="91">
        <f>H106/'סכום נכסי הקרן'!$C$42</f>
        <v>2.5581391012991048E-4</v>
      </c>
    </row>
    <row r="107" spans="2:11">
      <c r="B107" s="86" t="s">
        <v>2021</v>
      </c>
      <c r="C107" s="87">
        <v>7042</v>
      </c>
      <c r="D107" s="88" t="s">
        <v>130</v>
      </c>
      <c r="E107" s="98">
        <v>43558</v>
      </c>
      <c r="F107" s="90">
        <v>162188.82000000004</v>
      </c>
      <c r="G107" s="99">
        <v>103.887</v>
      </c>
      <c r="H107" s="90">
        <v>644.31762000000015</v>
      </c>
      <c r="I107" s="91">
        <v>3.7215037461202626E-4</v>
      </c>
      <c r="J107" s="91">
        <f t="shared" si="1"/>
        <v>2.8535749988033618E-3</v>
      </c>
      <c r="K107" s="91">
        <f>H107/'סכום נכסי הקרן'!$C$42</f>
        <v>3.2730001981328869E-4</v>
      </c>
    </row>
    <row r="108" spans="2:11">
      <c r="B108" s="86" t="s">
        <v>2022</v>
      </c>
      <c r="C108" s="87">
        <v>7057</v>
      </c>
      <c r="D108" s="88" t="s">
        <v>130</v>
      </c>
      <c r="E108" s="98">
        <v>43917</v>
      </c>
      <c r="F108" s="90">
        <v>18093.61</v>
      </c>
      <c r="G108" s="99">
        <v>123.7157</v>
      </c>
      <c r="H108" s="90">
        <v>85.598860000000016</v>
      </c>
      <c r="I108" s="91">
        <v>2.0736664705882351E-3</v>
      </c>
      <c r="J108" s="91">
        <f t="shared" si="1"/>
        <v>3.791030374461421E-4</v>
      </c>
      <c r="K108" s="91">
        <f>H108/'סכום נכסי הקרן'!$C$42</f>
        <v>4.3482449811003035E-5</v>
      </c>
    </row>
    <row r="109" spans="2:11">
      <c r="B109" s="86" t="s">
        <v>2023</v>
      </c>
      <c r="C109" s="127">
        <v>87954</v>
      </c>
      <c r="D109" s="88" t="s">
        <v>132</v>
      </c>
      <c r="E109" s="98">
        <v>44837</v>
      </c>
      <c r="F109" s="90">
        <v>21365.91662</v>
      </c>
      <c r="G109" s="99">
        <v>100</v>
      </c>
      <c r="H109" s="90">
        <v>86.598196659999999</v>
      </c>
      <c r="I109" s="91">
        <v>4.8004579999999996E-5</v>
      </c>
      <c r="J109" s="91">
        <f t="shared" si="1"/>
        <v>3.835289324082628E-4</v>
      </c>
      <c r="K109" s="91">
        <f>H109/'סכום נכסי הקרן'!$C$42</f>
        <v>4.3990092157673823E-5</v>
      </c>
    </row>
    <row r="110" spans="2:11">
      <c r="B110" s="86" t="s">
        <v>2024</v>
      </c>
      <c r="C110" s="127">
        <v>87953</v>
      </c>
      <c r="D110" s="88" t="s">
        <v>132</v>
      </c>
      <c r="E110" s="98">
        <v>44792</v>
      </c>
      <c r="F110" s="90">
        <v>28886.719239999999</v>
      </c>
      <c r="G110" s="99">
        <v>100</v>
      </c>
      <c r="H110" s="90">
        <v>117.0807617</v>
      </c>
      <c r="I110" s="91">
        <v>7.3626329999999999E-5</v>
      </c>
      <c r="J110" s="91">
        <f t="shared" si="1"/>
        <v>5.1853111579964887E-4</v>
      </c>
      <c r="K110" s="91">
        <f>H110/'סכום נכסי הקרן'!$C$42</f>
        <v>5.9474604503544261E-5</v>
      </c>
    </row>
    <row r="111" spans="2:11">
      <c r="B111" s="86" t="s">
        <v>2025</v>
      </c>
      <c r="C111" s="87">
        <v>5237</v>
      </c>
      <c r="D111" s="88" t="s">
        <v>130</v>
      </c>
      <c r="E111" s="98">
        <v>43007</v>
      </c>
      <c r="F111" s="90">
        <v>1266521.7600000002</v>
      </c>
      <c r="G111" s="99">
        <v>36.408099999999997</v>
      </c>
      <c r="H111" s="90">
        <v>1763.3095400000002</v>
      </c>
      <c r="I111" s="91">
        <v>7.9462563125000006E-4</v>
      </c>
      <c r="J111" s="91">
        <f t="shared" si="1"/>
        <v>7.8094030991973434E-3</v>
      </c>
      <c r="K111" s="91">
        <f>H111/'סכום נכסי הקרן'!$C$42</f>
        <v>8.9572476285680483E-4</v>
      </c>
    </row>
    <row r="112" spans="2:11">
      <c r="B112" s="86" t="s">
        <v>2026</v>
      </c>
      <c r="C112" s="87">
        <v>9730</v>
      </c>
      <c r="D112" s="88" t="s">
        <v>133</v>
      </c>
      <c r="E112" s="98">
        <v>45146</v>
      </c>
      <c r="F112" s="90">
        <v>68310.965424000009</v>
      </c>
      <c r="G112" s="99">
        <v>100</v>
      </c>
      <c r="H112" s="90">
        <v>319.55186521500002</v>
      </c>
      <c r="I112" s="91">
        <v>2.7324384240677623E-4</v>
      </c>
      <c r="J112" s="91">
        <f t="shared" si="1"/>
        <v>1.4152417768716391E-3</v>
      </c>
      <c r="K112" s="91">
        <f>H112/'סכום נכסי הקרן'!$C$42</f>
        <v>1.6232573589442244E-4</v>
      </c>
    </row>
    <row r="113" spans="2:11">
      <c r="B113" s="86" t="s">
        <v>2027</v>
      </c>
      <c r="C113" s="87">
        <v>9011</v>
      </c>
      <c r="D113" s="88" t="s">
        <v>133</v>
      </c>
      <c r="E113" s="98">
        <v>44644</v>
      </c>
      <c r="F113" s="90">
        <v>351433.63802000007</v>
      </c>
      <c r="G113" s="99">
        <v>104.8567</v>
      </c>
      <c r="H113" s="90">
        <v>1723.8141750970003</v>
      </c>
      <c r="I113" s="91">
        <v>4.2815986701953207E-4</v>
      </c>
      <c r="J113" s="91">
        <f t="shared" si="1"/>
        <v>7.6344847322965337E-3</v>
      </c>
      <c r="K113" s="91">
        <f>H113/'סכום נכסי הקרן'!$C$42</f>
        <v>8.7566193465836916E-4</v>
      </c>
    </row>
    <row r="114" spans="2:11">
      <c r="B114" s="86" t="s">
        <v>2028</v>
      </c>
      <c r="C114" s="87">
        <v>8329</v>
      </c>
      <c r="D114" s="88" t="s">
        <v>130</v>
      </c>
      <c r="E114" s="98">
        <v>43810</v>
      </c>
      <c r="F114" s="90">
        <v>275862.00000000006</v>
      </c>
      <c r="G114" s="99">
        <v>111.4221</v>
      </c>
      <c r="H114" s="90">
        <v>1175.3875800000003</v>
      </c>
      <c r="I114" s="91">
        <v>2.9566520064285715E-5</v>
      </c>
      <c r="J114" s="91">
        <f t="shared" si="1"/>
        <v>5.2055950482806706E-3</v>
      </c>
      <c r="K114" s="91">
        <f>H114/'סכום נכסי הקרן'!$C$42</f>
        <v>5.9707257147847894E-4</v>
      </c>
    </row>
    <row r="115" spans="2:11">
      <c r="B115" s="86" t="s">
        <v>2029</v>
      </c>
      <c r="C115" s="87">
        <v>5290</v>
      </c>
      <c r="D115" s="88" t="s">
        <v>130</v>
      </c>
      <c r="E115" s="98">
        <v>42359</v>
      </c>
      <c r="F115" s="90">
        <v>885890.41000000015</v>
      </c>
      <c r="G115" s="99">
        <v>53.7121</v>
      </c>
      <c r="H115" s="90">
        <v>1819.5752200000002</v>
      </c>
      <c r="I115" s="91">
        <v>1.856221349510315E-4</v>
      </c>
      <c r="J115" s="91">
        <f t="shared" si="1"/>
        <v>8.0585943873987594E-3</v>
      </c>
      <c r="K115" s="91">
        <f>H115/'סכום נכסי הקרן'!$C$42</f>
        <v>9.2430656414109707E-4</v>
      </c>
    </row>
    <row r="116" spans="2:11">
      <c r="B116" s="86" t="s">
        <v>2030</v>
      </c>
      <c r="C116" s="87">
        <v>8278</v>
      </c>
      <c r="D116" s="88" t="s">
        <v>130</v>
      </c>
      <c r="E116" s="98">
        <v>44256</v>
      </c>
      <c r="F116" s="90">
        <v>50886.490000000013</v>
      </c>
      <c r="G116" s="99">
        <v>125.0278</v>
      </c>
      <c r="H116" s="90">
        <v>243.29152000000005</v>
      </c>
      <c r="I116" s="91">
        <v>2.0354460000000002E-4</v>
      </c>
      <c r="J116" s="91">
        <f t="shared" si="1"/>
        <v>1.0774974598597321E-3</v>
      </c>
      <c r="K116" s="91">
        <f>H116/'סכום נכסי הקרן'!$C$42</f>
        <v>1.2358705837721016E-4</v>
      </c>
    </row>
    <row r="117" spans="2:11">
      <c r="B117" s="86" t="s">
        <v>2031</v>
      </c>
      <c r="C117" s="87">
        <v>8413</v>
      </c>
      <c r="D117" s="88" t="s">
        <v>132</v>
      </c>
      <c r="E117" s="98">
        <v>44661</v>
      </c>
      <c r="F117" s="90">
        <v>47430.100000000006</v>
      </c>
      <c r="G117" s="99">
        <v>70.867999999999995</v>
      </c>
      <c r="H117" s="90">
        <v>136.23588000000001</v>
      </c>
      <c r="I117" s="91">
        <v>1.2339733333333335E-4</v>
      </c>
      <c r="J117" s="91">
        <f t="shared" si="1"/>
        <v>6.0336593170923203E-4</v>
      </c>
      <c r="K117" s="91">
        <f>H117/'סכום נכסי הקרן'!$C$42</f>
        <v>6.9205008274150271E-5</v>
      </c>
    </row>
    <row r="118" spans="2:11">
      <c r="B118" s="86" t="s">
        <v>2032</v>
      </c>
      <c r="C118" s="87">
        <v>7053</v>
      </c>
      <c r="D118" s="88" t="s">
        <v>137</v>
      </c>
      <c r="E118" s="98">
        <v>43096</v>
      </c>
      <c r="F118" s="90">
        <v>7606473.8000000007</v>
      </c>
      <c r="G118" s="99">
        <v>44.1327</v>
      </c>
      <c r="H118" s="90">
        <v>1824.8338100000003</v>
      </c>
      <c r="I118" s="91">
        <v>3.7746092894316955E-4</v>
      </c>
      <c r="J118" s="91">
        <f t="shared" si="1"/>
        <v>8.0818838031886889E-3</v>
      </c>
      <c r="K118" s="91">
        <f>H118/'סכום נכסי הקרן'!$C$42</f>
        <v>9.269778190591141E-4</v>
      </c>
    </row>
    <row r="119" spans="2:11">
      <c r="B119" s="86" t="s">
        <v>2033</v>
      </c>
      <c r="C119" s="87">
        <v>8281</v>
      </c>
      <c r="D119" s="88" t="s">
        <v>132</v>
      </c>
      <c r="E119" s="98">
        <v>44302</v>
      </c>
      <c r="F119" s="90">
        <v>325185.51</v>
      </c>
      <c r="G119" s="99">
        <v>119.9482</v>
      </c>
      <c r="H119" s="90">
        <v>1580.9285600000003</v>
      </c>
      <c r="I119" s="91">
        <v>1.1589959E-4</v>
      </c>
      <c r="J119" s="91">
        <f t="shared" si="1"/>
        <v>7.0016682357843954E-3</v>
      </c>
      <c r="K119" s="91">
        <f>H119/'סכום נכסי הקרן'!$C$42</f>
        <v>8.0307899854018265E-4</v>
      </c>
    </row>
    <row r="120" spans="2:11">
      <c r="B120" s="86" t="s">
        <v>2034</v>
      </c>
      <c r="C120" s="87">
        <v>5332</v>
      </c>
      <c r="D120" s="88" t="s">
        <v>130</v>
      </c>
      <c r="E120" s="98">
        <v>43318</v>
      </c>
      <c r="F120" s="90">
        <v>631971.84000000008</v>
      </c>
      <c r="G120" s="99">
        <v>111.2307</v>
      </c>
      <c r="H120" s="90">
        <v>2688.0681800000007</v>
      </c>
      <c r="I120" s="91">
        <v>2.9401629629629628E-4</v>
      </c>
      <c r="J120" s="91">
        <f t="shared" si="1"/>
        <v>1.1905004481371866E-2</v>
      </c>
      <c r="K120" s="91">
        <f>H120/'סכום נכסי הקרן'!$C$42</f>
        <v>1.3654830184117437E-3</v>
      </c>
    </row>
    <row r="121" spans="2:11">
      <c r="B121" s="86" t="s">
        <v>2035</v>
      </c>
      <c r="C121" s="87">
        <v>5294</v>
      </c>
      <c r="D121" s="88" t="s">
        <v>133</v>
      </c>
      <c r="E121" s="98">
        <v>42646</v>
      </c>
      <c r="F121" s="90">
        <v>724053.84</v>
      </c>
      <c r="G121" s="99">
        <v>40.646500000000003</v>
      </c>
      <c r="H121" s="90">
        <v>1376.7178999999999</v>
      </c>
      <c r="I121" s="91">
        <v>1.2067566666666668E-3</v>
      </c>
      <c r="J121" s="91">
        <f t="shared" si="1"/>
        <v>6.0972533699219121E-3</v>
      </c>
      <c r="K121" s="91">
        <f>H121/'סכום נכסי הקרן'!$C$42</f>
        <v>6.9934420844692874E-4</v>
      </c>
    </row>
    <row r="122" spans="2:11">
      <c r="B122" s="86" t="s">
        <v>2036</v>
      </c>
      <c r="C122" s="87">
        <v>8323</v>
      </c>
      <c r="D122" s="88" t="s">
        <v>130</v>
      </c>
      <c r="E122" s="98">
        <v>44406</v>
      </c>
      <c r="F122" s="90">
        <v>560104.68999999994</v>
      </c>
      <c r="G122" s="99">
        <v>84.165999999999997</v>
      </c>
      <c r="H122" s="90">
        <v>1802.7013200000004</v>
      </c>
      <c r="I122" s="91">
        <v>2.9624125331010454E-4</v>
      </c>
      <c r="J122" s="91">
        <f t="shared" si="1"/>
        <v>7.9838627058838145E-3</v>
      </c>
      <c r="K122" s="91">
        <f>H122/'סכום נכסי הקרן'!$C$42</f>
        <v>9.1573497206772284E-4</v>
      </c>
    </row>
    <row r="123" spans="2:11">
      <c r="B123" s="86" t="s">
        <v>2037</v>
      </c>
      <c r="C123" s="87">
        <v>9697</v>
      </c>
      <c r="D123" s="88" t="s">
        <v>130</v>
      </c>
      <c r="E123" s="98">
        <v>45014</v>
      </c>
      <c r="F123" s="90">
        <v>22932.378120000005</v>
      </c>
      <c r="G123" s="99">
        <v>104.8687</v>
      </c>
      <c r="H123" s="90">
        <v>91.962943016000025</v>
      </c>
      <c r="I123" s="91">
        <v>9.172953505771965E-5</v>
      </c>
      <c r="J123" s="91">
        <f t="shared" si="1"/>
        <v>4.0728849694788086E-4</v>
      </c>
      <c r="K123" s="91">
        <f>H123/'סכום נכסי הקרן'!$C$42</f>
        <v>4.6715272308128312E-5</v>
      </c>
    </row>
    <row r="124" spans="2:11">
      <c r="B124" s="86" t="s">
        <v>2038</v>
      </c>
      <c r="C124" s="87">
        <v>7060</v>
      </c>
      <c r="D124" s="88" t="s">
        <v>132</v>
      </c>
      <c r="E124" s="98">
        <v>44197</v>
      </c>
      <c r="F124" s="90">
        <v>271440.14</v>
      </c>
      <c r="G124" s="99">
        <v>113.8493</v>
      </c>
      <c r="H124" s="90">
        <v>1252.5404400000002</v>
      </c>
      <c r="I124" s="91">
        <v>2.2514810360360359E-5</v>
      </c>
      <c r="J124" s="91">
        <f t="shared" si="1"/>
        <v>5.547292164032643E-3</v>
      </c>
      <c r="K124" s="91">
        <f>H124/'סכום נכסי הקרן'!$C$42</f>
        <v>6.3626462804004227E-4</v>
      </c>
    </row>
    <row r="125" spans="2:11">
      <c r="B125" s="86" t="s">
        <v>2039</v>
      </c>
      <c r="C125" s="87">
        <v>9704</v>
      </c>
      <c r="D125" s="88" t="s">
        <v>130</v>
      </c>
      <c r="E125" s="98">
        <v>44760</v>
      </c>
      <c r="F125" s="90">
        <v>165787.02152700003</v>
      </c>
      <c r="G125" s="99">
        <v>105.3479</v>
      </c>
      <c r="H125" s="90">
        <v>667.87362901800009</v>
      </c>
      <c r="I125" s="91">
        <v>1.3815585127209166E-4</v>
      </c>
      <c r="J125" s="91">
        <f t="shared" si="1"/>
        <v>2.9579006238038877E-3</v>
      </c>
      <c r="K125" s="91">
        <f>H125/'סכום נכסי הקרן'!$C$42</f>
        <v>3.3926598501274015E-4</v>
      </c>
    </row>
    <row r="126" spans="2:11">
      <c r="B126" s="86" t="s">
        <v>2040</v>
      </c>
      <c r="C126" s="87">
        <v>9649</v>
      </c>
      <c r="D126" s="88" t="s">
        <v>132</v>
      </c>
      <c r="E126" s="98">
        <v>44743</v>
      </c>
      <c r="F126" s="90">
        <v>39369.571417000006</v>
      </c>
      <c r="G126" s="99">
        <v>100</v>
      </c>
      <c r="H126" s="90">
        <v>159.56880989100003</v>
      </c>
      <c r="I126" s="91">
        <v>4.9859640265045346E-5</v>
      </c>
      <c r="J126" s="91">
        <f t="shared" si="1"/>
        <v>7.0670357655866088E-4</v>
      </c>
      <c r="K126" s="91">
        <f>H126/'סכום נכסי הקרן'!$C$42</f>
        <v>8.1057653892667396E-5</v>
      </c>
    </row>
    <row r="127" spans="2:11">
      <c r="B127" s="86" t="s">
        <v>2041</v>
      </c>
      <c r="C127" s="87">
        <v>9648</v>
      </c>
      <c r="D127" s="88" t="s">
        <v>132</v>
      </c>
      <c r="E127" s="98">
        <v>44743</v>
      </c>
      <c r="F127" s="90">
        <v>54587.56091900001</v>
      </c>
      <c r="G127" s="99">
        <v>101.24250000000001</v>
      </c>
      <c r="H127" s="90">
        <v>223.99786025000003</v>
      </c>
      <c r="I127" s="91">
        <v>2.999076106143723E-4</v>
      </c>
      <c r="J127" s="91">
        <f t="shared" si="1"/>
        <v>9.9204906703443774E-4</v>
      </c>
      <c r="K127" s="91">
        <f>H127/'סכום נכסי הקרן'!$C$42</f>
        <v>1.1378627841647302E-4</v>
      </c>
    </row>
    <row r="128" spans="2:11">
      <c r="B128" s="86" t="s">
        <v>2042</v>
      </c>
      <c r="C128" s="87">
        <v>9317</v>
      </c>
      <c r="D128" s="88" t="s">
        <v>132</v>
      </c>
      <c r="E128" s="98">
        <v>44545</v>
      </c>
      <c r="F128" s="90">
        <v>296778.72039200005</v>
      </c>
      <c r="G128" s="99">
        <v>107.0371</v>
      </c>
      <c r="H128" s="90">
        <v>1287.5212662840001</v>
      </c>
      <c r="I128" s="91">
        <v>8.2064110366794106E-5</v>
      </c>
      <c r="J128" s="91">
        <f t="shared" si="1"/>
        <v>5.7022163942927213E-3</v>
      </c>
      <c r="K128" s="91">
        <f>H128/'סכום נכסי הקרן'!$C$42</f>
        <v>6.5403416402733745E-4</v>
      </c>
    </row>
    <row r="129" spans="2:11">
      <c r="B129" s="86" t="s">
        <v>2043</v>
      </c>
      <c r="C129" s="127">
        <v>60833</v>
      </c>
      <c r="D129" s="88" t="s">
        <v>130</v>
      </c>
      <c r="E129" s="98">
        <v>42555</v>
      </c>
      <c r="F129" s="90">
        <v>427221.0379</v>
      </c>
      <c r="G129" s="99">
        <v>100</v>
      </c>
      <c r="H129" s="90">
        <v>1633.6932490000002</v>
      </c>
      <c r="I129" s="91">
        <v>1.4569978999999999E-4</v>
      </c>
      <c r="J129" s="91">
        <f t="shared" ref="J129:J136" si="2">IFERROR(H129/$H$11,0)</f>
        <v>7.2353542202683125E-3</v>
      </c>
      <c r="K129" s="91">
        <f>H129/'סכום נכסי הקרן'!$C$42</f>
        <v>8.2988236883314772E-4</v>
      </c>
    </row>
    <row r="130" spans="2:11">
      <c r="B130" s="86" t="s">
        <v>2044</v>
      </c>
      <c r="C130" s="87">
        <v>8313</v>
      </c>
      <c r="D130" s="88" t="s">
        <v>130</v>
      </c>
      <c r="E130" s="98">
        <v>44357</v>
      </c>
      <c r="F130" s="90">
        <v>56810.19000000001</v>
      </c>
      <c r="G130" s="99">
        <v>98.623400000000004</v>
      </c>
      <c r="H130" s="90">
        <v>214.25161</v>
      </c>
      <c r="I130" s="91">
        <v>4.0655411437908497E-3</v>
      </c>
      <c r="J130" s="91">
        <f t="shared" si="2"/>
        <v>9.4888455440558686E-4</v>
      </c>
      <c r="K130" s="91">
        <f>H130/'סכום נכסי הקרן'!$C$42</f>
        <v>1.0883538494264519E-4</v>
      </c>
    </row>
    <row r="131" spans="2:11">
      <c r="B131" s="86" t="s">
        <v>2045</v>
      </c>
      <c r="C131" s="87">
        <v>6657</v>
      </c>
      <c r="D131" s="88" t="s">
        <v>130</v>
      </c>
      <c r="E131" s="98">
        <v>42916</v>
      </c>
      <c r="F131" s="90">
        <v>94679.039999999994</v>
      </c>
      <c r="G131" s="99">
        <v>0</v>
      </c>
      <c r="H131" s="90">
        <v>0</v>
      </c>
      <c r="I131" s="91">
        <v>4.0639151559519809E-3</v>
      </c>
      <c r="J131" s="91">
        <f t="shared" si="2"/>
        <v>0</v>
      </c>
      <c r="K131" s="91">
        <f>H131/'סכום נכסי הקרן'!$C$42</f>
        <v>0</v>
      </c>
    </row>
    <row r="132" spans="2:11">
      <c r="B132" s="86" t="s">
        <v>2046</v>
      </c>
      <c r="C132" s="87">
        <v>7009</v>
      </c>
      <c r="D132" s="88" t="s">
        <v>130</v>
      </c>
      <c r="E132" s="98">
        <v>42916</v>
      </c>
      <c r="F132" s="90">
        <v>65393.94000000001</v>
      </c>
      <c r="G132" s="99">
        <v>97.768299999999996</v>
      </c>
      <c r="H132" s="90">
        <v>244.48572000000004</v>
      </c>
      <c r="I132" s="91">
        <v>4.0639148281021971E-3</v>
      </c>
      <c r="J132" s="91">
        <f t="shared" si="2"/>
        <v>1.0827863719704563E-3</v>
      </c>
      <c r="K132" s="91">
        <f>H132/'סכום נכסי הקרן'!$C$42</f>
        <v>1.241936872688134E-4</v>
      </c>
    </row>
    <row r="133" spans="2:11">
      <c r="B133" s="86" t="s">
        <v>2047</v>
      </c>
      <c r="C133" s="87">
        <v>7987</v>
      </c>
      <c r="D133" s="88" t="s">
        <v>130</v>
      </c>
      <c r="E133" s="98">
        <v>42916</v>
      </c>
      <c r="F133" s="90">
        <v>77531.44</v>
      </c>
      <c r="G133" s="99">
        <v>98.891300000000001</v>
      </c>
      <c r="H133" s="90">
        <v>293.19315999999998</v>
      </c>
      <c r="I133" s="91">
        <v>4.0639460015680119E-3</v>
      </c>
      <c r="J133" s="91">
        <f t="shared" si="2"/>
        <v>1.2985034790700799E-3</v>
      </c>
      <c r="K133" s="91">
        <f>H133/'סכום נכסי הקרן'!$C$42</f>
        <v>1.4893605901561513E-4</v>
      </c>
    </row>
    <row r="134" spans="2:11">
      <c r="B134" s="86" t="s">
        <v>2048</v>
      </c>
      <c r="C134" s="87">
        <v>7988</v>
      </c>
      <c r="D134" s="88" t="s">
        <v>130</v>
      </c>
      <c r="E134" s="98">
        <v>42916</v>
      </c>
      <c r="F134" s="90">
        <v>76551.630000000019</v>
      </c>
      <c r="G134" s="99">
        <v>0.2092</v>
      </c>
      <c r="H134" s="90">
        <v>0.61241000000000012</v>
      </c>
      <c r="I134" s="91">
        <v>4.0639460015680119E-3</v>
      </c>
      <c r="J134" s="91">
        <f t="shared" si="2"/>
        <v>2.7122614852860407E-6</v>
      </c>
      <c r="K134" s="91">
        <f>H134/'סכום נכסי הקרן'!$C$42</f>
        <v>3.1109160903260121E-7</v>
      </c>
    </row>
    <row r="135" spans="2:11">
      <c r="B135" s="86" t="s">
        <v>2049</v>
      </c>
      <c r="C135" s="87">
        <v>8271</v>
      </c>
      <c r="D135" s="88" t="s">
        <v>130</v>
      </c>
      <c r="E135" s="98">
        <v>42916</v>
      </c>
      <c r="F135" s="90">
        <v>51502.720000000008</v>
      </c>
      <c r="G135" s="99">
        <v>100.751</v>
      </c>
      <c r="H135" s="90">
        <v>198.42549000000005</v>
      </c>
      <c r="I135" s="91">
        <v>4.0639133333333329E-3</v>
      </c>
      <c r="J135" s="91">
        <f t="shared" si="2"/>
        <v>8.7879331530512316E-4</v>
      </c>
      <c r="K135" s="91">
        <f>H135/'סכום נכסי הקרן'!$C$42</f>
        <v>1.0079604343035275E-4</v>
      </c>
    </row>
    <row r="136" spans="2:11">
      <c r="B136" s="86" t="s">
        <v>2050</v>
      </c>
      <c r="C136" s="127">
        <v>60834</v>
      </c>
      <c r="D136" s="88" t="s">
        <v>130</v>
      </c>
      <c r="E136" s="98">
        <v>42555</v>
      </c>
      <c r="F136" s="90">
        <v>43866.549590000002</v>
      </c>
      <c r="G136" s="99">
        <v>100</v>
      </c>
      <c r="H136" s="90">
        <v>167.7456856</v>
      </c>
      <c r="I136" s="91">
        <v>1.5179150999999999E-4</v>
      </c>
      <c r="J136" s="91">
        <f t="shared" si="2"/>
        <v>7.429175917698619E-4</v>
      </c>
      <c r="K136" s="91">
        <f>H136/'סכום נכסי הקרן'!$C$42</f>
        <v>8.52113375705505E-5</v>
      </c>
    </row>
    <row r="137" spans="2:11">
      <c r="B137" s="86" t="s">
        <v>2051</v>
      </c>
      <c r="C137" s="127">
        <v>87957</v>
      </c>
      <c r="D137" s="88" t="s">
        <v>132</v>
      </c>
      <c r="E137" s="98">
        <v>44895</v>
      </c>
      <c r="F137" s="90">
        <v>53329.327960000002</v>
      </c>
      <c r="G137" s="99">
        <v>100</v>
      </c>
      <c r="H137" s="90">
        <v>216.1490991</v>
      </c>
      <c r="I137" s="91">
        <v>7.6861229999999997E-5</v>
      </c>
      <c r="J137" s="91">
        <f t="shared" ref="J137:J198" si="3">IFERROR(H137/$H$11,0)</f>
        <v>9.5728821633906292E-4</v>
      </c>
      <c r="K137" s="91">
        <f>H137/'סכום נכסי הקרן'!$C$42</f>
        <v>1.0979927014576209E-4</v>
      </c>
    </row>
    <row r="138" spans="2:11">
      <c r="B138" s="86" t="s">
        <v>2052</v>
      </c>
      <c r="C138" s="127">
        <v>87958</v>
      </c>
      <c r="D138" s="88" t="s">
        <v>132</v>
      </c>
      <c r="E138" s="98">
        <v>44895</v>
      </c>
      <c r="F138" s="90">
        <v>39996.995880000002</v>
      </c>
      <c r="G138" s="99">
        <v>100</v>
      </c>
      <c r="H138" s="90">
        <v>162.11182399999998</v>
      </c>
      <c r="I138" s="91">
        <v>7.1753960000000002E-5</v>
      </c>
      <c r="J138" s="91">
        <f t="shared" si="3"/>
        <v>7.1796616081492648E-4</v>
      </c>
      <c r="K138" s="91">
        <f>H138/'סכום נכסי הקרן'!$C$42</f>
        <v>8.234945244422829E-5</v>
      </c>
    </row>
    <row r="139" spans="2:11">
      <c r="B139" s="86" t="s">
        <v>2053</v>
      </c>
      <c r="C139" s="87">
        <v>9600</v>
      </c>
      <c r="D139" s="88" t="s">
        <v>130</v>
      </c>
      <c r="E139" s="98">
        <v>44967</v>
      </c>
      <c r="F139" s="90">
        <v>213684.17516800002</v>
      </c>
      <c r="G139" s="99">
        <v>103.566</v>
      </c>
      <c r="H139" s="90">
        <v>846.26708052900017</v>
      </c>
      <c r="I139" s="91">
        <v>8.547366902563738E-4</v>
      </c>
      <c r="J139" s="91">
        <f t="shared" si="3"/>
        <v>3.7479753903173806E-3</v>
      </c>
      <c r="K139" s="91">
        <f>H139/'סכום נכסי הקרן'!$C$42</f>
        <v>4.2988616736024641E-4</v>
      </c>
    </row>
    <row r="140" spans="2:11">
      <c r="B140" s="86" t="s">
        <v>2054</v>
      </c>
      <c r="C140" s="87">
        <v>7991</v>
      </c>
      <c r="D140" s="88" t="s">
        <v>130</v>
      </c>
      <c r="E140" s="98">
        <v>44105</v>
      </c>
      <c r="F140" s="90">
        <v>362768.82000000007</v>
      </c>
      <c r="G140" s="99">
        <v>120.1348</v>
      </c>
      <c r="H140" s="90">
        <v>1666.5435200000002</v>
      </c>
      <c r="I140" s="91">
        <v>5.7515811111111111E-5</v>
      </c>
      <c r="J140" s="91">
        <f t="shared" si="3"/>
        <v>7.3808425774383605E-3</v>
      </c>
      <c r="K140" s="91">
        <f>H140/'סכום נכסי הקרן'!$C$42</f>
        <v>8.4656962681807122E-4</v>
      </c>
    </row>
    <row r="141" spans="2:11">
      <c r="B141" s="86" t="s">
        <v>2055</v>
      </c>
      <c r="C141" s="87">
        <v>9229</v>
      </c>
      <c r="D141" s="88" t="s">
        <v>130</v>
      </c>
      <c r="E141" s="98">
        <v>44735</v>
      </c>
      <c r="F141" s="90">
        <v>88835.87</v>
      </c>
      <c r="G141" s="99">
        <v>98.934799999999996</v>
      </c>
      <c r="H141" s="90">
        <v>336.08978999999999</v>
      </c>
      <c r="I141" s="91">
        <v>2.9611957333333335E-4</v>
      </c>
      <c r="J141" s="91">
        <f t="shared" si="3"/>
        <v>1.4884854803397616E-3</v>
      </c>
      <c r="K141" s="91">
        <f>H141/'סכום נכסי הקרן'!$C$42</f>
        <v>1.7072665951001621E-4</v>
      </c>
    </row>
    <row r="142" spans="2:11">
      <c r="B142" s="86" t="s">
        <v>2056</v>
      </c>
      <c r="C142" s="87">
        <v>9385</v>
      </c>
      <c r="D142" s="88" t="s">
        <v>132</v>
      </c>
      <c r="E142" s="98">
        <v>44896</v>
      </c>
      <c r="F142" s="90">
        <v>150572.50000000003</v>
      </c>
      <c r="G142" s="99">
        <v>106.1223</v>
      </c>
      <c r="H142" s="90">
        <v>647.64890000000014</v>
      </c>
      <c r="I142" s="91">
        <v>3.6522951111111113E-4</v>
      </c>
      <c r="J142" s="91">
        <f t="shared" si="3"/>
        <v>2.8683286808802444E-3</v>
      </c>
      <c r="K142" s="91">
        <f>H142/'סכום נכסי הקרן'!$C$42</f>
        <v>3.2899224112799307E-4</v>
      </c>
    </row>
    <row r="143" spans="2:11">
      <c r="B143" s="86" t="s">
        <v>2057</v>
      </c>
      <c r="C143" s="87">
        <v>7027</v>
      </c>
      <c r="D143" s="88" t="s">
        <v>133</v>
      </c>
      <c r="E143" s="98">
        <v>43738</v>
      </c>
      <c r="F143" s="90">
        <v>312184.01</v>
      </c>
      <c r="G143" s="99">
        <v>130.11770000000001</v>
      </c>
      <c r="H143" s="90">
        <v>1900.1940800000002</v>
      </c>
      <c r="I143" s="91">
        <v>1.3007667083333335E-4</v>
      </c>
      <c r="J143" s="91">
        <f t="shared" si="3"/>
        <v>8.4156418375802844E-3</v>
      </c>
      <c r="K143" s="91">
        <f>H143/'סכום נכסי הקרן'!$C$42</f>
        <v>9.6525927698996308E-4</v>
      </c>
    </row>
    <row r="144" spans="2:11">
      <c r="B144" s="86" t="s">
        <v>2058</v>
      </c>
      <c r="C144" s="87">
        <v>9246</v>
      </c>
      <c r="D144" s="88" t="s">
        <v>132</v>
      </c>
      <c r="E144" s="98">
        <v>44816</v>
      </c>
      <c r="F144" s="90">
        <v>326008.42000000004</v>
      </c>
      <c r="G144" s="99">
        <v>69.533600000000007</v>
      </c>
      <c r="H144" s="90">
        <v>918.77855000000011</v>
      </c>
      <c r="I144" s="91">
        <v>1.9500397727272728E-4</v>
      </c>
      <c r="J144" s="91">
        <f t="shared" si="3"/>
        <v>4.069116563530894E-3</v>
      </c>
      <c r="K144" s="91">
        <f>H144/'סכום נכסי הקרן'!$C$42</f>
        <v>4.6672049356499769E-4</v>
      </c>
    </row>
    <row r="145" spans="2:11">
      <c r="B145" s="86" t="s">
        <v>2059</v>
      </c>
      <c r="C145" s="87">
        <v>9245</v>
      </c>
      <c r="D145" s="88" t="s">
        <v>130</v>
      </c>
      <c r="E145" s="98">
        <v>44816</v>
      </c>
      <c r="F145" s="90">
        <v>30626.840000000004</v>
      </c>
      <c r="G145" s="99">
        <v>101.8784</v>
      </c>
      <c r="H145" s="90">
        <v>119.31695000000001</v>
      </c>
      <c r="I145" s="91">
        <v>2.0931666666666667E-4</v>
      </c>
      <c r="J145" s="91">
        <f t="shared" si="3"/>
        <v>5.2843481985401968E-4</v>
      </c>
      <c r="K145" s="91">
        <f>H145/'סכום נכסי הקרן'!$C$42</f>
        <v>6.0610541892461625E-5</v>
      </c>
    </row>
    <row r="146" spans="2:11">
      <c r="B146" s="86" t="s">
        <v>2060</v>
      </c>
      <c r="C146" s="87">
        <v>9534</v>
      </c>
      <c r="D146" s="88" t="s">
        <v>132</v>
      </c>
      <c r="E146" s="98">
        <v>45007</v>
      </c>
      <c r="F146" s="90">
        <v>84973.303131000008</v>
      </c>
      <c r="G146" s="99">
        <v>100.5012</v>
      </c>
      <c r="H146" s="90">
        <v>346.13145435500007</v>
      </c>
      <c r="I146" s="91">
        <v>8.4973303163052283E-4</v>
      </c>
      <c r="J146" s="91">
        <f t="shared" si="3"/>
        <v>1.5329583326417102E-3</v>
      </c>
      <c r="K146" s="91">
        <f>H146/'סכום נכסי הקרן'!$C$42</f>
        <v>1.7582761723696757E-4</v>
      </c>
    </row>
    <row r="147" spans="2:11">
      <c r="B147" s="86" t="s">
        <v>2061</v>
      </c>
      <c r="C147" s="87">
        <v>8412</v>
      </c>
      <c r="D147" s="88" t="s">
        <v>132</v>
      </c>
      <c r="E147" s="98">
        <v>44440</v>
      </c>
      <c r="F147" s="90">
        <v>68518.3</v>
      </c>
      <c r="G147" s="99">
        <v>296.9803</v>
      </c>
      <c r="H147" s="90">
        <v>824.74850000000015</v>
      </c>
      <c r="I147" s="91">
        <v>3.8065708777777779E-4</v>
      </c>
      <c r="J147" s="91">
        <f t="shared" si="3"/>
        <v>3.6526731954041151E-3</v>
      </c>
      <c r="K147" s="91">
        <f>H147/'סכום נכסי הקרן'!$C$42</f>
        <v>4.1895517367813117E-4</v>
      </c>
    </row>
    <row r="148" spans="2:11">
      <c r="B148" s="86" t="s">
        <v>2062</v>
      </c>
      <c r="C148" s="87">
        <v>9495</v>
      </c>
      <c r="D148" s="88" t="s">
        <v>130</v>
      </c>
      <c r="E148" s="98">
        <v>44980</v>
      </c>
      <c r="F148" s="90">
        <v>213586.35000000003</v>
      </c>
      <c r="G148" s="99">
        <v>99.556600000000003</v>
      </c>
      <c r="H148" s="90">
        <v>813.13272000000018</v>
      </c>
      <c r="I148" s="91">
        <v>4.9949200000000003E-4</v>
      </c>
      <c r="J148" s="91">
        <f t="shared" si="3"/>
        <v>3.6012288481276898E-3</v>
      </c>
      <c r="K148" s="91">
        <f>H148/'סכום נכסי הקרן'!$C$42</f>
        <v>4.1305459777249816E-4</v>
      </c>
    </row>
    <row r="149" spans="2:11">
      <c r="B149" s="86" t="s">
        <v>2063</v>
      </c>
      <c r="C149" s="87">
        <v>7018</v>
      </c>
      <c r="D149" s="88" t="s">
        <v>130</v>
      </c>
      <c r="E149" s="98">
        <v>43525</v>
      </c>
      <c r="F149" s="90">
        <v>547459.46000000008</v>
      </c>
      <c r="G149" s="99">
        <v>109.9271</v>
      </c>
      <c r="H149" s="90">
        <v>2301.3073300000001</v>
      </c>
      <c r="I149" s="91">
        <v>3.0893940454545454E-5</v>
      </c>
      <c r="J149" s="91">
        <f t="shared" si="3"/>
        <v>1.0192105349301043E-2</v>
      </c>
      <c r="K149" s="91">
        <f>H149/'סכום נכסי הקרן'!$C$42</f>
        <v>1.1690165088228789E-3</v>
      </c>
    </row>
    <row r="150" spans="2:11">
      <c r="B150" s="86" t="s">
        <v>2064</v>
      </c>
      <c r="C150" s="127">
        <v>62171</v>
      </c>
      <c r="D150" s="88" t="s">
        <v>130</v>
      </c>
      <c r="E150" s="98">
        <v>42549</v>
      </c>
      <c r="F150" s="90">
        <v>54669.799229999997</v>
      </c>
      <c r="G150" s="99">
        <v>100</v>
      </c>
      <c r="H150" s="90">
        <v>209.05731229999998</v>
      </c>
      <c r="I150" s="91">
        <v>1.1602710000000001E-5</v>
      </c>
      <c r="J150" s="91">
        <f t="shared" si="3"/>
        <v>9.2587987846166051E-4</v>
      </c>
      <c r="K150" s="91">
        <f>H150/'סכום נכסי הקרן'!$C$42</f>
        <v>1.0619678918279909E-4</v>
      </c>
    </row>
    <row r="151" spans="2:11">
      <c r="B151" s="86" t="s">
        <v>2065</v>
      </c>
      <c r="C151" s="127">
        <v>62172</v>
      </c>
      <c r="D151" s="88" t="s">
        <v>130</v>
      </c>
      <c r="E151" s="98">
        <v>42549</v>
      </c>
      <c r="F151" s="90">
        <v>149605.5863</v>
      </c>
      <c r="G151" s="99">
        <v>100</v>
      </c>
      <c r="H151" s="90">
        <v>572.09176219999995</v>
      </c>
      <c r="I151" s="91">
        <v>5.2445029999999999E-5</v>
      </c>
      <c r="J151" s="91">
        <f t="shared" si="3"/>
        <v>2.5336987519218824E-3</v>
      </c>
      <c r="K151" s="91">
        <f>H151/'סכום נכסי הקרן'!$C$42</f>
        <v>2.9061077842800447E-4</v>
      </c>
    </row>
    <row r="152" spans="2:11">
      <c r="B152" s="86" t="s">
        <v>2066</v>
      </c>
      <c r="C152" s="127">
        <v>62173</v>
      </c>
      <c r="D152" s="88" t="s">
        <v>130</v>
      </c>
      <c r="E152" s="98">
        <v>42549</v>
      </c>
      <c r="F152" s="90">
        <v>374523.32040000003</v>
      </c>
      <c r="G152" s="99">
        <v>100</v>
      </c>
      <c r="H152" s="90">
        <v>1432.1771769999998</v>
      </c>
      <c r="I152" s="91">
        <v>3.3716344E-4</v>
      </c>
      <c r="J152" s="91">
        <f t="shared" si="3"/>
        <v>6.3428732340797631E-3</v>
      </c>
      <c r="K152" s="91">
        <f>H152/'סכום נכסי הקרן'!$C$42</f>
        <v>7.2751637369196842E-4</v>
      </c>
    </row>
    <row r="153" spans="2:11">
      <c r="B153" s="86" t="s">
        <v>2067</v>
      </c>
      <c r="C153" s="127">
        <v>87956</v>
      </c>
      <c r="D153" s="88" t="s">
        <v>132</v>
      </c>
      <c r="E153" s="98">
        <v>44837</v>
      </c>
      <c r="F153" s="90">
        <v>34185.466590000004</v>
      </c>
      <c r="G153" s="99">
        <v>100</v>
      </c>
      <c r="H153" s="90">
        <v>138.5571147</v>
      </c>
      <c r="I153" s="91">
        <v>3.8413739999999997E-5</v>
      </c>
      <c r="J153" s="91">
        <f t="shared" si="3"/>
        <v>6.1364629204808908E-4</v>
      </c>
      <c r="K153" s="91">
        <f>H153/'סכום נכסי הקרן'!$C$42</f>
        <v>7.0384147474629211E-5</v>
      </c>
    </row>
    <row r="154" spans="2:11">
      <c r="B154" s="86" t="s">
        <v>2068</v>
      </c>
      <c r="C154" s="87">
        <v>5295</v>
      </c>
      <c r="D154" s="88" t="s">
        <v>130</v>
      </c>
      <c r="E154" s="98">
        <v>42879</v>
      </c>
      <c r="F154" s="90">
        <v>445459.00000000006</v>
      </c>
      <c r="G154" s="99">
        <v>201.3614</v>
      </c>
      <c r="H154" s="90">
        <v>3430.0610000000006</v>
      </c>
      <c r="I154" s="91">
        <v>3.3108108108108108E-4</v>
      </c>
      <c r="J154" s="91">
        <f t="shared" si="3"/>
        <v>1.5191166608124822E-2</v>
      </c>
      <c r="K154" s="91">
        <f>H154/'סכום נכסי הקרן'!$C$42</f>
        <v>1.742400018892528E-3</v>
      </c>
    </row>
    <row r="155" spans="2:11">
      <c r="B155" s="86" t="s">
        <v>2069</v>
      </c>
      <c r="C155" s="87">
        <v>8299</v>
      </c>
      <c r="D155" s="88" t="s">
        <v>133</v>
      </c>
      <c r="E155" s="98">
        <v>44286</v>
      </c>
      <c r="F155" s="90">
        <v>176100.24</v>
      </c>
      <c r="G155" s="99">
        <v>100.2175</v>
      </c>
      <c r="H155" s="90">
        <v>825.57104000000015</v>
      </c>
      <c r="I155" s="91">
        <v>6.8305565591397853E-4</v>
      </c>
      <c r="J155" s="91">
        <f t="shared" si="3"/>
        <v>3.656316087522316E-3</v>
      </c>
      <c r="K155" s="91">
        <f>H155/'סכום נכסי הקרן'!$C$42</f>
        <v>4.193730069795039E-4</v>
      </c>
    </row>
    <row r="156" spans="2:11">
      <c r="B156" s="86" t="s">
        <v>2070</v>
      </c>
      <c r="C156" s="87">
        <v>9157</v>
      </c>
      <c r="D156" s="88" t="s">
        <v>132</v>
      </c>
      <c r="E156" s="98">
        <v>44763</v>
      </c>
      <c r="F156" s="90">
        <v>48167.992532000004</v>
      </c>
      <c r="G156" s="99">
        <v>95.172499999999999</v>
      </c>
      <c r="H156" s="90">
        <v>185.80497732100002</v>
      </c>
      <c r="I156" s="91">
        <v>1.2041996259933284E-4</v>
      </c>
      <c r="J156" s="91">
        <f t="shared" si="3"/>
        <v>8.2289917500072592E-4</v>
      </c>
      <c r="K156" s="91">
        <f>H156/'סכום נכסי הקרן'!$C$42</f>
        <v>9.4385084112042362E-5</v>
      </c>
    </row>
    <row r="157" spans="2:11">
      <c r="B157" s="86" t="s">
        <v>2071</v>
      </c>
      <c r="C157" s="87">
        <v>5326</v>
      </c>
      <c r="D157" s="88" t="s">
        <v>133</v>
      </c>
      <c r="E157" s="98">
        <v>43220</v>
      </c>
      <c r="F157" s="90">
        <v>927147.31000000017</v>
      </c>
      <c r="G157" s="99">
        <v>92.877899999999997</v>
      </c>
      <c r="H157" s="90">
        <v>4028.2096200000005</v>
      </c>
      <c r="I157" s="91">
        <v>6.7515546923076924E-4</v>
      </c>
      <c r="J157" s="91">
        <f t="shared" si="3"/>
        <v>1.7840266826120929E-2</v>
      </c>
      <c r="K157" s="91">
        <f>H157/'סכום נכסי הקרן'!$C$42</f>
        <v>2.0462471419578437E-3</v>
      </c>
    </row>
    <row r="158" spans="2:11">
      <c r="B158" s="86" t="s">
        <v>2072</v>
      </c>
      <c r="C158" s="87">
        <v>7036</v>
      </c>
      <c r="D158" s="88" t="s">
        <v>130</v>
      </c>
      <c r="E158" s="98">
        <v>37987</v>
      </c>
      <c r="F158" s="90">
        <v>1294463.6100000003</v>
      </c>
      <c r="G158" s="99">
        <v>131.8203</v>
      </c>
      <c r="H158" s="90">
        <v>6525.1428599999999</v>
      </c>
      <c r="I158" s="91">
        <v>6.353218421052631E-5</v>
      </c>
      <c r="J158" s="91">
        <f t="shared" si="3"/>
        <v>2.8898766619041494E-2</v>
      </c>
      <c r="K158" s="91">
        <f>H158/'סכום נכסי הקרן'!$C$42</f>
        <v>3.3146375654953199E-3</v>
      </c>
    </row>
    <row r="159" spans="2:11">
      <c r="B159" s="86" t="s">
        <v>2073</v>
      </c>
      <c r="C159" s="127">
        <v>62174</v>
      </c>
      <c r="D159" s="88" t="s">
        <v>130</v>
      </c>
      <c r="E159" s="98">
        <v>42549</v>
      </c>
      <c r="F159" s="90">
        <v>104718.35340000001</v>
      </c>
      <c r="G159" s="99">
        <v>100</v>
      </c>
      <c r="H159" s="90">
        <v>400.44298320000001</v>
      </c>
      <c r="I159" s="91">
        <v>1.5959610999999999E-4</v>
      </c>
      <c r="J159" s="91">
        <f t="shared" si="3"/>
        <v>1.7734950121428535E-3</v>
      </c>
      <c r="K159" s="91">
        <f>H159/'סכום נכסי הקרן'!$C$42</f>
        <v>2.0341675016655978E-4</v>
      </c>
    </row>
    <row r="160" spans="2:11">
      <c r="B160" s="86" t="s">
        <v>2074</v>
      </c>
      <c r="C160" s="127">
        <v>60837</v>
      </c>
      <c r="D160" s="88" t="s">
        <v>130</v>
      </c>
      <c r="E160" s="98">
        <v>42555</v>
      </c>
      <c r="F160" s="90">
        <v>50663.250000000007</v>
      </c>
      <c r="G160" s="99">
        <v>100</v>
      </c>
      <c r="H160" s="90">
        <v>193.73629000000003</v>
      </c>
      <c r="I160" s="91">
        <v>7.7599949999999999E-5</v>
      </c>
      <c r="J160" s="91">
        <f t="shared" si="3"/>
        <v>8.5802563261410997E-4</v>
      </c>
      <c r="K160" s="91">
        <f>H160/'סכום נכסי הקרן'!$C$42</f>
        <v>9.8414026851466576E-5</v>
      </c>
    </row>
    <row r="161" spans="2:11">
      <c r="B161" s="86" t="s">
        <v>2075</v>
      </c>
      <c r="C161" s="87">
        <v>5309</v>
      </c>
      <c r="D161" s="88" t="s">
        <v>130</v>
      </c>
      <c r="E161" s="98">
        <v>42795</v>
      </c>
      <c r="F161" s="90">
        <v>680737.62000000011</v>
      </c>
      <c r="G161" s="99">
        <v>135.57820000000001</v>
      </c>
      <c r="H161" s="90">
        <v>3529.2912500000007</v>
      </c>
      <c r="I161" s="91">
        <v>8.7622100000000005E-4</v>
      </c>
      <c r="J161" s="91">
        <f t="shared" si="3"/>
        <v>1.5630640792495269E-2</v>
      </c>
      <c r="K161" s="91">
        <f>H161/'סכום נכסי הקרן'!$C$42</f>
        <v>1.7928069327855201E-3</v>
      </c>
    </row>
    <row r="162" spans="2:11">
      <c r="B162" s="86" t="s">
        <v>2076</v>
      </c>
      <c r="C162" s="127">
        <v>62175</v>
      </c>
      <c r="D162" s="88" t="s">
        <v>130</v>
      </c>
      <c r="E162" s="98">
        <v>42549</v>
      </c>
      <c r="F162" s="90">
        <v>319230.2219</v>
      </c>
      <c r="G162" s="99">
        <v>100</v>
      </c>
      <c r="H162" s="90">
        <v>1220.736369</v>
      </c>
      <c r="I162" s="91">
        <v>2.3788039999999999E-5</v>
      </c>
      <c r="J162" s="91">
        <f t="shared" si="3"/>
        <v>5.4064372517212776E-3</v>
      </c>
      <c r="K162" s="91">
        <f>H162/'סכום נכסי הקרן'!$C$42</f>
        <v>6.2010881800889127E-4</v>
      </c>
    </row>
    <row r="163" spans="2:11">
      <c r="B163" s="86" t="s">
        <v>2077</v>
      </c>
      <c r="C163" s="127">
        <v>62176</v>
      </c>
      <c r="D163" s="88" t="s">
        <v>130</v>
      </c>
      <c r="E163" s="98">
        <v>42549</v>
      </c>
      <c r="F163" s="90">
        <v>92901.673219999997</v>
      </c>
      <c r="G163" s="99">
        <v>100</v>
      </c>
      <c r="H163" s="90">
        <v>355.25599840000001</v>
      </c>
      <c r="I163" s="91">
        <v>4.0643609999999999E-5</v>
      </c>
      <c r="J163" s="91">
        <f t="shared" si="3"/>
        <v>1.5733694124478032E-3</v>
      </c>
      <c r="K163" s="91">
        <f>H163/'סכום נכסי הקרן'!$C$42</f>
        <v>1.8046269682196436E-4</v>
      </c>
    </row>
    <row r="164" spans="2:11">
      <c r="B164" s="86" t="s">
        <v>2078</v>
      </c>
      <c r="C164" s="87">
        <v>9457</v>
      </c>
      <c r="D164" s="88" t="s">
        <v>130</v>
      </c>
      <c r="E164" s="98">
        <v>44893</v>
      </c>
      <c r="F164" s="90">
        <v>2488.4415540000005</v>
      </c>
      <c r="G164" s="99">
        <v>100</v>
      </c>
      <c r="H164" s="90">
        <v>9.5158005020000012</v>
      </c>
      <c r="I164" s="91">
        <v>1.2052023530536009E-3</v>
      </c>
      <c r="J164" s="91">
        <f t="shared" si="3"/>
        <v>4.2143889229829967E-5</v>
      </c>
      <c r="K164" s="91">
        <f>H164/'סכום נכסי הקרן'!$C$42</f>
        <v>4.8338297699260527E-6</v>
      </c>
    </row>
    <row r="165" spans="2:11">
      <c r="B165" s="86" t="s">
        <v>2079</v>
      </c>
      <c r="C165" s="87">
        <v>8296</v>
      </c>
      <c r="D165" s="88" t="s">
        <v>130</v>
      </c>
      <c r="E165" s="98">
        <v>44085</v>
      </c>
      <c r="F165" s="90">
        <v>199703.00000000003</v>
      </c>
      <c r="G165" s="99">
        <v>123.25749999999999</v>
      </c>
      <c r="H165" s="90">
        <v>941.27350000000013</v>
      </c>
      <c r="I165" s="91">
        <v>6.3584230769230771E-5</v>
      </c>
      <c r="J165" s="91">
        <f t="shared" si="3"/>
        <v>4.1687429355666793E-3</v>
      </c>
      <c r="K165" s="91">
        <f>H165/'סכום נכסי הקרן'!$C$42</f>
        <v>4.7814746273697054E-4</v>
      </c>
    </row>
    <row r="166" spans="2:11">
      <c r="B166" s="86" t="s">
        <v>2080</v>
      </c>
      <c r="C166" s="127">
        <v>87955</v>
      </c>
      <c r="D166" s="88" t="s">
        <v>132</v>
      </c>
      <c r="E166" s="98">
        <v>44827</v>
      </c>
      <c r="F166" s="90">
        <v>39996.995880000002</v>
      </c>
      <c r="G166" s="99">
        <v>100</v>
      </c>
      <c r="H166" s="90">
        <v>162.11182399999998</v>
      </c>
      <c r="I166" s="91">
        <v>6.1631760000000006E-5</v>
      </c>
      <c r="J166" s="91">
        <f t="shared" si="3"/>
        <v>7.1796616081492648E-4</v>
      </c>
      <c r="K166" s="91">
        <f>H166/'סכום נכסי הקרן'!$C$42</f>
        <v>8.234945244422829E-5</v>
      </c>
    </row>
    <row r="167" spans="2:11">
      <c r="B167" s="86" t="s">
        <v>2081</v>
      </c>
      <c r="C167" s="87">
        <v>6653</v>
      </c>
      <c r="D167" s="88" t="s">
        <v>130</v>
      </c>
      <c r="E167" s="98">
        <v>39264</v>
      </c>
      <c r="F167" s="90">
        <v>3140420.1200000006</v>
      </c>
      <c r="G167" s="99">
        <v>91.099800000000002</v>
      </c>
      <c r="H167" s="90">
        <v>10940.144510000002</v>
      </c>
      <c r="I167" s="91">
        <v>9.4739744632513516E-5</v>
      </c>
      <c r="J167" s="91">
        <f t="shared" si="3"/>
        <v>4.8452070668239457E-2</v>
      </c>
      <c r="K167" s="91">
        <f>H167/'סכום נכסי הקרן'!$C$42</f>
        <v>5.5573670558369042E-3</v>
      </c>
    </row>
    <row r="168" spans="2:11">
      <c r="B168" s="86" t="s">
        <v>2082</v>
      </c>
      <c r="C168" s="87">
        <v>8410</v>
      </c>
      <c r="D168" s="88" t="s">
        <v>132</v>
      </c>
      <c r="E168" s="98">
        <v>44651</v>
      </c>
      <c r="F168" s="90">
        <v>75378.190797000017</v>
      </c>
      <c r="G168" s="99">
        <v>121.9333</v>
      </c>
      <c r="H168" s="90">
        <v>372.52494218100003</v>
      </c>
      <c r="I168" s="91">
        <v>2.2841874379595233E-4</v>
      </c>
      <c r="J168" s="91">
        <f t="shared" si="3"/>
        <v>1.6498506768111811E-3</v>
      </c>
      <c r="K168" s="91">
        <f>H168/'סכום נכסי הקרן'!$C$42</f>
        <v>1.89234962962499E-4</v>
      </c>
    </row>
    <row r="169" spans="2:11">
      <c r="B169" s="86" t="s">
        <v>2083</v>
      </c>
      <c r="C169" s="87">
        <v>7001</v>
      </c>
      <c r="D169" s="88" t="s">
        <v>132</v>
      </c>
      <c r="E169" s="98">
        <v>43602</v>
      </c>
      <c r="F169" s="90">
        <v>270112.48000000004</v>
      </c>
      <c r="G169" s="99">
        <v>64.608699999999999</v>
      </c>
      <c r="H169" s="90">
        <v>707.3314499999999</v>
      </c>
      <c r="I169" s="91">
        <v>4.6671444999999995E-4</v>
      </c>
      <c r="J169" s="91">
        <f t="shared" si="3"/>
        <v>3.1326527149565294E-3</v>
      </c>
      <c r="K169" s="91">
        <f>H169/'סכום נכסי הקרן'!$C$42</f>
        <v>3.5930974167610398E-4</v>
      </c>
    </row>
    <row r="170" spans="2:11">
      <c r="B170" s="86" t="s">
        <v>2084</v>
      </c>
      <c r="C170" s="87">
        <v>8319</v>
      </c>
      <c r="D170" s="88" t="s">
        <v>132</v>
      </c>
      <c r="E170" s="98">
        <v>44377</v>
      </c>
      <c r="F170" s="90">
        <v>130857.89000000001</v>
      </c>
      <c r="G170" s="99">
        <v>100.80710000000001</v>
      </c>
      <c r="H170" s="90">
        <v>534.66079000000013</v>
      </c>
      <c r="I170" s="91">
        <v>1.247596167857143E-4</v>
      </c>
      <c r="J170" s="91">
        <f t="shared" si="3"/>
        <v>2.3679232351032937E-3</v>
      </c>
      <c r="K170" s="91">
        <f>H170/'סכום נכסי הקרן'!$C$42</f>
        <v>2.7159661900971852E-4</v>
      </c>
    </row>
    <row r="171" spans="2:11">
      <c r="B171" s="86" t="s">
        <v>2085</v>
      </c>
      <c r="C171" s="87">
        <v>8411</v>
      </c>
      <c r="D171" s="88" t="s">
        <v>132</v>
      </c>
      <c r="E171" s="98">
        <v>44651</v>
      </c>
      <c r="F171" s="90">
        <v>107242.60327800002</v>
      </c>
      <c r="G171" s="99">
        <v>104.4327</v>
      </c>
      <c r="H171" s="90">
        <v>453.93239061400004</v>
      </c>
      <c r="I171" s="91">
        <v>3.4262811569392849E-4</v>
      </c>
      <c r="J171" s="91">
        <f t="shared" si="3"/>
        <v>2.0103906532979061E-3</v>
      </c>
      <c r="K171" s="91">
        <f>H171/'סכום נכסי הקרן'!$C$42</f>
        <v>2.3058826241917097E-4</v>
      </c>
    </row>
    <row r="172" spans="2:11">
      <c r="B172" s="86" t="s">
        <v>2086</v>
      </c>
      <c r="C172" s="87">
        <v>9384</v>
      </c>
      <c r="D172" s="88" t="s">
        <v>132</v>
      </c>
      <c r="E172" s="98">
        <v>44910</v>
      </c>
      <c r="F172" s="90">
        <v>19526.051049000005</v>
      </c>
      <c r="G172" s="99">
        <v>100.80459999999999</v>
      </c>
      <c r="H172" s="90">
        <v>79.777806111000018</v>
      </c>
      <c r="I172" s="91">
        <v>1.3374006581418649E-4</v>
      </c>
      <c r="J172" s="91">
        <f t="shared" si="3"/>
        <v>3.5332256314476031E-4</v>
      </c>
      <c r="K172" s="91">
        <f>H172/'סכום נכסי הקרן'!$C$42</f>
        <v>4.0525474874939788E-5</v>
      </c>
    </row>
    <row r="173" spans="2:11">
      <c r="B173" s="86" t="s">
        <v>2087</v>
      </c>
      <c r="C173" s="87">
        <v>5303</v>
      </c>
      <c r="D173" s="88" t="s">
        <v>132</v>
      </c>
      <c r="E173" s="98">
        <v>42788</v>
      </c>
      <c r="F173" s="90">
        <v>667862.05000000016</v>
      </c>
      <c r="G173" s="99">
        <v>58.000999999999998</v>
      </c>
      <c r="H173" s="90">
        <v>1570.0358500000004</v>
      </c>
      <c r="I173" s="91">
        <v>8.4317879467803896E-4</v>
      </c>
      <c r="J173" s="91">
        <f t="shared" si="3"/>
        <v>6.9534262446291403E-3</v>
      </c>
      <c r="K173" s="91">
        <f>H173/'סכום נכסי הקרן'!$C$42</f>
        <v>7.9754572723398991E-4</v>
      </c>
    </row>
    <row r="174" spans="2:11">
      <c r="B174" s="86" t="s">
        <v>2088</v>
      </c>
      <c r="C174" s="87">
        <v>7011</v>
      </c>
      <c r="D174" s="88" t="s">
        <v>132</v>
      </c>
      <c r="E174" s="98">
        <v>43651</v>
      </c>
      <c r="F174" s="90">
        <v>475471.34000000008</v>
      </c>
      <c r="G174" s="99">
        <v>95.488200000000006</v>
      </c>
      <c r="H174" s="90">
        <v>1840.1844900000003</v>
      </c>
      <c r="I174" s="91">
        <v>5.1029241473353644E-4</v>
      </c>
      <c r="J174" s="91">
        <f t="shared" si="3"/>
        <v>8.1498693980302985E-3</v>
      </c>
      <c r="K174" s="91">
        <f>H174/'סכום נכסי הקרן'!$C$42</f>
        <v>9.3477564688841891E-4</v>
      </c>
    </row>
    <row r="175" spans="2:11">
      <c r="B175" s="86" t="s">
        <v>2089</v>
      </c>
      <c r="C175" s="127">
        <v>62177</v>
      </c>
      <c r="D175" s="88" t="s">
        <v>130</v>
      </c>
      <c r="E175" s="98">
        <v>42549</v>
      </c>
      <c r="F175" s="90">
        <v>240689.35209999999</v>
      </c>
      <c r="G175" s="99">
        <v>100</v>
      </c>
      <c r="H175" s="90">
        <v>920.39608219999991</v>
      </c>
      <c r="I175" s="91">
        <v>5.3625039999999998E-5</v>
      </c>
      <c r="J175" s="91">
        <f t="shared" si="3"/>
        <v>4.0762803431675255E-3</v>
      </c>
      <c r="K175" s="91">
        <f>H175/'סכום נכסי הקרן'!$C$42</f>
        <v>4.6754216645531621E-4</v>
      </c>
    </row>
    <row r="176" spans="2:11">
      <c r="B176" s="86" t="s">
        <v>2090</v>
      </c>
      <c r="C176" s="87">
        <v>9736</v>
      </c>
      <c r="D176" s="88" t="s">
        <v>130</v>
      </c>
      <c r="E176" s="98">
        <v>44621</v>
      </c>
      <c r="F176" s="90">
        <v>291202.34999999998</v>
      </c>
      <c r="G176" s="99">
        <v>110.88979999999999</v>
      </c>
      <c r="H176" s="90">
        <v>1234.8219900000001</v>
      </c>
      <c r="I176" s="91">
        <v>3.42591E-4</v>
      </c>
      <c r="J176" s="91">
        <f t="shared" si="3"/>
        <v>5.4688201117899194E-3</v>
      </c>
      <c r="K176" s="91">
        <f>H176/'סכום נכסי הקרן'!$C$42</f>
        <v>6.2726402204068936E-4</v>
      </c>
    </row>
    <row r="177" spans="2:11">
      <c r="B177" s="86" t="s">
        <v>2091</v>
      </c>
      <c r="C177" s="87">
        <v>8502</v>
      </c>
      <c r="D177" s="88" t="s">
        <v>130</v>
      </c>
      <c r="E177" s="98">
        <v>44621</v>
      </c>
      <c r="F177" s="90">
        <v>277396.78160200006</v>
      </c>
      <c r="G177" s="99">
        <v>101.9405</v>
      </c>
      <c r="H177" s="90">
        <v>1081.3494432160003</v>
      </c>
      <c r="I177" s="91">
        <v>2.3078103207681573E-4</v>
      </c>
      <c r="J177" s="91">
        <f t="shared" si="3"/>
        <v>4.7891158651397949E-3</v>
      </c>
      <c r="K177" s="91">
        <f>H177/'סכום נכסי הקרן'!$C$42</f>
        <v>5.4930314367265863E-4</v>
      </c>
    </row>
    <row r="178" spans="2:11">
      <c r="B178" s="86" t="s">
        <v>2092</v>
      </c>
      <c r="C178" s="87">
        <v>7017</v>
      </c>
      <c r="D178" s="88" t="s">
        <v>131</v>
      </c>
      <c r="E178" s="98">
        <v>43709</v>
      </c>
      <c r="F178" s="90">
        <v>893912.6616900001</v>
      </c>
      <c r="G178" s="99">
        <v>95.077365999999998</v>
      </c>
      <c r="H178" s="90">
        <v>849.90891689700027</v>
      </c>
      <c r="I178" s="91">
        <v>5.4176520336017163E-4</v>
      </c>
      <c r="J178" s="91">
        <f t="shared" si="3"/>
        <v>3.7641044746181606E-3</v>
      </c>
      <c r="K178" s="91">
        <f>H178/'סכום נכסי הקרן'!$C$42</f>
        <v>4.3173614488437994E-4</v>
      </c>
    </row>
    <row r="179" spans="2:11">
      <c r="B179" s="86" t="s">
        <v>2093</v>
      </c>
      <c r="C179" s="87">
        <v>9536</v>
      </c>
      <c r="D179" s="88" t="s">
        <v>131</v>
      </c>
      <c r="E179" s="98">
        <v>45015</v>
      </c>
      <c r="F179" s="90">
        <v>205759.21247700002</v>
      </c>
      <c r="G179" s="99">
        <v>106.155328</v>
      </c>
      <c r="H179" s="90">
        <v>218.42430925900007</v>
      </c>
      <c r="I179" s="91">
        <v>5.7155329943252677E-4</v>
      </c>
      <c r="J179" s="91">
        <f t="shared" si="3"/>
        <v>9.6736474168186823E-4</v>
      </c>
      <c r="K179" s="91">
        <f>H179/'סכום נכסי הקרן'!$C$42</f>
        <v>1.1095502983167619E-4</v>
      </c>
    </row>
    <row r="180" spans="2:11">
      <c r="B180" s="86" t="s">
        <v>2094</v>
      </c>
      <c r="C180" s="87">
        <v>6885</v>
      </c>
      <c r="D180" s="88" t="s">
        <v>132</v>
      </c>
      <c r="E180" s="98">
        <v>43602</v>
      </c>
      <c r="F180" s="90">
        <v>386680.28000000009</v>
      </c>
      <c r="G180" s="99">
        <v>93.861400000000003</v>
      </c>
      <c r="H180" s="90">
        <v>1471.04638</v>
      </c>
      <c r="I180" s="91">
        <v>5.4850221990075741E-4</v>
      </c>
      <c r="J180" s="91">
        <f t="shared" si="3"/>
        <v>6.5150184346164383E-3</v>
      </c>
      <c r="K180" s="91">
        <f>H180/'סכום נכסי הקרן'!$C$42</f>
        <v>7.47261124599179E-4</v>
      </c>
    </row>
    <row r="181" spans="2:11">
      <c r="B181" s="86" t="s">
        <v>2095</v>
      </c>
      <c r="C181" s="127">
        <v>76202</v>
      </c>
      <c r="D181" s="88" t="s">
        <v>130</v>
      </c>
      <c r="E181" s="98">
        <v>43466</v>
      </c>
      <c r="F181" s="90">
        <v>77353.717940000002</v>
      </c>
      <c r="G181" s="99">
        <v>100</v>
      </c>
      <c r="H181" s="90">
        <v>295.80061739999996</v>
      </c>
      <c r="I181" s="91">
        <v>3.566764E-5</v>
      </c>
      <c r="J181" s="91">
        <f t="shared" si="3"/>
        <v>1.3100514718862391E-3</v>
      </c>
      <c r="K181" s="91">
        <f>H181/'סכום נכסי הקרן'!$C$42</f>
        <v>1.5026059342565084E-4</v>
      </c>
    </row>
    <row r="182" spans="2:11">
      <c r="B182" s="86" t="s">
        <v>2096</v>
      </c>
      <c r="C182" s="127">
        <v>76201</v>
      </c>
      <c r="D182" s="88" t="s">
        <v>130</v>
      </c>
      <c r="E182" s="98">
        <v>43466</v>
      </c>
      <c r="F182" s="90">
        <v>76364.234049999999</v>
      </c>
      <c r="G182" s="99">
        <v>100</v>
      </c>
      <c r="H182" s="90">
        <v>292.01683100000002</v>
      </c>
      <c r="I182" s="91">
        <v>6.1851400000000002E-5</v>
      </c>
      <c r="J182" s="91">
        <f t="shared" si="3"/>
        <v>1.2932937146300399E-3</v>
      </c>
      <c r="K182" s="91">
        <f>H182/'סכום נכסי הקרן'!$C$42</f>
        <v>1.4833850822225497E-4</v>
      </c>
    </row>
    <row r="183" spans="2:11">
      <c r="B183" s="86" t="s">
        <v>2097</v>
      </c>
      <c r="C183" s="87">
        <v>5317</v>
      </c>
      <c r="D183" s="88" t="s">
        <v>130</v>
      </c>
      <c r="E183" s="98">
        <v>43191</v>
      </c>
      <c r="F183" s="90">
        <v>749401.13000000012</v>
      </c>
      <c r="G183" s="99">
        <v>136.208</v>
      </c>
      <c r="H183" s="90">
        <v>3903.3262000000004</v>
      </c>
      <c r="I183" s="91">
        <v>4.4024150000000002E-4</v>
      </c>
      <c r="J183" s="91">
        <f t="shared" si="3"/>
        <v>1.7287179041439421E-2</v>
      </c>
      <c r="K183" s="91">
        <f>H183/'סכום נכסי הקרן'!$C$42</f>
        <v>1.9828089484775053E-3</v>
      </c>
    </row>
    <row r="184" spans="2:11">
      <c r="B184" s="86" t="s">
        <v>2098</v>
      </c>
      <c r="C184" s="127">
        <v>60838</v>
      </c>
      <c r="D184" s="88" t="s">
        <v>130</v>
      </c>
      <c r="E184" s="98">
        <v>42555</v>
      </c>
      <c r="F184" s="90">
        <v>49863.021489999999</v>
      </c>
      <c r="G184" s="99">
        <v>100</v>
      </c>
      <c r="H184" s="90">
        <v>190.6761942</v>
      </c>
      <c r="I184" s="91">
        <v>2.3659319999999997E-5</v>
      </c>
      <c r="J184" s="91">
        <f t="shared" si="3"/>
        <v>8.4447298001270627E-4</v>
      </c>
      <c r="K184" s="91">
        <f>H184/'סכום נכסי הקרן'!$C$42</f>
        <v>9.6859561499470497E-5</v>
      </c>
    </row>
    <row r="185" spans="2:11">
      <c r="B185" s="86" t="s">
        <v>2099</v>
      </c>
      <c r="C185" s="87">
        <v>7077</v>
      </c>
      <c r="D185" s="88" t="s">
        <v>130</v>
      </c>
      <c r="E185" s="98">
        <v>44012</v>
      </c>
      <c r="F185" s="90">
        <v>562235.76000000013</v>
      </c>
      <c r="G185" s="99">
        <v>117.0718</v>
      </c>
      <c r="H185" s="90">
        <v>2517.0314800000006</v>
      </c>
      <c r="I185" s="91">
        <v>2.5849920399999998E-4</v>
      </c>
      <c r="J185" s="91">
        <f t="shared" si="3"/>
        <v>1.1147511537134471E-2</v>
      </c>
      <c r="K185" s="91">
        <f>H185/'סכום נכסי הקרן'!$C$42</f>
        <v>1.2785999136181801E-3</v>
      </c>
    </row>
    <row r="186" spans="2:11">
      <c r="B186" s="86" t="s">
        <v>2100</v>
      </c>
      <c r="C186" s="87">
        <v>9172</v>
      </c>
      <c r="D186" s="88" t="s">
        <v>132</v>
      </c>
      <c r="E186" s="98">
        <v>44743</v>
      </c>
      <c r="F186" s="90">
        <v>18329.687755000003</v>
      </c>
      <c r="G186" s="99">
        <v>94.228800000000007</v>
      </c>
      <c r="H186" s="90">
        <v>70.004514358999998</v>
      </c>
      <c r="I186" s="91">
        <v>3.5291817357174999E-4</v>
      </c>
      <c r="J186" s="91">
        <f t="shared" si="3"/>
        <v>3.100382882253217E-4</v>
      </c>
      <c r="K186" s="91">
        <f>H186/'סכום נכסי הקרן'!$C$42</f>
        <v>3.5560844877593673E-5</v>
      </c>
    </row>
    <row r="187" spans="2:11">
      <c r="B187" s="86" t="s">
        <v>2101</v>
      </c>
      <c r="C187" s="87">
        <v>8275</v>
      </c>
      <c r="D187" s="88" t="s">
        <v>130</v>
      </c>
      <c r="E187" s="98">
        <v>44256</v>
      </c>
      <c r="F187" s="90">
        <v>38312.410000000011</v>
      </c>
      <c r="G187" s="99">
        <v>114.9335</v>
      </c>
      <c r="H187" s="90">
        <v>168.38522000000003</v>
      </c>
      <c r="I187" s="91">
        <v>6.3854016666666679E-5</v>
      </c>
      <c r="J187" s="91">
        <f t="shared" si="3"/>
        <v>7.4574998268711601E-4</v>
      </c>
      <c r="K187" s="91">
        <f>H187/'סכום נכסי הקרן'!$C$42</f>
        <v>8.5536207813570228E-5</v>
      </c>
    </row>
    <row r="188" spans="2:11">
      <c r="B188" s="86" t="s">
        <v>2102</v>
      </c>
      <c r="C188" s="87">
        <v>9667</v>
      </c>
      <c r="D188" s="88" t="s">
        <v>130</v>
      </c>
      <c r="E188" s="98">
        <v>44959</v>
      </c>
      <c r="F188" s="90">
        <v>149342.03219000003</v>
      </c>
      <c r="G188" s="99">
        <v>100</v>
      </c>
      <c r="H188" s="90">
        <v>571.08393108500013</v>
      </c>
      <c r="I188" s="91">
        <v>1.7067659602698255E-4</v>
      </c>
      <c r="J188" s="91">
        <f t="shared" si="3"/>
        <v>2.5292352364389759E-3</v>
      </c>
      <c r="K188" s="91">
        <f>H188/'סכום נכסי הקרן'!$C$42</f>
        <v>2.9009882107394687E-4</v>
      </c>
    </row>
    <row r="189" spans="2:11">
      <c r="B189" s="86" t="s">
        <v>2103</v>
      </c>
      <c r="C189" s="87">
        <v>6651</v>
      </c>
      <c r="D189" s="88" t="s">
        <v>132</v>
      </c>
      <c r="E189" s="98">
        <v>43465</v>
      </c>
      <c r="F189" s="90">
        <v>742850.00000000012</v>
      </c>
      <c r="G189" s="99">
        <v>106.4761</v>
      </c>
      <c r="H189" s="90">
        <v>3205.8307000000004</v>
      </c>
      <c r="I189" s="91">
        <v>3.0626142253633902E-3</v>
      </c>
      <c r="J189" s="91">
        <f t="shared" si="3"/>
        <v>1.4198088104305265E-2</v>
      </c>
      <c r="K189" s="91">
        <f>H189/'סכום נכסי הקרן'!$C$42</f>
        <v>1.6284956658923111E-3</v>
      </c>
    </row>
    <row r="190" spans="2:11">
      <c r="B190" s="86" t="s">
        <v>2104</v>
      </c>
      <c r="C190" s="87">
        <v>8310</v>
      </c>
      <c r="D190" s="88" t="s">
        <v>130</v>
      </c>
      <c r="E190" s="98">
        <v>44377</v>
      </c>
      <c r="F190" s="90">
        <v>138496.47000000003</v>
      </c>
      <c r="G190" s="99">
        <v>34.741199999999999</v>
      </c>
      <c r="H190" s="90">
        <v>183.99306000000001</v>
      </c>
      <c r="I190" s="91">
        <v>3.6129129230769229E-4</v>
      </c>
      <c r="J190" s="91">
        <f t="shared" si="3"/>
        <v>8.1487449616747532E-4</v>
      </c>
      <c r="K190" s="91">
        <f>H190/'סכום נכסי הקרן'!$C$42</f>
        <v>9.3464667602148773E-5</v>
      </c>
    </row>
    <row r="191" spans="2:11">
      <c r="B191" s="86" t="s">
        <v>2105</v>
      </c>
      <c r="C191" s="87">
        <v>9695</v>
      </c>
      <c r="D191" s="88" t="s">
        <v>130</v>
      </c>
      <c r="E191" s="98">
        <v>45108</v>
      </c>
      <c r="F191" s="90">
        <v>280016.34458300006</v>
      </c>
      <c r="G191" s="99">
        <v>100</v>
      </c>
      <c r="H191" s="90">
        <v>1070.7825016230001</v>
      </c>
      <c r="I191" s="91">
        <v>2.2401303228562929E-4</v>
      </c>
      <c r="J191" s="91">
        <f t="shared" si="3"/>
        <v>4.742316647785471E-3</v>
      </c>
      <c r="K191" s="91">
        <f>H191/'סכום נכסי הקרן'!$C$42</f>
        <v>5.4393535597696476E-4</v>
      </c>
    </row>
    <row r="192" spans="2:11">
      <c r="B192" s="86" t="s">
        <v>2106</v>
      </c>
      <c r="C192" s="127">
        <v>87951</v>
      </c>
      <c r="D192" s="88" t="s">
        <v>132</v>
      </c>
      <c r="E192" s="98">
        <v>44771</v>
      </c>
      <c r="F192" s="90">
        <v>26664.663980000001</v>
      </c>
      <c r="G192" s="99">
        <v>100</v>
      </c>
      <c r="H192" s="90">
        <v>108.0745496</v>
      </c>
      <c r="I192" s="91">
        <v>1.140888E-4</v>
      </c>
      <c r="J192" s="91">
        <f t="shared" si="3"/>
        <v>4.7864410839097308E-4</v>
      </c>
      <c r="K192" s="91">
        <f>H192/'סכום נכסי הקרן'!$C$42</f>
        <v>5.4899635098280007E-5</v>
      </c>
    </row>
    <row r="193" spans="2:11">
      <c r="B193" s="86" t="s">
        <v>2107</v>
      </c>
      <c r="C193" s="87">
        <v>7085</v>
      </c>
      <c r="D193" s="88" t="s">
        <v>130</v>
      </c>
      <c r="E193" s="98">
        <v>43983</v>
      </c>
      <c r="F193" s="90">
        <v>657196.06191000016</v>
      </c>
      <c r="G193" s="99">
        <v>98.566800000000001</v>
      </c>
      <c r="H193" s="90">
        <v>2477.0997373910004</v>
      </c>
      <c r="I193" s="91">
        <v>2.1906534000064228E-4</v>
      </c>
      <c r="J193" s="91">
        <f t="shared" si="3"/>
        <v>1.0970660526343096E-2</v>
      </c>
      <c r="K193" s="91">
        <f>H193/'סכום נכסי הקרן'!$C$42</f>
        <v>1.2583154145738968E-3</v>
      </c>
    </row>
    <row r="194" spans="2:11">
      <c r="B194" s="86" t="s">
        <v>2108</v>
      </c>
      <c r="C194" s="127">
        <v>608311</v>
      </c>
      <c r="D194" s="88" t="s">
        <v>130</v>
      </c>
      <c r="E194" s="98">
        <v>42555</v>
      </c>
      <c r="F194" s="90">
        <v>81767.021720000004</v>
      </c>
      <c r="G194" s="99">
        <v>100</v>
      </c>
      <c r="H194" s="90">
        <v>312.67709110000004</v>
      </c>
      <c r="I194" s="91">
        <v>7.6923090000000001E-5</v>
      </c>
      <c r="J194" s="91">
        <f t="shared" si="3"/>
        <v>1.3847945518881217E-3</v>
      </c>
      <c r="K194" s="91">
        <f>H194/'סכום נכסי הקרן'!$C$42</f>
        <v>1.5883349288537454E-4</v>
      </c>
    </row>
    <row r="195" spans="2:11">
      <c r="B195" s="86" t="s">
        <v>2109</v>
      </c>
      <c r="C195" s="87">
        <v>5331</v>
      </c>
      <c r="D195" s="88" t="s">
        <v>130</v>
      </c>
      <c r="E195" s="98">
        <v>43251</v>
      </c>
      <c r="F195" s="90">
        <v>632572.1100000001</v>
      </c>
      <c r="G195" s="99">
        <v>148.63829999999999</v>
      </c>
      <c r="H195" s="90">
        <v>3595.4947000000006</v>
      </c>
      <c r="I195" s="91">
        <v>1.3131234428571429E-3</v>
      </c>
      <c r="J195" s="91">
        <f t="shared" si="3"/>
        <v>1.5923844802273129E-2</v>
      </c>
      <c r="K195" s="91">
        <f>H195/'סכום נכסי הקרן'!$C$42</f>
        <v>1.8264369156140328E-3</v>
      </c>
    </row>
    <row r="196" spans="2:11">
      <c r="B196" s="86" t="s">
        <v>2110</v>
      </c>
      <c r="C196" s="127">
        <v>62178</v>
      </c>
      <c r="D196" s="88" t="s">
        <v>130</v>
      </c>
      <c r="E196" s="98">
        <v>42549</v>
      </c>
      <c r="F196" s="90">
        <v>66914.390809999997</v>
      </c>
      <c r="G196" s="99">
        <v>100</v>
      </c>
      <c r="H196" s="90">
        <v>255.8806305</v>
      </c>
      <c r="I196" s="91">
        <v>1.1723416999999999E-4</v>
      </c>
      <c r="J196" s="91">
        <f t="shared" si="3"/>
        <v>1.1332525251642829E-3</v>
      </c>
      <c r="K196" s="91">
        <f>H196/'סכום נכסי הקרן'!$C$42</f>
        <v>1.2998206603831008E-4</v>
      </c>
    </row>
    <row r="197" spans="2:11">
      <c r="B197" s="86" t="s">
        <v>2111</v>
      </c>
      <c r="C197" s="87">
        <v>5320</v>
      </c>
      <c r="D197" s="88" t="s">
        <v>130</v>
      </c>
      <c r="E197" s="98">
        <v>42948</v>
      </c>
      <c r="F197" s="90">
        <v>426335.6100000001</v>
      </c>
      <c r="G197" s="99">
        <v>144.01419999999999</v>
      </c>
      <c r="H197" s="90">
        <v>2347.87408</v>
      </c>
      <c r="I197" s="91">
        <v>2.64144748E-4</v>
      </c>
      <c r="J197" s="91">
        <f t="shared" si="3"/>
        <v>1.0398341698348159E-2</v>
      </c>
      <c r="K197" s="91">
        <f>H197/'סכום נכסי הקרן'!$C$42</f>
        <v>1.1926714543412716E-3</v>
      </c>
    </row>
    <row r="198" spans="2:11">
      <c r="B198" s="86" t="s">
        <v>2112</v>
      </c>
      <c r="C198" s="87">
        <v>5287</v>
      </c>
      <c r="D198" s="88" t="s">
        <v>132</v>
      </c>
      <c r="E198" s="98">
        <v>42735</v>
      </c>
      <c r="F198" s="90">
        <v>274977.88080300001</v>
      </c>
      <c r="G198" s="99">
        <v>24.521899999999999</v>
      </c>
      <c r="H198" s="90">
        <v>273.29972632900007</v>
      </c>
      <c r="I198" s="91">
        <v>1.788134658161947E-4</v>
      </c>
      <c r="J198" s="91">
        <f t="shared" si="3"/>
        <v>1.2103987878404371E-3</v>
      </c>
      <c r="K198" s="91">
        <f>H198/'סכום נכסי הקרן'!$C$42</f>
        <v>1.3883060631253276E-4</v>
      </c>
    </row>
    <row r="199" spans="2:11">
      <c r="B199" s="86" t="s">
        <v>2113</v>
      </c>
      <c r="C199" s="87">
        <v>7028</v>
      </c>
      <c r="D199" s="88" t="s">
        <v>132</v>
      </c>
      <c r="E199" s="98">
        <v>43754</v>
      </c>
      <c r="F199" s="90">
        <v>410698.99000000005</v>
      </c>
      <c r="G199" s="99">
        <v>109.4756</v>
      </c>
      <c r="H199" s="90">
        <v>1822.3353300000003</v>
      </c>
      <c r="I199" s="91">
        <v>4.4056603773584907E-5</v>
      </c>
      <c r="J199" s="91">
        <f t="shared" ref="J199:J242" si="4">IFERROR(H199/$H$11,0)</f>
        <v>8.0708184530543705E-3</v>
      </c>
      <c r="K199" s="91">
        <f>H199/'סכום נכסי הקרן'!$C$42</f>
        <v>9.2570864291349959E-4</v>
      </c>
    </row>
    <row r="200" spans="2:11">
      <c r="B200" s="86" t="s">
        <v>2114</v>
      </c>
      <c r="C200" s="87">
        <v>8416</v>
      </c>
      <c r="D200" s="88" t="s">
        <v>132</v>
      </c>
      <c r="E200" s="98">
        <v>44713</v>
      </c>
      <c r="F200" s="90">
        <v>99702.93</v>
      </c>
      <c r="G200" s="99">
        <v>107.7308</v>
      </c>
      <c r="H200" s="90">
        <v>435.34655000000004</v>
      </c>
      <c r="I200" s="91">
        <v>2.1188742514970059E-5</v>
      </c>
      <c r="J200" s="91">
        <f t="shared" si="4"/>
        <v>1.9280770730673135E-3</v>
      </c>
      <c r="K200" s="91">
        <f>H200/'סכום נכסי הקרן'!$C$42</f>
        <v>2.2114703993450754E-4</v>
      </c>
    </row>
    <row r="201" spans="2:11">
      <c r="B201" s="86" t="s">
        <v>2115</v>
      </c>
      <c r="C201" s="87">
        <v>5335</v>
      </c>
      <c r="D201" s="88" t="s">
        <v>130</v>
      </c>
      <c r="E201" s="98">
        <v>43306</v>
      </c>
      <c r="F201" s="90">
        <v>556566.59000000008</v>
      </c>
      <c r="G201" s="99">
        <v>146.36670000000001</v>
      </c>
      <c r="H201" s="90">
        <v>3115.13805</v>
      </c>
      <c r="I201" s="91">
        <v>6.8087888888888892E-4</v>
      </c>
      <c r="J201" s="91">
        <f t="shared" si="4"/>
        <v>1.3796425522712005E-2</v>
      </c>
      <c r="K201" s="91">
        <f>H201/'סכום נכסי הקרן'!$C$42</f>
        <v>1.5824256761535239E-3</v>
      </c>
    </row>
    <row r="202" spans="2:11">
      <c r="B202" s="86" t="s">
        <v>2116</v>
      </c>
      <c r="C202" s="127">
        <v>79693</v>
      </c>
      <c r="D202" s="88" t="s">
        <v>130</v>
      </c>
      <c r="E202" s="98">
        <v>43466</v>
      </c>
      <c r="F202" s="90">
        <v>20569.103139999999</v>
      </c>
      <c r="G202" s="99">
        <v>100</v>
      </c>
      <c r="H202" s="90">
        <v>78.656250389999997</v>
      </c>
      <c r="I202" s="91">
        <v>1.1463085E-4</v>
      </c>
      <c r="J202" s="91">
        <f t="shared" si="4"/>
        <v>3.4835538039844561E-4</v>
      </c>
      <c r="K202" s="91">
        <f>H202/'סכום נכסי הקרן'!$C$42</f>
        <v>3.995574777403416E-5</v>
      </c>
    </row>
    <row r="203" spans="2:11">
      <c r="B203" s="86" t="s">
        <v>2117</v>
      </c>
      <c r="C203" s="87">
        <v>8339</v>
      </c>
      <c r="D203" s="88" t="s">
        <v>130</v>
      </c>
      <c r="E203" s="98">
        <v>44539</v>
      </c>
      <c r="F203" s="90">
        <v>62616.533457000005</v>
      </c>
      <c r="G203" s="99">
        <v>98.844399999999993</v>
      </c>
      <c r="H203" s="90">
        <v>236.67858998900002</v>
      </c>
      <c r="I203" s="91">
        <v>1.5293440458091144E-4</v>
      </c>
      <c r="J203" s="91">
        <f t="shared" si="4"/>
        <v>1.0482098986283224E-3</v>
      </c>
      <c r="K203" s="91">
        <f>H203/'סכום נכסי הקרן'!$C$42</f>
        <v>1.202278267553523E-4</v>
      </c>
    </row>
    <row r="204" spans="2:11">
      <c r="B204" s="86" t="s">
        <v>2118</v>
      </c>
      <c r="C204" s="87">
        <v>7013</v>
      </c>
      <c r="D204" s="88" t="s">
        <v>132</v>
      </c>
      <c r="E204" s="98">
        <v>43507</v>
      </c>
      <c r="F204" s="90">
        <v>367824.69712800009</v>
      </c>
      <c r="G204" s="99">
        <v>94.651300000000006</v>
      </c>
      <c r="H204" s="90">
        <v>1411.0902404590001</v>
      </c>
      <c r="I204" s="91">
        <v>3.0634951665138143E-4</v>
      </c>
      <c r="J204" s="91">
        <f t="shared" si="4"/>
        <v>6.2494827182115959E-3</v>
      </c>
      <c r="K204" s="91">
        <f>H204/'סכום נכסי הקרן'!$C$42</f>
        <v>7.1680464622489904E-4</v>
      </c>
    </row>
    <row r="205" spans="2:11">
      <c r="B205" s="86" t="s">
        <v>2119</v>
      </c>
      <c r="C205" s="127">
        <v>608312</v>
      </c>
      <c r="D205" s="88" t="s">
        <v>130</v>
      </c>
      <c r="E205" s="98">
        <v>42555</v>
      </c>
      <c r="F205" s="90">
        <v>45738.683819999998</v>
      </c>
      <c r="G205" s="99">
        <v>100</v>
      </c>
      <c r="H205" s="90">
        <v>174.90472690000001</v>
      </c>
      <c r="I205" s="91">
        <v>1.3671159999999999E-4</v>
      </c>
      <c r="J205" s="91">
        <f t="shared" si="4"/>
        <v>7.7462378858173984E-4</v>
      </c>
      <c r="K205" s="91">
        <f>H205/'סכום נכסי הקרן'!$C$42</f>
        <v>8.8847982427995426E-5</v>
      </c>
    </row>
    <row r="206" spans="2:11">
      <c r="B206" s="86" t="s">
        <v>2120</v>
      </c>
      <c r="C206" s="127">
        <v>608314</v>
      </c>
      <c r="D206" s="88" t="s">
        <v>130</v>
      </c>
      <c r="E206" s="98">
        <v>42555</v>
      </c>
      <c r="F206" s="90">
        <v>18343.859830000001</v>
      </c>
      <c r="G206" s="99">
        <v>100</v>
      </c>
      <c r="H206" s="90">
        <v>70.146919990000001</v>
      </c>
      <c r="I206" s="91">
        <v>5.7765895999999995E-4</v>
      </c>
      <c r="J206" s="91">
        <f t="shared" si="4"/>
        <v>3.1066897895252923E-4</v>
      </c>
      <c r="K206" s="91">
        <f>H206/'סכום נכסי הקרן'!$C$42</f>
        <v>3.5633183991721614E-5</v>
      </c>
    </row>
    <row r="207" spans="2:11">
      <c r="B207" s="86" t="s">
        <v>2121</v>
      </c>
      <c r="C207" s="127">
        <v>608315</v>
      </c>
      <c r="D207" s="88" t="s">
        <v>130</v>
      </c>
      <c r="E207" s="98">
        <v>42555</v>
      </c>
      <c r="F207" s="90">
        <v>19353.828649999999</v>
      </c>
      <c r="G207" s="99">
        <v>100</v>
      </c>
      <c r="H207" s="90">
        <v>74.009040760000005</v>
      </c>
      <c r="I207" s="91">
        <v>3.875175E-5</v>
      </c>
      <c r="J207" s="91">
        <f t="shared" si="4"/>
        <v>3.2777366603470342E-4</v>
      </c>
      <c r="K207" s="91">
        <f>H207/'סכום נכסי הקרן'!$C$42</f>
        <v>3.7595061434313232E-5</v>
      </c>
    </row>
    <row r="208" spans="2:11">
      <c r="B208" s="86" t="s">
        <v>2122</v>
      </c>
      <c r="C208" s="127">
        <v>608316</v>
      </c>
      <c r="D208" s="88" t="s">
        <v>130</v>
      </c>
      <c r="E208" s="98">
        <v>42555</v>
      </c>
      <c r="F208" s="90">
        <v>76414.272419999994</v>
      </c>
      <c r="G208" s="99">
        <v>100</v>
      </c>
      <c r="H208" s="90">
        <v>292.20817770000002</v>
      </c>
      <c r="I208" s="91">
        <v>2.1341709999999997E-5</v>
      </c>
      <c r="J208" s="91">
        <f t="shared" si="4"/>
        <v>1.2941411571681214E-3</v>
      </c>
      <c r="K208" s="91">
        <f>H208/'סכום נכסי הקרן'!$C$42</f>
        <v>1.4843570838682786E-4</v>
      </c>
    </row>
    <row r="209" spans="2:11">
      <c r="B209" s="86" t="s">
        <v>2123</v>
      </c>
      <c r="C209" s="127">
        <v>608317</v>
      </c>
      <c r="D209" s="88" t="s">
        <v>130</v>
      </c>
      <c r="E209" s="98">
        <v>42555</v>
      </c>
      <c r="F209" s="90">
        <v>5060.6184309999999</v>
      </c>
      <c r="G209" s="99">
        <v>100</v>
      </c>
      <c r="H209" s="90">
        <v>19.35180488</v>
      </c>
      <c r="I209" s="91">
        <v>3.0490093999999997E-4</v>
      </c>
      <c r="J209" s="91">
        <f t="shared" si="4"/>
        <v>8.5705907883271729E-5</v>
      </c>
      <c r="K209" s="91">
        <f>H209/'סכום נכסי הקרן'!$C$42</f>
        <v>9.8303164837349869E-6</v>
      </c>
    </row>
    <row r="210" spans="2:11">
      <c r="B210" s="86" t="s">
        <v>2124</v>
      </c>
      <c r="C210" s="87">
        <v>7043</v>
      </c>
      <c r="D210" s="88" t="s">
        <v>132</v>
      </c>
      <c r="E210" s="98">
        <v>43860</v>
      </c>
      <c r="F210" s="90">
        <v>782255.74829800008</v>
      </c>
      <c r="G210" s="99">
        <v>93.243600000000001</v>
      </c>
      <c r="H210" s="90">
        <v>2956.3450050440006</v>
      </c>
      <c r="I210" s="91">
        <v>2.4190854361081157E-4</v>
      </c>
      <c r="J210" s="91">
        <f t="shared" si="4"/>
        <v>1.3093157679330199E-2</v>
      </c>
      <c r="K210" s="91">
        <f>H210/'סכום נכסי הקרן'!$C$42</f>
        <v>1.5017620947970012E-3</v>
      </c>
    </row>
    <row r="211" spans="2:11">
      <c r="B211" s="86" t="s">
        <v>2125</v>
      </c>
      <c r="C211" s="87">
        <v>5304</v>
      </c>
      <c r="D211" s="88" t="s">
        <v>132</v>
      </c>
      <c r="E211" s="98">
        <v>42928</v>
      </c>
      <c r="F211" s="90">
        <v>417877.42339900008</v>
      </c>
      <c r="G211" s="99">
        <v>56.848599999999998</v>
      </c>
      <c r="H211" s="90">
        <v>962.84416114800013</v>
      </c>
      <c r="I211" s="91">
        <v>7.6962577397788801E-5</v>
      </c>
      <c r="J211" s="91">
        <f t="shared" si="4"/>
        <v>4.2642757868327861E-3</v>
      </c>
      <c r="K211" s="91">
        <f>H211/'סכום נכסי הקרן'!$C$42</f>
        <v>4.8910491229597246E-4</v>
      </c>
    </row>
    <row r="212" spans="2:11">
      <c r="B212" s="86" t="s">
        <v>2126</v>
      </c>
      <c r="C212" s="87">
        <v>5284</v>
      </c>
      <c r="D212" s="88" t="s">
        <v>132</v>
      </c>
      <c r="E212" s="98">
        <v>42531</v>
      </c>
      <c r="F212" s="90">
        <v>770450.3400000002</v>
      </c>
      <c r="G212" s="99">
        <v>43.971299999999999</v>
      </c>
      <c r="H212" s="90">
        <v>1373.09718</v>
      </c>
      <c r="I212" s="91">
        <v>6.8263424999999997E-4</v>
      </c>
      <c r="J212" s="91">
        <f t="shared" si="4"/>
        <v>6.0812178064840114E-3</v>
      </c>
      <c r="K212" s="91">
        <f>H212/'סכום נכסי הקרן'!$C$42</f>
        <v>6.9750495760083472E-4</v>
      </c>
    </row>
    <row r="213" spans="2:11">
      <c r="B213" s="86" t="s">
        <v>2127</v>
      </c>
      <c r="C213" s="87">
        <v>7041</v>
      </c>
      <c r="D213" s="88" t="s">
        <v>130</v>
      </c>
      <c r="E213" s="98">
        <v>43516</v>
      </c>
      <c r="F213" s="90">
        <v>259619.70000000004</v>
      </c>
      <c r="G213" s="99">
        <v>81.414699999999996</v>
      </c>
      <c r="H213" s="90">
        <v>808.27353000000016</v>
      </c>
      <c r="I213" s="91">
        <v>1.69211184E-4</v>
      </c>
      <c r="J213" s="91">
        <f t="shared" ref="J213:J217" si="5">IFERROR(H213/$H$11,0)</f>
        <v>3.5797083081517142E-3</v>
      </c>
      <c r="K213" s="91">
        <f>H213/'סכום נכסי הקרן'!$C$42</f>
        <v>4.1058622979076189E-4</v>
      </c>
    </row>
    <row r="214" spans="2:11">
      <c r="B214" s="86" t="s">
        <v>2128</v>
      </c>
      <c r="C214" s="87">
        <v>7054</v>
      </c>
      <c r="D214" s="88" t="s">
        <v>130</v>
      </c>
      <c r="E214" s="98">
        <v>43973</v>
      </c>
      <c r="F214" s="90">
        <v>94088.660000000018</v>
      </c>
      <c r="G214" s="99">
        <v>105.489</v>
      </c>
      <c r="H214" s="90">
        <v>379.54419000000007</v>
      </c>
      <c r="I214" s="91">
        <v>2.9518984615384616E-4</v>
      </c>
      <c r="J214" s="91">
        <f t="shared" si="5"/>
        <v>1.6809377516714085E-3</v>
      </c>
      <c r="K214" s="91">
        <f>H214/'סכום נכסי הקרן'!$C$42</f>
        <v>1.9280059562396974E-4</v>
      </c>
    </row>
    <row r="215" spans="2:11">
      <c r="B215" s="86" t="s">
        <v>2129</v>
      </c>
      <c r="C215" s="87">
        <v>7071</v>
      </c>
      <c r="D215" s="88" t="s">
        <v>130</v>
      </c>
      <c r="E215" s="98">
        <v>44055</v>
      </c>
      <c r="F215" s="90">
        <v>125759.59000000003</v>
      </c>
      <c r="G215" s="99">
        <v>0</v>
      </c>
      <c r="H215" s="90">
        <v>0</v>
      </c>
      <c r="I215" s="91">
        <v>3.9048735384615384E-4</v>
      </c>
      <c r="J215" s="91">
        <f t="shared" si="5"/>
        <v>0</v>
      </c>
      <c r="K215" s="91">
        <f>H215/'סכום נכסי הקרן'!$C$42</f>
        <v>0</v>
      </c>
    </row>
    <row r="216" spans="2:11">
      <c r="B216" s="86" t="s">
        <v>2130</v>
      </c>
      <c r="C216" s="127">
        <v>83111</v>
      </c>
      <c r="D216" s="88" t="s">
        <v>130</v>
      </c>
      <c r="E216" s="98">
        <v>44256</v>
      </c>
      <c r="F216" s="90">
        <v>33661.292269999998</v>
      </c>
      <c r="G216" s="99">
        <v>100</v>
      </c>
      <c r="H216" s="90">
        <v>128.7207817</v>
      </c>
      <c r="I216" s="91">
        <v>3.346163E-5</v>
      </c>
      <c r="J216" s="91">
        <f t="shared" si="5"/>
        <v>5.7008281798276016E-4</v>
      </c>
      <c r="K216" s="91">
        <f>H216/'סכום נכסי הקרן'!$C$42</f>
        <v>6.5387493827643575E-5</v>
      </c>
    </row>
    <row r="217" spans="2:11">
      <c r="B217" s="86" t="s">
        <v>2131</v>
      </c>
      <c r="C217" s="87">
        <v>5327</v>
      </c>
      <c r="D217" s="88" t="s">
        <v>130</v>
      </c>
      <c r="E217" s="98">
        <v>43244</v>
      </c>
      <c r="F217" s="90">
        <v>368139.97</v>
      </c>
      <c r="G217" s="99">
        <v>174.14150000000001</v>
      </c>
      <c r="H217" s="90">
        <v>2451.5069800000006</v>
      </c>
      <c r="I217" s="91">
        <v>6.1125702857142857E-4</v>
      </c>
      <c r="J217" s="91">
        <f t="shared" si="5"/>
        <v>1.0857314483375348E-2</v>
      </c>
      <c r="K217" s="91">
        <f>H217/'סכום נכסי הקרן'!$C$42</f>
        <v>1.2453148233419653E-3</v>
      </c>
    </row>
    <row r="218" spans="2:11">
      <c r="B218" s="86" t="s">
        <v>2132</v>
      </c>
      <c r="C218" s="87">
        <v>5288</v>
      </c>
      <c r="D218" s="88" t="s">
        <v>130</v>
      </c>
      <c r="E218" s="98">
        <v>42649</v>
      </c>
      <c r="F218" s="90">
        <v>375116.95000000007</v>
      </c>
      <c r="G218" s="99">
        <v>274.30450000000002</v>
      </c>
      <c r="H218" s="90">
        <v>3934.7533300000005</v>
      </c>
      <c r="I218" s="91">
        <v>9.2929333333333336E-4</v>
      </c>
      <c r="J218" s="91">
        <f t="shared" si="4"/>
        <v>1.7426364545092332E-2</v>
      </c>
      <c r="K218" s="91">
        <f>H218/'סכום נכסי הקרן'!$C$42</f>
        <v>1.9987732802796911E-3</v>
      </c>
    </row>
    <row r="219" spans="2:11">
      <c r="B219" s="86" t="s">
        <v>2133</v>
      </c>
      <c r="C219" s="87">
        <v>7068</v>
      </c>
      <c r="D219" s="88" t="s">
        <v>130</v>
      </c>
      <c r="E219" s="98">
        <v>43885</v>
      </c>
      <c r="F219" s="90">
        <v>217119.42000000004</v>
      </c>
      <c r="G219" s="99">
        <v>107.2679</v>
      </c>
      <c r="H219" s="90">
        <v>890.60746000000017</v>
      </c>
      <c r="I219" s="91">
        <v>2.9389100000000001E-4</v>
      </c>
      <c r="J219" s="91">
        <f t="shared" si="4"/>
        <v>3.9443515165761963E-3</v>
      </c>
      <c r="K219" s="91">
        <f>H219/'סכום נכסי הקרן'!$C$42</f>
        <v>4.5241016271425682E-4</v>
      </c>
    </row>
    <row r="220" spans="2:11">
      <c r="B220" s="86" t="s">
        <v>2134</v>
      </c>
      <c r="C220" s="127">
        <v>62179</v>
      </c>
      <c r="D220" s="88" t="s">
        <v>130</v>
      </c>
      <c r="E220" s="98">
        <v>42549</v>
      </c>
      <c r="F220" s="90">
        <v>136519.37150000001</v>
      </c>
      <c r="G220" s="99">
        <v>100</v>
      </c>
      <c r="H220" s="90">
        <v>522.05007650000005</v>
      </c>
      <c r="I220" s="91">
        <v>7.0070060000000002E-5</v>
      </c>
      <c r="J220" s="91">
        <f t="shared" si="4"/>
        <v>2.3120724937241081E-3</v>
      </c>
      <c r="K220" s="91">
        <f>H220/'סכום נכסי הקרן'!$C$42</f>
        <v>2.6519063747159179E-4</v>
      </c>
    </row>
    <row r="221" spans="2:11">
      <c r="B221" s="86" t="s">
        <v>2135</v>
      </c>
      <c r="C221" s="87">
        <v>6646</v>
      </c>
      <c r="D221" s="88" t="s">
        <v>132</v>
      </c>
      <c r="E221" s="98">
        <v>42947</v>
      </c>
      <c r="F221" s="90">
        <v>807692.55000000016</v>
      </c>
      <c r="G221" s="99">
        <v>67.285799999999995</v>
      </c>
      <c r="H221" s="90">
        <v>2202.7074600000005</v>
      </c>
      <c r="I221" s="91">
        <v>6.3022019741837507E-4</v>
      </c>
      <c r="J221" s="91">
        <f t="shared" si="4"/>
        <v>9.7554230125410143E-3</v>
      </c>
      <c r="K221" s="91">
        <f>H221/'סכום נכסי הקרן'!$C$42</f>
        <v>1.1189298149271143E-3</v>
      </c>
    </row>
    <row r="222" spans="2:11">
      <c r="B222" s="86" t="s">
        <v>2136</v>
      </c>
      <c r="C222" s="127">
        <v>621710</v>
      </c>
      <c r="D222" s="88" t="s">
        <v>130</v>
      </c>
      <c r="E222" s="98">
        <v>42549</v>
      </c>
      <c r="F222" s="90">
        <v>167842.25779999999</v>
      </c>
      <c r="G222" s="99">
        <v>100</v>
      </c>
      <c r="H222" s="90">
        <v>641.82879379999997</v>
      </c>
      <c r="I222" s="91">
        <v>5.0912260000000001E-5</v>
      </c>
      <c r="J222" s="91">
        <f t="shared" si="4"/>
        <v>2.8425524037349742E-3</v>
      </c>
      <c r="K222" s="91">
        <f>H222/'סכום נכסי הקרן'!$C$42</f>
        <v>3.2603574759833373E-4</v>
      </c>
    </row>
    <row r="223" spans="2:11">
      <c r="B223" s="86" t="s">
        <v>2137</v>
      </c>
      <c r="C223" s="87">
        <v>5276</v>
      </c>
      <c r="D223" s="88" t="s">
        <v>130</v>
      </c>
      <c r="E223" s="98">
        <v>42423</v>
      </c>
      <c r="F223" s="90">
        <v>629689.17000000016</v>
      </c>
      <c r="G223" s="99">
        <v>103.1589</v>
      </c>
      <c r="H223" s="90">
        <v>2483.9955299999997</v>
      </c>
      <c r="I223" s="91">
        <v>8.0000000000000007E-5</v>
      </c>
      <c r="J223" s="91">
        <f t="shared" si="4"/>
        <v>1.1001200838721909E-2</v>
      </c>
      <c r="K223" s="91">
        <f>H223/'סכום נכסי הקרן'!$C$42</f>
        <v>1.2618183345430166E-3</v>
      </c>
    </row>
    <row r="224" spans="2:11">
      <c r="B224" s="86" t="s">
        <v>2138</v>
      </c>
      <c r="C224" s="87">
        <v>6647</v>
      </c>
      <c r="D224" s="88" t="s">
        <v>130</v>
      </c>
      <c r="E224" s="98">
        <v>43454</v>
      </c>
      <c r="F224" s="90">
        <v>1067536.4099999999</v>
      </c>
      <c r="G224" s="99">
        <v>133.69300000000001</v>
      </c>
      <c r="H224" s="90">
        <v>5457.6948200000015</v>
      </c>
      <c r="I224" s="91">
        <v>7.7835043478260871E-5</v>
      </c>
      <c r="J224" s="91">
        <f t="shared" si="4"/>
        <v>2.4171217744209161E-2</v>
      </c>
      <c r="K224" s="91">
        <f>H224/'סכום נכסי הקרן'!$C$42</f>
        <v>2.7723960470317156E-3</v>
      </c>
    </row>
    <row r="225" spans="2:11">
      <c r="B225" s="86" t="s">
        <v>2139</v>
      </c>
      <c r="C225" s="87">
        <v>8000</v>
      </c>
      <c r="D225" s="88" t="s">
        <v>130</v>
      </c>
      <c r="E225" s="98">
        <v>44228</v>
      </c>
      <c r="F225" s="90">
        <v>283187.00000000006</v>
      </c>
      <c r="G225" s="99">
        <v>112.9675</v>
      </c>
      <c r="H225" s="90">
        <v>1223.33305</v>
      </c>
      <c r="I225" s="91">
        <v>1.843131575757576E-5</v>
      </c>
      <c r="J225" s="91">
        <f t="shared" si="4"/>
        <v>5.4179375176638227E-3</v>
      </c>
      <c r="K225" s="91">
        <f>H225/'סכום נכסי הקרן'!$C$42</f>
        <v>6.2142787823069436E-4</v>
      </c>
    </row>
    <row r="226" spans="2:11">
      <c r="B226" s="86" t="s">
        <v>2140</v>
      </c>
      <c r="C226" s="87">
        <v>9618</v>
      </c>
      <c r="D226" s="88" t="s">
        <v>134</v>
      </c>
      <c r="E226" s="98">
        <v>45020</v>
      </c>
      <c r="F226" s="90">
        <v>257806.88173500006</v>
      </c>
      <c r="G226" s="99">
        <v>102.5916</v>
      </c>
      <c r="H226" s="90">
        <v>655.24307885700011</v>
      </c>
      <c r="I226" s="91">
        <v>3.9662597193561901E-4</v>
      </c>
      <c r="J226" s="91">
        <f t="shared" si="4"/>
        <v>2.9019620291701395E-3</v>
      </c>
      <c r="K226" s="91">
        <f>H226/'סכום נכסי הקרן'!$C$42</f>
        <v>3.3284992686125265E-4</v>
      </c>
    </row>
    <row r="227" spans="2:11">
      <c r="B227" s="86" t="s">
        <v>2141</v>
      </c>
      <c r="C227" s="87">
        <v>8312</v>
      </c>
      <c r="D227" s="88" t="s">
        <v>132</v>
      </c>
      <c r="E227" s="98">
        <v>44377</v>
      </c>
      <c r="F227" s="90">
        <v>699577.97</v>
      </c>
      <c r="G227" s="99">
        <v>91.404399999999995</v>
      </c>
      <c r="H227" s="90">
        <v>2591.7347300000006</v>
      </c>
      <c r="I227" s="91">
        <v>6.4046320909090916E-4</v>
      </c>
      <c r="J227" s="91">
        <f t="shared" si="4"/>
        <v>1.1478359739810285E-2</v>
      </c>
      <c r="K227" s="91">
        <f>H227/'סכום נכסי הקרן'!$C$42</f>
        <v>1.3165476189829922E-3</v>
      </c>
    </row>
    <row r="228" spans="2:11">
      <c r="B228" s="86" t="s">
        <v>2142</v>
      </c>
      <c r="C228" s="87">
        <v>5337</v>
      </c>
      <c r="D228" s="88" t="s">
        <v>130</v>
      </c>
      <c r="E228" s="98">
        <v>42985</v>
      </c>
      <c r="F228" s="90">
        <v>572268.91000000015</v>
      </c>
      <c r="G228" s="99">
        <v>102.8734</v>
      </c>
      <c r="H228" s="90">
        <v>2251.2365600000007</v>
      </c>
      <c r="I228" s="91">
        <v>1.3289081333333334E-4</v>
      </c>
      <c r="J228" s="91">
        <f t="shared" si="4"/>
        <v>9.9703502816019304E-3</v>
      </c>
      <c r="K228" s="91">
        <f>H228/'סכום נכסי הקרן'!$C$42</f>
        <v>1.1435815936438303E-3</v>
      </c>
    </row>
    <row r="229" spans="2:11">
      <c r="B229" s="86" t="s">
        <v>2143</v>
      </c>
      <c r="C229" s="87">
        <v>7049</v>
      </c>
      <c r="D229" s="88" t="s">
        <v>132</v>
      </c>
      <c r="E229" s="98">
        <v>43922</v>
      </c>
      <c r="F229" s="90">
        <v>121949.26000000002</v>
      </c>
      <c r="G229" s="99">
        <v>156.39359999999999</v>
      </c>
      <c r="H229" s="90">
        <v>773.01064000000008</v>
      </c>
      <c r="I229" s="91">
        <v>2.4324249999999999E-4</v>
      </c>
      <c r="J229" s="91">
        <f t="shared" si="4"/>
        <v>3.4235348648590205E-3</v>
      </c>
      <c r="K229" s="91">
        <f>H229/'סכום נכסי הקרן'!$C$42</f>
        <v>3.9267341127173109E-4</v>
      </c>
    </row>
    <row r="230" spans="2:11">
      <c r="B230" s="86" t="s">
        <v>2144</v>
      </c>
      <c r="C230" s="127">
        <v>608318</v>
      </c>
      <c r="D230" s="88" t="s">
        <v>130</v>
      </c>
      <c r="E230" s="98">
        <v>42555</v>
      </c>
      <c r="F230" s="90">
        <v>14198.019689999999</v>
      </c>
      <c r="G230" s="99">
        <v>100</v>
      </c>
      <c r="H230" s="90">
        <v>54.293227309999999</v>
      </c>
      <c r="I230" s="91">
        <v>1.5873017999999998E-4</v>
      </c>
      <c r="J230" s="91">
        <f t="shared" si="4"/>
        <v>2.4045562506293692E-4</v>
      </c>
      <c r="K230" s="91">
        <f>H230/'סכום נכסי הקרן'!$C$42</f>
        <v>2.7579836128477105E-5</v>
      </c>
    </row>
    <row r="231" spans="2:11">
      <c r="B231" s="86" t="s">
        <v>2145</v>
      </c>
      <c r="C231" s="87">
        <v>5333</v>
      </c>
      <c r="D231" s="88" t="s">
        <v>130</v>
      </c>
      <c r="E231" s="98">
        <v>43321</v>
      </c>
      <c r="F231" s="90">
        <v>466229.4800000001</v>
      </c>
      <c r="G231" s="99">
        <v>162.12289999999999</v>
      </c>
      <c r="H231" s="90">
        <v>2890.4267999999997</v>
      </c>
      <c r="I231" s="91">
        <v>2.5097449999999999E-3</v>
      </c>
      <c r="J231" s="91">
        <f t="shared" si="4"/>
        <v>1.2801216971764954E-2</v>
      </c>
      <c r="K231" s="91">
        <f>H231/'סכום נכסי הקרן'!$C$42</f>
        <v>1.4682770105043229E-3</v>
      </c>
    </row>
    <row r="232" spans="2:11">
      <c r="B232" s="86" t="s">
        <v>2146</v>
      </c>
      <c r="C232" s="87">
        <v>8322</v>
      </c>
      <c r="D232" s="88" t="s">
        <v>130</v>
      </c>
      <c r="E232" s="98">
        <v>44197</v>
      </c>
      <c r="F232" s="90">
        <v>315976.00000000006</v>
      </c>
      <c r="G232" s="99">
        <v>100.0003</v>
      </c>
      <c r="H232" s="90">
        <v>1208.2958600000004</v>
      </c>
      <c r="I232" s="91">
        <v>1.5724054586666667E-3</v>
      </c>
      <c r="J232" s="91">
        <f t="shared" si="4"/>
        <v>5.3513403176116891E-3</v>
      </c>
      <c r="K232" s="91">
        <f>H232/'סכום נכסי הקרן'!$C$42</f>
        <v>6.1378929683517688E-4</v>
      </c>
    </row>
    <row r="233" spans="2:11">
      <c r="B233" s="86" t="s">
        <v>2147</v>
      </c>
      <c r="C233" s="87">
        <v>9273</v>
      </c>
      <c r="D233" s="88" t="s">
        <v>130</v>
      </c>
      <c r="E233" s="98">
        <v>44852</v>
      </c>
      <c r="F233" s="90">
        <v>30393.000000000004</v>
      </c>
      <c r="G233" s="99">
        <v>81.6875</v>
      </c>
      <c r="H233" s="90">
        <v>94.939520000000016</v>
      </c>
      <c r="I233" s="91">
        <v>1.1340626865671641E-3</v>
      </c>
      <c r="J233" s="91">
        <f t="shared" si="4"/>
        <v>4.2047125867889775E-4</v>
      </c>
      <c r="K233" s="91">
        <f>H233/'סכום נכסי הקרן'!$C$42</f>
        <v>4.8227311829628556E-5</v>
      </c>
    </row>
    <row r="234" spans="2:11">
      <c r="B234" s="86" t="s">
        <v>2148</v>
      </c>
      <c r="C234" s="87">
        <v>7005</v>
      </c>
      <c r="D234" s="88" t="s">
        <v>130</v>
      </c>
      <c r="E234" s="98">
        <v>43621</v>
      </c>
      <c r="F234" s="90">
        <v>131560.00000000003</v>
      </c>
      <c r="G234" s="99">
        <v>91.712100000000007</v>
      </c>
      <c r="H234" s="90">
        <v>461.39023000000009</v>
      </c>
      <c r="I234" s="91">
        <v>5.9529411764705881E-5</v>
      </c>
      <c r="J234" s="91">
        <f t="shared" si="4"/>
        <v>2.0434201768688752E-3</v>
      </c>
      <c r="K234" s="91">
        <f>H234/'סכום נכסי הקרן'!$C$42</f>
        <v>2.3437669052207174E-4</v>
      </c>
    </row>
    <row r="235" spans="2:11">
      <c r="B235" s="86" t="s">
        <v>2149</v>
      </c>
      <c r="C235" s="87">
        <v>5286</v>
      </c>
      <c r="D235" s="88" t="s">
        <v>130</v>
      </c>
      <c r="E235" s="98">
        <v>42705</v>
      </c>
      <c r="F235" s="90">
        <v>494316.08000000007</v>
      </c>
      <c r="G235" s="99">
        <v>97.419600000000003</v>
      </c>
      <c r="H235" s="90">
        <v>1841.4883100000002</v>
      </c>
      <c r="I235" s="91">
        <v>2.2857137142857144E-4</v>
      </c>
      <c r="J235" s="91">
        <f t="shared" si="4"/>
        <v>8.1556437987908119E-3</v>
      </c>
      <c r="K235" s="91">
        <f>H235/'סכום נכסי הקרן'!$C$42</f>
        <v>9.3543796047194775E-4</v>
      </c>
    </row>
    <row r="236" spans="2:11">
      <c r="B236" s="86" t="s">
        <v>2150</v>
      </c>
      <c r="C236" s="127">
        <v>608320</v>
      </c>
      <c r="D236" s="88" t="s">
        <v>130</v>
      </c>
      <c r="E236" s="98">
        <v>42555</v>
      </c>
      <c r="F236" s="90">
        <v>46885.520049999999</v>
      </c>
      <c r="G236" s="99">
        <v>100</v>
      </c>
      <c r="H236" s="90">
        <v>179.2902287</v>
      </c>
      <c r="I236" s="91">
        <v>6.6666670000000008E-5</v>
      </c>
      <c r="J236" s="91">
        <f t="shared" si="4"/>
        <v>7.9404644272813288E-4</v>
      </c>
      <c r="K236" s="91">
        <f>H236/'סכום נכסי הקרן'!$C$42</f>
        <v>9.1075726604898758E-5</v>
      </c>
    </row>
    <row r="237" spans="2:11">
      <c r="B237" s="86" t="s">
        <v>2151</v>
      </c>
      <c r="C237" s="87">
        <v>8273</v>
      </c>
      <c r="D237" s="88" t="s">
        <v>130</v>
      </c>
      <c r="E237" s="98">
        <v>43922</v>
      </c>
      <c r="F237" s="90">
        <v>396633.9200000001</v>
      </c>
      <c r="G237" s="99">
        <v>68.1708</v>
      </c>
      <c r="H237" s="90">
        <v>1033.9657000000002</v>
      </c>
      <c r="I237" s="91">
        <v>1.0994569E-4</v>
      </c>
      <c r="J237" s="91">
        <f t="shared" si="4"/>
        <v>4.5792611897533036E-3</v>
      </c>
      <c r="K237" s="91">
        <f>H237/'סכום נכסי הקרן'!$C$42</f>
        <v>5.2523318250440043E-4</v>
      </c>
    </row>
    <row r="238" spans="2:11">
      <c r="B238" s="86" t="s">
        <v>2152</v>
      </c>
      <c r="C238" s="87">
        <v>8509</v>
      </c>
      <c r="D238" s="88" t="s">
        <v>130</v>
      </c>
      <c r="E238" s="98">
        <v>44531</v>
      </c>
      <c r="F238" s="90">
        <v>504601.45000000007</v>
      </c>
      <c r="G238" s="99">
        <v>74.639300000000006</v>
      </c>
      <c r="H238" s="90">
        <v>1440.2368999999999</v>
      </c>
      <c r="I238" s="91">
        <v>2.606575268285714E-4</v>
      </c>
      <c r="J238" s="91">
        <f t="shared" si="4"/>
        <v>6.3785683995326043E-3</v>
      </c>
      <c r="K238" s="91">
        <f>H238/'סכום נכסי הקרן'!$C$42</f>
        <v>7.316105462176082E-4</v>
      </c>
    </row>
    <row r="239" spans="2:11">
      <c r="B239" s="86" t="s">
        <v>2153</v>
      </c>
      <c r="C239" s="87">
        <v>9409</v>
      </c>
      <c r="D239" s="88" t="s">
        <v>130</v>
      </c>
      <c r="E239" s="98">
        <v>44931</v>
      </c>
      <c r="F239" s="90">
        <v>108214.28000000001</v>
      </c>
      <c r="G239" s="99">
        <v>94.820099999999996</v>
      </c>
      <c r="H239" s="90">
        <v>392.3764000000001</v>
      </c>
      <c r="I239" s="91">
        <v>3.7720223269660134E-4</v>
      </c>
      <c r="J239" s="91">
        <f t="shared" si="4"/>
        <v>1.7377694640113481E-3</v>
      </c>
      <c r="K239" s="91">
        <f>H239/'סכום נכסי הקרן'!$C$42</f>
        <v>1.9931909280125986E-4</v>
      </c>
    </row>
    <row r="240" spans="2:11">
      <c r="B240" s="86" t="s">
        <v>2154</v>
      </c>
      <c r="C240" s="127">
        <v>608321</v>
      </c>
      <c r="D240" s="88" t="s">
        <v>130</v>
      </c>
      <c r="E240" s="98">
        <v>42555</v>
      </c>
      <c r="F240" s="90">
        <v>43495.720000000008</v>
      </c>
      <c r="G240" s="99">
        <v>100</v>
      </c>
      <c r="H240" s="90">
        <v>166.32763000000003</v>
      </c>
      <c r="I240" s="91">
        <v>6.7049820000000004E-5</v>
      </c>
      <c r="J240" s="91">
        <f t="shared" si="4"/>
        <v>7.3663726063896251E-4</v>
      </c>
      <c r="K240" s="91">
        <f>H240/'סכום נכסי הקרן'!$C$42</f>
        <v>8.4490994665794403E-5</v>
      </c>
    </row>
    <row r="241" spans="2:11">
      <c r="B241" s="86" t="s">
        <v>2155</v>
      </c>
      <c r="C241" s="87">
        <v>6658</v>
      </c>
      <c r="D241" s="88" t="s">
        <v>130</v>
      </c>
      <c r="E241" s="98">
        <v>43356</v>
      </c>
      <c r="F241" s="90">
        <v>858334.6100000001</v>
      </c>
      <c r="G241" s="99">
        <v>53.740699999999997</v>
      </c>
      <c r="H241" s="90">
        <v>1763.9157100000002</v>
      </c>
      <c r="I241" s="91">
        <v>7.6199218456896652E-4</v>
      </c>
      <c r="J241" s="91">
        <f t="shared" si="4"/>
        <v>7.8120877247660567E-3</v>
      </c>
      <c r="K241" s="91">
        <f>H241/'סכום נכסי הקרן'!$C$42</f>
        <v>8.9603268467494516E-4</v>
      </c>
    </row>
    <row r="242" spans="2:11">
      <c r="B242" s="86" t="s">
        <v>2156</v>
      </c>
      <c r="C242" s="127">
        <v>79691</v>
      </c>
      <c r="D242" s="88" t="s">
        <v>130</v>
      </c>
      <c r="E242" s="98">
        <v>43466</v>
      </c>
      <c r="F242" s="90">
        <v>183077.6887</v>
      </c>
      <c r="G242" s="99">
        <v>100</v>
      </c>
      <c r="H242" s="90">
        <v>700.08908159999999</v>
      </c>
      <c r="I242" s="91">
        <v>4.3505211E-4</v>
      </c>
      <c r="J242" s="91">
        <f t="shared" si="4"/>
        <v>3.1005774763523714E-3</v>
      </c>
      <c r="K242" s="91">
        <f>H242/'סכום נכסי הקרן'!$C$42</f>
        <v>3.5563076837592464E-4</v>
      </c>
    </row>
    <row r="243" spans="2:11">
      <c r="B243" s="94"/>
      <c r="C243" s="95"/>
      <c r="D243" s="95"/>
      <c r="E243" s="95"/>
      <c r="F243" s="95"/>
      <c r="G243" s="95"/>
      <c r="H243" s="95"/>
      <c r="I243" s="95"/>
      <c r="J243" s="95"/>
      <c r="K243" s="95"/>
    </row>
    <row r="244" spans="2:11">
      <c r="B244" s="94"/>
      <c r="C244" s="95"/>
      <c r="D244" s="95"/>
      <c r="E244" s="95"/>
      <c r="F244" s="95"/>
      <c r="G244" s="95"/>
      <c r="H244" s="95"/>
      <c r="I244" s="95"/>
      <c r="J244" s="95"/>
      <c r="K244" s="95"/>
    </row>
    <row r="245" spans="2:11">
      <c r="B245" s="94"/>
      <c r="C245" s="95"/>
      <c r="D245" s="95"/>
      <c r="E245" s="95"/>
      <c r="F245" s="95"/>
      <c r="G245" s="95"/>
      <c r="H245" s="95"/>
      <c r="I245" s="95"/>
      <c r="J245" s="95"/>
      <c r="K245" s="95"/>
    </row>
    <row r="246" spans="2:11">
      <c r="B246" s="110" t="s">
        <v>110</v>
      </c>
      <c r="C246" s="95"/>
      <c r="D246" s="95"/>
      <c r="E246" s="95"/>
      <c r="F246" s="95"/>
      <c r="G246" s="95"/>
      <c r="H246" s="95"/>
      <c r="I246" s="95"/>
      <c r="J246" s="95"/>
      <c r="K246" s="95"/>
    </row>
    <row r="247" spans="2:11">
      <c r="B247" s="110" t="s">
        <v>202</v>
      </c>
      <c r="C247" s="95"/>
      <c r="D247" s="95"/>
      <c r="E247" s="95"/>
      <c r="F247" s="95"/>
      <c r="G247" s="95"/>
      <c r="H247" s="95"/>
      <c r="I247" s="95"/>
      <c r="J247" s="95"/>
      <c r="K247" s="95"/>
    </row>
    <row r="248" spans="2:11">
      <c r="B248" s="110" t="s">
        <v>210</v>
      </c>
      <c r="C248" s="95"/>
      <c r="D248" s="95"/>
      <c r="E248" s="95"/>
      <c r="F248" s="95"/>
      <c r="G248" s="95"/>
      <c r="H248" s="95"/>
      <c r="I248" s="95"/>
      <c r="J248" s="95"/>
      <c r="K248" s="95"/>
    </row>
    <row r="249" spans="2:11">
      <c r="B249" s="94"/>
      <c r="C249" s="95"/>
      <c r="D249" s="95"/>
      <c r="E249" s="95"/>
      <c r="F249" s="95"/>
      <c r="G249" s="95"/>
      <c r="H249" s="95"/>
      <c r="I249" s="95"/>
      <c r="J249" s="95"/>
      <c r="K249" s="95"/>
    </row>
    <row r="250" spans="2:11">
      <c r="B250" s="94"/>
      <c r="C250" s="95"/>
      <c r="D250" s="95"/>
      <c r="E250" s="95"/>
      <c r="F250" s="95"/>
      <c r="G250" s="95"/>
      <c r="H250" s="95"/>
      <c r="I250" s="95"/>
      <c r="J250" s="95"/>
      <c r="K250" s="95"/>
    </row>
    <row r="251" spans="2:11">
      <c r="B251" s="94"/>
      <c r="C251" s="95"/>
      <c r="D251" s="95"/>
      <c r="E251" s="95"/>
      <c r="F251" s="95"/>
      <c r="G251" s="95"/>
      <c r="H251" s="95"/>
      <c r="I251" s="95"/>
      <c r="J251" s="95"/>
      <c r="K251" s="95"/>
    </row>
    <row r="252" spans="2:11">
      <c r="B252" s="94"/>
      <c r="C252" s="95"/>
      <c r="D252" s="95"/>
      <c r="E252" s="95"/>
      <c r="F252" s="95"/>
      <c r="G252" s="95"/>
      <c r="H252" s="95"/>
      <c r="I252" s="95"/>
      <c r="J252" s="95"/>
      <c r="K252" s="95"/>
    </row>
    <row r="253" spans="2:11">
      <c r="B253" s="94"/>
      <c r="C253" s="95"/>
      <c r="D253" s="95"/>
      <c r="E253" s="95"/>
      <c r="F253" s="95"/>
      <c r="G253" s="95"/>
      <c r="H253" s="95"/>
      <c r="I253" s="95"/>
      <c r="J253" s="95"/>
      <c r="K253" s="95"/>
    </row>
    <row r="254" spans="2:11">
      <c r="B254" s="94"/>
      <c r="C254" s="95"/>
      <c r="D254" s="95"/>
      <c r="E254" s="95"/>
      <c r="F254" s="95"/>
      <c r="G254" s="95"/>
      <c r="H254" s="95"/>
      <c r="I254" s="95"/>
      <c r="J254" s="95"/>
      <c r="K254" s="95"/>
    </row>
    <row r="255" spans="2:11">
      <c r="B255" s="94"/>
      <c r="C255" s="95"/>
      <c r="D255" s="95"/>
      <c r="E255" s="95"/>
      <c r="F255" s="95"/>
      <c r="G255" s="95"/>
      <c r="H255" s="95"/>
      <c r="I255" s="95"/>
      <c r="J255" s="95"/>
      <c r="K255" s="95"/>
    </row>
    <row r="256" spans="2:11">
      <c r="B256" s="94"/>
      <c r="C256" s="95"/>
      <c r="D256" s="95"/>
      <c r="E256" s="95"/>
      <c r="F256" s="95"/>
      <c r="G256" s="95"/>
      <c r="H256" s="95"/>
      <c r="I256" s="95"/>
      <c r="J256" s="95"/>
      <c r="K256" s="95"/>
    </row>
    <row r="257" spans="2:11">
      <c r="B257" s="94"/>
      <c r="C257" s="95"/>
      <c r="D257" s="95"/>
      <c r="E257" s="95"/>
      <c r="F257" s="95"/>
      <c r="G257" s="95"/>
      <c r="H257" s="95"/>
      <c r="I257" s="95"/>
      <c r="J257" s="95"/>
      <c r="K257" s="95"/>
    </row>
    <row r="258" spans="2:11">
      <c r="B258" s="94"/>
      <c r="C258" s="95"/>
      <c r="D258" s="95"/>
      <c r="E258" s="95"/>
      <c r="F258" s="95"/>
      <c r="G258" s="95"/>
      <c r="H258" s="95"/>
      <c r="I258" s="95"/>
      <c r="J258" s="95"/>
      <c r="K258" s="95"/>
    </row>
    <row r="259" spans="2:11">
      <c r="B259" s="94"/>
      <c r="C259" s="95"/>
      <c r="D259" s="95"/>
      <c r="E259" s="95"/>
      <c r="F259" s="95"/>
      <c r="G259" s="95"/>
      <c r="H259" s="95"/>
      <c r="I259" s="95"/>
      <c r="J259" s="95"/>
      <c r="K259" s="95"/>
    </row>
    <row r="260" spans="2:11">
      <c r="B260" s="94"/>
      <c r="C260" s="95"/>
      <c r="D260" s="95"/>
      <c r="E260" s="95"/>
      <c r="F260" s="95"/>
      <c r="G260" s="95"/>
      <c r="H260" s="95"/>
      <c r="I260" s="95"/>
      <c r="J260" s="95"/>
      <c r="K260" s="95"/>
    </row>
    <row r="261" spans="2:11">
      <c r="B261" s="94"/>
      <c r="C261" s="95"/>
      <c r="D261" s="95"/>
      <c r="E261" s="95"/>
      <c r="F261" s="95"/>
      <c r="G261" s="95"/>
      <c r="H261" s="95"/>
      <c r="I261" s="95"/>
      <c r="J261" s="95"/>
      <c r="K261" s="95"/>
    </row>
    <row r="262" spans="2:11">
      <c r="B262" s="94"/>
      <c r="C262" s="95"/>
      <c r="D262" s="95"/>
      <c r="E262" s="95"/>
      <c r="F262" s="95"/>
      <c r="G262" s="95"/>
      <c r="H262" s="95"/>
      <c r="I262" s="95"/>
      <c r="J262" s="95"/>
      <c r="K262" s="95"/>
    </row>
    <row r="263" spans="2:11">
      <c r="B263" s="94"/>
      <c r="C263" s="95"/>
      <c r="D263" s="95"/>
      <c r="E263" s="95"/>
      <c r="F263" s="95"/>
      <c r="G263" s="95"/>
      <c r="H263" s="95"/>
      <c r="I263" s="95"/>
      <c r="J263" s="95"/>
      <c r="K263" s="95"/>
    </row>
    <row r="264" spans="2:11">
      <c r="B264" s="94"/>
      <c r="C264" s="95"/>
      <c r="D264" s="95"/>
      <c r="E264" s="95"/>
      <c r="F264" s="95"/>
      <c r="G264" s="95"/>
      <c r="H264" s="95"/>
      <c r="I264" s="95"/>
      <c r="J264" s="95"/>
      <c r="K264" s="95"/>
    </row>
    <row r="265" spans="2:11">
      <c r="B265" s="94"/>
      <c r="C265" s="95"/>
      <c r="D265" s="95"/>
      <c r="E265" s="95"/>
      <c r="F265" s="95"/>
      <c r="G265" s="95"/>
      <c r="H265" s="95"/>
      <c r="I265" s="95"/>
      <c r="J265" s="95"/>
      <c r="K265" s="95"/>
    </row>
    <row r="266" spans="2:11">
      <c r="B266" s="94"/>
      <c r="C266" s="95"/>
      <c r="D266" s="95"/>
      <c r="E266" s="95"/>
      <c r="F266" s="95"/>
      <c r="G266" s="95"/>
      <c r="H266" s="95"/>
      <c r="I266" s="95"/>
      <c r="J266" s="95"/>
      <c r="K266" s="95"/>
    </row>
    <row r="267" spans="2:11">
      <c r="B267" s="94"/>
      <c r="C267" s="95"/>
      <c r="D267" s="95"/>
      <c r="E267" s="95"/>
      <c r="F267" s="95"/>
      <c r="G267" s="95"/>
      <c r="H267" s="95"/>
      <c r="I267" s="95"/>
      <c r="J267" s="95"/>
      <c r="K267" s="95"/>
    </row>
    <row r="268" spans="2:11">
      <c r="B268" s="94"/>
      <c r="C268" s="95"/>
      <c r="D268" s="95"/>
      <c r="E268" s="95"/>
      <c r="F268" s="95"/>
      <c r="G268" s="95"/>
      <c r="H268" s="95"/>
      <c r="I268" s="95"/>
      <c r="J268" s="95"/>
      <c r="K268" s="95"/>
    </row>
    <row r="269" spans="2:11">
      <c r="B269" s="94"/>
      <c r="C269" s="95"/>
      <c r="D269" s="95"/>
      <c r="E269" s="95"/>
      <c r="F269" s="95"/>
      <c r="G269" s="95"/>
      <c r="H269" s="95"/>
      <c r="I269" s="95"/>
      <c r="J269" s="95"/>
      <c r="K269" s="95"/>
    </row>
    <row r="270" spans="2:11">
      <c r="B270" s="94"/>
      <c r="C270" s="95"/>
      <c r="D270" s="95"/>
      <c r="E270" s="95"/>
      <c r="F270" s="95"/>
      <c r="G270" s="95"/>
      <c r="H270" s="95"/>
      <c r="I270" s="95"/>
      <c r="J270" s="95"/>
      <c r="K270" s="95"/>
    </row>
    <row r="271" spans="2:11">
      <c r="B271" s="94"/>
      <c r="C271" s="95"/>
      <c r="D271" s="95"/>
      <c r="E271" s="95"/>
      <c r="F271" s="95"/>
      <c r="G271" s="95"/>
      <c r="H271" s="95"/>
      <c r="I271" s="95"/>
      <c r="J271" s="95"/>
      <c r="K271" s="95"/>
    </row>
    <row r="272" spans="2:11">
      <c r="B272" s="94"/>
      <c r="C272" s="95"/>
      <c r="D272" s="95"/>
      <c r="E272" s="95"/>
      <c r="F272" s="95"/>
      <c r="G272" s="95"/>
      <c r="H272" s="95"/>
      <c r="I272" s="95"/>
      <c r="J272" s="95"/>
      <c r="K272" s="95"/>
    </row>
    <row r="273" spans="2:11">
      <c r="B273" s="94"/>
      <c r="C273" s="95"/>
      <c r="D273" s="95"/>
      <c r="E273" s="95"/>
      <c r="F273" s="95"/>
      <c r="G273" s="95"/>
      <c r="H273" s="95"/>
      <c r="I273" s="95"/>
      <c r="J273" s="95"/>
      <c r="K273" s="95"/>
    </row>
    <row r="274" spans="2:11">
      <c r="B274" s="94"/>
      <c r="C274" s="95"/>
      <c r="D274" s="95"/>
      <c r="E274" s="95"/>
      <c r="F274" s="95"/>
      <c r="G274" s="95"/>
      <c r="H274" s="95"/>
      <c r="I274" s="95"/>
      <c r="J274" s="95"/>
      <c r="K274" s="95"/>
    </row>
    <row r="275" spans="2:11">
      <c r="B275" s="94"/>
      <c r="C275" s="95"/>
      <c r="D275" s="95"/>
      <c r="E275" s="95"/>
      <c r="F275" s="95"/>
      <c r="G275" s="95"/>
      <c r="H275" s="95"/>
      <c r="I275" s="95"/>
      <c r="J275" s="95"/>
      <c r="K275" s="95"/>
    </row>
    <row r="276" spans="2:11">
      <c r="B276" s="94"/>
      <c r="C276" s="95"/>
      <c r="D276" s="95"/>
      <c r="E276" s="95"/>
      <c r="F276" s="95"/>
      <c r="G276" s="95"/>
      <c r="H276" s="95"/>
      <c r="I276" s="95"/>
      <c r="J276" s="95"/>
      <c r="K276" s="95"/>
    </row>
    <row r="277" spans="2:11">
      <c r="B277" s="94"/>
      <c r="C277" s="95"/>
      <c r="D277" s="95"/>
      <c r="E277" s="95"/>
      <c r="F277" s="95"/>
      <c r="G277" s="95"/>
      <c r="H277" s="95"/>
      <c r="I277" s="95"/>
      <c r="J277" s="95"/>
      <c r="K277" s="95"/>
    </row>
    <row r="278" spans="2:11">
      <c r="B278" s="94"/>
      <c r="C278" s="95"/>
      <c r="D278" s="95"/>
      <c r="E278" s="95"/>
      <c r="F278" s="95"/>
      <c r="G278" s="95"/>
      <c r="H278" s="95"/>
      <c r="I278" s="95"/>
      <c r="J278" s="95"/>
      <c r="K278" s="95"/>
    </row>
    <row r="279" spans="2:11">
      <c r="B279" s="94"/>
      <c r="C279" s="95"/>
      <c r="D279" s="95"/>
      <c r="E279" s="95"/>
      <c r="F279" s="95"/>
      <c r="G279" s="95"/>
      <c r="H279" s="95"/>
      <c r="I279" s="95"/>
      <c r="J279" s="95"/>
      <c r="K279" s="95"/>
    </row>
    <row r="280" spans="2:11">
      <c r="B280" s="94"/>
      <c r="C280" s="95"/>
      <c r="D280" s="95"/>
      <c r="E280" s="95"/>
      <c r="F280" s="95"/>
      <c r="G280" s="95"/>
      <c r="H280" s="95"/>
      <c r="I280" s="95"/>
      <c r="J280" s="95"/>
      <c r="K280" s="95"/>
    </row>
    <row r="281" spans="2:11">
      <c r="B281" s="94"/>
      <c r="C281" s="95"/>
      <c r="D281" s="95"/>
      <c r="E281" s="95"/>
      <c r="F281" s="95"/>
      <c r="G281" s="95"/>
      <c r="H281" s="95"/>
      <c r="I281" s="95"/>
      <c r="J281" s="95"/>
      <c r="K281" s="95"/>
    </row>
    <row r="282" spans="2:11">
      <c r="B282" s="94"/>
      <c r="C282" s="95"/>
      <c r="D282" s="95"/>
      <c r="E282" s="95"/>
      <c r="F282" s="95"/>
      <c r="G282" s="95"/>
      <c r="H282" s="95"/>
      <c r="I282" s="95"/>
      <c r="J282" s="95"/>
      <c r="K282" s="95"/>
    </row>
    <row r="283" spans="2:11">
      <c r="B283" s="94"/>
      <c r="C283" s="95"/>
      <c r="D283" s="95"/>
      <c r="E283" s="95"/>
      <c r="F283" s="95"/>
      <c r="G283" s="95"/>
      <c r="H283" s="95"/>
      <c r="I283" s="95"/>
      <c r="J283" s="95"/>
      <c r="K283" s="95"/>
    </row>
    <row r="284" spans="2:11">
      <c r="B284" s="94"/>
      <c r="C284" s="95"/>
      <c r="D284" s="95"/>
      <c r="E284" s="95"/>
      <c r="F284" s="95"/>
      <c r="G284" s="95"/>
      <c r="H284" s="95"/>
      <c r="I284" s="95"/>
      <c r="J284" s="95"/>
      <c r="K284" s="95"/>
    </row>
    <row r="285" spans="2:11">
      <c r="B285" s="94"/>
      <c r="C285" s="95"/>
      <c r="D285" s="95"/>
      <c r="E285" s="95"/>
      <c r="F285" s="95"/>
      <c r="G285" s="95"/>
      <c r="H285" s="95"/>
      <c r="I285" s="95"/>
      <c r="J285" s="95"/>
      <c r="K285" s="95"/>
    </row>
    <row r="286" spans="2:11">
      <c r="B286" s="94"/>
      <c r="C286" s="95"/>
      <c r="D286" s="95"/>
      <c r="E286" s="95"/>
      <c r="F286" s="95"/>
      <c r="G286" s="95"/>
      <c r="H286" s="95"/>
      <c r="I286" s="95"/>
      <c r="J286" s="95"/>
      <c r="K286" s="95"/>
    </row>
    <row r="287" spans="2:11">
      <c r="B287" s="94"/>
      <c r="C287" s="95"/>
      <c r="D287" s="95"/>
      <c r="E287" s="95"/>
      <c r="F287" s="95"/>
      <c r="G287" s="95"/>
      <c r="H287" s="95"/>
      <c r="I287" s="95"/>
      <c r="J287" s="95"/>
      <c r="K287" s="95"/>
    </row>
    <row r="288" spans="2:11">
      <c r="B288" s="94"/>
      <c r="C288" s="95"/>
      <c r="D288" s="95"/>
      <c r="E288" s="95"/>
      <c r="F288" s="95"/>
      <c r="G288" s="95"/>
      <c r="H288" s="95"/>
      <c r="I288" s="95"/>
      <c r="J288" s="95"/>
      <c r="K288" s="95"/>
    </row>
    <row r="289" spans="2:11">
      <c r="B289" s="94"/>
      <c r="C289" s="95"/>
      <c r="D289" s="95"/>
      <c r="E289" s="95"/>
      <c r="F289" s="95"/>
      <c r="G289" s="95"/>
      <c r="H289" s="95"/>
      <c r="I289" s="95"/>
      <c r="J289" s="95"/>
      <c r="K289" s="95"/>
    </row>
    <row r="290" spans="2:11">
      <c r="B290" s="94"/>
      <c r="C290" s="95"/>
      <c r="D290" s="95"/>
      <c r="E290" s="95"/>
      <c r="F290" s="95"/>
      <c r="G290" s="95"/>
      <c r="H290" s="95"/>
      <c r="I290" s="95"/>
      <c r="J290" s="95"/>
      <c r="K290" s="95"/>
    </row>
    <row r="291" spans="2:11">
      <c r="B291" s="94"/>
      <c r="C291" s="95"/>
      <c r="D291" s="95"/>
      <c r="E291" s="95"/>
      <c r="F291" s="95"/>
      <c r="G291" s="95"/>
      <c r="H291" s="95"/>
      <c r="I291" s="95"/>
      <c r="J291" s="95"/>
      <c r="K291" s="95"/>
    </row>
    <row r="292" spans="2:11">
      <c r="B292" s="94"/>
      <c r="C292" s="95"/>
      <c r="D292" s="95"/>
      <c r="E292" s="95"/>
      <c r="F292" s="95"/>
      <c r="G292" s="95"/>
      <c r="H292" s="95"/>
      <c r="I292" s="95"/>
      <c r="J292" s="95"/>
      <c r="K292" s="95"/>
    </row>
    <row r="293" spans="2:11">
      <c r="B293" s="94"/>
      <c r="C293" s="95"/>
      <c r="D293" s="95"/>
      <c r="E293" s="95"/>
      <c r="F293" s="95"/>
      <c r="G293" s="95"/>
      <c r="H293" s="95"/>
      <c r="I293" s="95"/>
      <c r="J293" s="95"/>
      <c r="K293" s="95"/>
    </row>
    <row r="294" spans="2:11">
      <c r="B294" s="94"/>
      <c r="C294" s="95"/>
      <c r="D294" s="95"/>
      <c r="E294" s="95"/>
      <c r="F294" s="95"/>
      <c r="G294" s="95"/>
      <c r="H294" s="95"/>
      <c r="I294" s="95"/>
      <c r="J294" s="95"/>
      <c r="K294" s="95"/>
    </row>
    <row r="295" spans="2:11">
      <c r="B295" s="94"/>
      <c r="C295" s="95"/>
      <c r="D295" s="95"/>
      <c r="E295" s="95"/>
      <c r="F295" s="95"/>
      <c r="G295" s="95"/>
      <c r="H295" s="95"/>
      <c r="I295" s="95"/>
      <c r="J295" s="95"/>
      <c r="K295" s="95"/>
    </row>
    <row r="296" spans="2:11">
      <c r="B296" s="94"/>
      <c r="C296" s="95"/>
      <c r="D296" s="95"/>
      <c r="E296" s="95"/>
      <c r="F296" s="95"/>
      <c r="G296" s="95"/>
      <c r="H296" s="95"/>
      <c r="I296" s="95"/>
      <c r="J296" s="95"/>
      <c r="K296" s="95"/>
    </row>
    <row r="297" spans="2:11">
      <c r="B297" s="94"/>
      <c r="C297" s="95"/>
      <c r="D297" s="95"/>
      <c r="E297" s="95"/>
      <c r="F297" s="95"/>
      <c r="G297" s="95"/>
      <c r="H297" s="95"/>
      <c r="I297" s="95"/>
      <c r="J297" s="95"/>
      <c r="K297" s="95"/>
    </row>
    <row r="298" spans="2:11">
      <c r="B298" s="94"/>
      <c r="C298" s="95"/>
      <c r="D298" s="95"/>
      <c r="E298" s="95"/>
      <c r="F298" s="95"/>
      <c r="G298" s="95"/>
      <c r="H298" s="95"/>
      <c r="I298" s="95"/>
      <c r="J298" s="95"/>
      <c r="K298" s="95"/>
    </row>
    <row r="299" spans="2:11">
      <c r="B299" s="94"/>
      <c r="C299" s="95"/>
      <c r="D299" s="95"/>
      <c r="E299" s="95"/>
      <c r="F299" s="95"/>
      <c r="G299" s="95"/>
      <c r="H299" s="95"/>
      <c r="I299" s="95"/>
      <c r="J299" s="95"/>
      <c r="K299" s="95"/>
    </row>
    <row r="300" spans="2:11">
      <c r="B300" s="94"/>
      <c r="C300" s="95"/>
      <c r="D300" s="95"/>
      <c r="E300" s="95"/>
      <c r="F300" s="95"/>
      <c r="G300" s="95"/>
      <c r="H300" s="95"/>
      <c r="I300" s="95"/>
      <c r="J300" s="95"/>
      <c r="K300" s="95"/>
    </row>
    <row r="301" spans="2:11">
      <c r="B301" s="94"/>
      <c r="C301" s="95"/>
      <c r="D301" s="95"/>
      <c r="E301" s="95"/>
      <c r="F301" s="95"/>
      <c r="G301" s="95"/>
      <c r="H301" s="95"/>
      <c r="I301" s="95"/>
      <c r="J301" s="95"/>
      <c r="K301" s="95"/>
    </row>
    <row r="302" spans="2:11">
      <c r="B302" s="94"/>
      <c r="C302" s="95"/>
      <c r="D302" s="95"/>
      <c r="E302" s="95"/>
      <c r="F302" s="95"/>
      <c r="G302" s="95"/>
      <c r="H302" s="95"/>
      <c r="I302" s="95"/>
      <c r="J302" s="95"/>
      <c r="K302" s="95"/>
    </row>
    <row r="303" spans="2:11">
      <c r="B303" s="94"/>
      <c r="C303" s="95"/>
      <c r="D303" s="95"/>
      <c r="E303" s="95"/>
      <c r="F303" s="95"/>
      <c r="G303" s="95"/>
      <c r="H303" s="95"/>
      <c r="I303" s="95"/>
      <c r="J303" s="95"/>
      <c r="K303" s="95"/>
    </row>
    <row r="304" spans="2:11">
      <c r="B304" s="94"/>
      <c r="C304" s="95"/>
      <c r="D304" s="95"/>
      <c r="E304" s="95"/>
      <c r="F304" s="95"/>
      <c r="G304" s="95"/>
      <c r="H304" s="95"/>
      <c r="I304" s="95"/>
      <c r="J304" s="95"/>
      <c r="K304" s="95"/>
    </row>
    <row r="305" spans="2:11">
      <c r="B305" s="94"/>
      <c r="C305" s="95"/>
      <c r="D305" s="95"/>
      <c r="E305" s="95"/>
      <c r="F305" s="95"/>
      <c r="G305" s="95"/>
      <c r="H305" s="95"/>
      <c r="I305" s="95"/>
      <c r="J305" s="95"/>
      <c r="K305" s="95"/>
    </row>
    <row r="306" spans="2:11">
      <c r="B306" s="94"/>
      <c r="C306" s="95"/>
      <c r="D306" s="95"/>
      <c r="E306" s="95"/>
      <c r="F306" s="95"/>
      <c r="G306" s="95"/>
      <c r="H306" s="95"/>
      <c r="I306" s="95"/>
      <c r="J306" s="95"/>
      <c r="K306" s="95"/>
    </row>
    <row r="307" spans="2:11">
      <c r="B307" s="94"/>
      <c r="C307" s="95"/>
      <c r="D307" s="95"/>
      <c r="E307" s="95"/>
      <c r="F307" s="95"/>
      <c r="G307" s="95"/>
      <c r="H307" s="95"/>
      <c r="I307" s="95"/>
      <c r="J307" s="95"/>
      <c r="K307" s="95"/>
    </row>
    <row r="308" spans="2:11">
      <c r="B308" s="94"/>
      <c r="C308" s="95"/>
      <c r="D308" s="95"/>
      <c r="E308" s="95"/>
      <c r="F308" s="95"/>
      <c r="G308" s="95"/>
      <c r="H308" s="95"/>
      <c r="I308" s="95"/>
      <c r="J308" s="95"/>
      <c r="K308" s="95"/>
    </row>
    <row r="309" spans="2:11">
      <c r="B309" s="94"/>
      <c r="C309" s="95"/>
      <c r="D309" s="95"/>
      <c r="E309" s="95"/>
      <c r="F309" s="95"/>
      <c r="G309" s="95"/>
      <c r="H309" s="95"/>
      <c r="I309" s="95"/>
      <c r="J309" s="95"/>
      <c r="K309" s="95"/>
    </row>
    <row r="310" spans="2:11">
      <c r="B310" s="94"/>
      <c r="C310" s="95"/>
      <c r="D310" s="95"/>
      <c r="E310" s="95"/>
      <c r="F310" s="95"/>
      <c r="G310" s="95"/>
      <c r="H310" s="95"/>
      <c r="I310" s="95"/>
      <c r="J310" s="95"/>
      <c r="K310" s="95"/>
    </row>
    <row r="311" spans="2:11">
      <c r="B311" s="94"/>
      <c r="C311" s="95"/>
      <c r="D311" s="95"/>
      <c r="E311" s="95"/>
      <c r="F311" s="95"/>
      <c r="G311" s="95"/>
      <c r="H311" s="95"/>
      <c r="I311" s="95"/>
      <c r="J311" s="95"/>
      <c r="K311" s="95"/>
    </row>
    <row r="312" spans="2:11">
      <c r="B312" s="94"/>
      <c r="C312" s="95"/>
      <c r="D312" s="95"/>
      <c r="E312" s="95"/>
      <c r="F312" s="95"/>
      <c r="G312" s="95"/>
      <c r="H312" s="95"/>
      <c r="I312" s="95"/>
      <c r="J312" s="95"/>
      <c r="K312" s="95"/>
    </row>
    <row r="313" spans="2:11">
      <c r="B313" s="94"/>
      <c r="C313" s="95"/>
      <c r="D313" s="95"/>
      <c r="E313" s="95"/>
      <c r="F313" s="95"/>
      <c r="G313" s="95"/>
      <c r="H313" s="95"/>
      <c r="I313" s="95"/>
      <c r="J313" s="95"/>
      <c r="K313" s="95"/>
    </row>
    <row r="314" spans="2:11">
      <c r="B314" s="94"/>
      <c r="C314" s="95"/>
      <c r="D314" s="95"/>
      <c r="E314" s="95"/>
      <c r="F314" s="95"/>
      <c r="G314" s="95"/>
      <c r="H314" s="95"/>
      <c r="I314" s="95"/>
      <c r="J314" s="95"/>
      <c r="K314" s="95"/>
    </row>
    <row r="315" spans="2:11">
      <c r="B315" s="94"/>
      <c r="C315" s="95"/>
      <c r="D315" s="95"/>
      <c r="E315" s="95"/>
      <c r="F315" s="95"/>
      <c r="G315" s="95"/>
      <c r="H315" s="95"/>
      <c r="I315" s="95"/>
      <c r="J315" s="95"/>
      <c r="K315" s="95"/>
    </row>
    <row r="316" spans="2:11">
      <c r="B316" s="94"/>
      <c r="C316" s="95"/>
      <c r="D316" s="95"/>
      <c r="E316" s="95"/>
      <c r="F316" s="95"/>
      <c r="G316" s="95"/>
      <c r="H316" s="95"/>
      <c r="I316" s="95"/>
      <c r="J316" s="95"/>
      <c r="K316" s="95"/>
    </row>
    <row r="317" spans="2:11">
      <c r="B317" s="94"/>
      <c r="C317" s="95"/>
      <c r="D317" s="95"/>
      <c r="E317" s="95"/>
      <c r="F317" s="95"/>
      <c r="G317" s="95"/>
      <c r="H317" s="95"/>
      <c r="I317" s="95"/>
      <c r="J317" s="95"/>
      <c r="K317" s="95"/>
    </row>
    <row r="318" spans="2:11">
      <c r="B318" s="94"/>
      <c r="C318" s="95"/>
      <c r="D318" s="95"/>
      <c r="E318" s="95"/>
      <c r="F318" s="95"/>
      <c r="G318" s="95"/>
      <c r="H318" s="95"/>
      <c r="I318" s="95"/>
      <c r="J318" s="95"/>
      <c r="K318" s="95"/>
    </row>
    <row r="319" spans="2:11">
      <c r="B319" s="94"/>
      <c r="C319" s="95"/>
      <c r="D319" s="95"/>
      <c r="E319" s="95"/>
      <c r="F319" s="95"/>
      <c r="G319" s="95"/>
      <c r="H319" s="95"/>
      <c r="I319" s="95"/>
      <c r="J319" s="95"/>
      <c r="K319" s="95"/>
    </row>
    <row r="320" spans="2:11">
      <c r="B320" s="94"/>
      <c r="C320" s="95"/>
      <c r="D320" s="95"/>
      <c r="E320" s="95"/>
      <c r="F320" s="95"/>
      <c r="G320" s="95"/>
      <c r="H320" s="95"/>
      <c r="I320" s="95"/>
      <c r="J320" s="95"/>
      <c r="K320" s="95"/>
    </row>
    <row r="321" spans="2:11">
      <c r="B321" s="94"/>
      <c r="C321" s="95"/>
      <c r="D321" s="95"/>
      <c r="E321" s="95"/>
      <c r="F321" s="95"/>
      <c r="G321" s="95"/>
      <c r="H321" s="95"/>
      <c r="I321" s="95"/>
      <c r="J321" s="95"/>
      <c r="K321" s="95"/>
    </row>
    <row r="322" spans="2:11">
      <c r="B322" s="94"/>
      <c r="C322" s="95"/>
      <c r="D322" s="95"/>
      <c r="E322" s="95"/>
      <c r="F322" s="95"/>
      <c r="G322" s="95"/>
      <c r="H322" s="95"/>
      <c r="I322" s="95"/>
      <c r="J322" s="95"/>
      <c r="K322" s="95"/>
    </row>
    <row r="323" spans="2:11">
      <c r="B323" s="94"/>
      <c r="C323" s="95"/>
      <c r="D323" s="95"/>
      <c r="E323" s="95"/>
      <c r="F323" s="95"/>
      <c r="G323" s="95"/>
      <c r="H323" s="95"/>
      <c r="I323" s="95"/>
      <c r="J323" s="95"/>
      <c r="K323" s="95"/>
    </row>
    <row r="324" spans="2:11">
      <c r="B324" s="94"/>
      <c r="C324" s="95"/>
      <c r="D324" s="95"/>
      <c r="E324" s="95"/>
      <c r="F324" s="95"/>
      <c r="G324" s="95"/>
      <c r="H324" s="95"/>
      <c r="I324" s="95"/>
      <c r="J324" s="95"/>
      <c r="K324" s="95"/>
    </row>
    <row r="325" spans="2:11">
      <c r="B325" s="94"/>
      <c r="C325" s="95"/>
      <c r="D325" s="95"/>
      <c r="E325" s="95"/>
      <c r="F325" s="95"/>
      <c r="G325" s="95"/>
      <c r="H325" s="95"/>
      <c r="I325" s="95"/>
      <c r="J325" s="95"/>
      <c r="K325" s="95"/>
    </row>
    <row r="326" spans="2:11">
      <c r="B326" s="94"/>
      <c r="C326" s="95"/>
      <c r="D326" s="95"/>
      <c r="E326" s="95"/>
      <c r="F326" s="95"/>
      <c r="G326" s="95"/>
      <c r="H326" s="95"/>
      <c r="I326" s="95"/>
      <c r="J326" s="95"/>
      <c r="K326" s="95"/>
    </row>
    <row r="327" spans="2:11">
      <c r="B327" s="94"/>
      <c r="C327" s="95"/>
      <c r="D327" s="95"/>
      <c r="E327" s="95"/>
      <c r="F327" s="95"/>
      <c r="G327" s="95"/>
      <c r="H327" s="95"/>
      <c r="I327" s="95"/>
      <c r="J327" s="95"/>
      <c r="K327" s="95"/>
    </row>
    <row r="328" spans="2:11">
      <c r="B328" s="94"/>
      <c r="C328" s="95"/>
      <c r="D328" s="95"/>
      <c r="E328" s="95"/>
      <c r="F328" s="95"/>
      <c r="G328" s="95"/>
      <c r="H328" s="95"/>
      <c r="I328" s="95"/>
      <c r="J328" s="95"/>
      <c r="K328" s="95"/>
    </row>
    <row r="329" spans="2:11">
      <c r="B329" s="94"/>
      <c r="C329" s="95"/>
      <c r="D329" s="95"/>
      <c r="E329" s="95"/>
      <c r="F329" s="95"/>
      <c r="G329" s="95"/>
      <c r="H329" s="95"/>
      <c r="I329" s="95"/>
      <c r="J329" s="95"/>
      <c r="K329" s="95"/>
    </row>
    <row r="330" spans="2:11">
      <c r="B330" s="94"/>
      <c r="C330" s="95"/>
      <c r="D330" s="95"/>
      <c r="E330" s="95"/>
      <c r="F330" s="95"/>
      <c r="G330" s="95"/>
      <c r="H330" s="95"/>
      <c r="I330" s="95"/>
      <c r="J330" s="95"/>
      <c r="K330" s="95"/>
    </row>
    <row r="331" spans="2:11">
      <c r="B331" s="94"/>
      <c r="C331" s="95"/>
      <c r="D331" s="95"/>
      <c r="E331" s="95"/>
      <c r="F331" s="95"/>
      <c r="G331" s="95"/>
      <c r="H331" s="95"/>
      <c r="I331" s="95"/>
      <c r="J331" s="95"/>
      <c r="K331" s="95"/>
    </row>
    <row r="332" spans="2:11">
      <c r="B332" s="94"/>
      <c r="C332" s="95"/>
      <c r="D332" s="95"/>
      <c r="E332" s="95"/>
      <c r="F332" s="95"/>
      <c r="G332" s="95"/>
      <c r="H332" s="95"/>
      <c r="I332" s="95"/>
      <c r="J332" s="95"/>
      <c r="K332" s="95"/>
    </row>
    <row r="333" spans="2:11">
      <c r="B333" s="94"/>
      <c r="C333" s="95"/>
      <c r="D333" s="95"/>
      <c r="E333" s="95"/>
      <c r="F333" s="95"/>
      <c r="G333" s="95"/>
      <c r="H333" s="95"/>
      <c r="I333" s="95"/>
      <c r="J333" s="95"/>
      <c r="K333" s="95"/>
    </row>
    <row r="334" spans="2:11">
      <c r="B334" s="94"/>
      <c r="C334" s="95"/>
      <c r="D334" s="95"/>
      <c r="E334" s="95"/>
      <c r="F334" s="95"/>
      <c r="G334" s="95"/>
      <c r="H334" s="95"/>
      <c r="I334" s="95"/>
      <c r="J334" s="95"/>
      <c r="K334" s="95"/>
    </row>
    <row r="335" spans="2:11">
      <c r="B335" s="94"/>
      <c r="C335" s="95"/>
      <c r="D335" s="95"/>
      <c r="E335" s="95"/>
      <c r="F335" s="95"/>
      <c r="G335" s="95"/>
      <c r="H335" s="95"/>
      <c r="I335" s="95"/>
      <c r="J335" s="95"/>
      <c r="K335" s="95"/>
    </row>
    <row r="336" spans="2:11">
      <c r="B336" s="94"/>
      <c r="C336" s="95"/>
      <c r="D336" s="95"/>
      <c r="E336" s="95"/>
      <c r="F336" s="95"/>
      <c r="G336" s="95"/>
      <c r="H336" s="95"/>
      <c r="I336" s="95"/>
      <c r="J336" s="95"/>
      <c r="K336" s="95"/>
    </row>
    <row r="337" spans="2:11">
      <c r="B337" s="94"/>
      <c r="C337" s="95"/>
      <c r="D337" s="95"/>
      <c r="E337" s="95"/>
      <c r="F337" s="95"/>
      <c r="G337" s="95"/>
      <c r="H337" s="95"/>
      <c r="I337" s="95"/>
      <c r="J337" s="95"/>
      <c r="K337" s="95"/>
    </row>
    <row r="338" spans="2:11">
      <c r="B338" s="94"/>
      <c r="C338" s="95"/>
      <c r="D338" s="95"/>
      <c r="E338" s="95"/>
      <c r="F338" s="95"/>
      <c r="G338" s="95"/>
      <c r="H338" s="95"/>
      <c r="I338" s="95"/>
      <c r="J338" s="95"/>
      <c r="K338" s="95"/>
    </row>
    <row r="339" spans="2:11">
      <c r="B339" s="94"/>
      <c r="C339" s="95"/>
      <c r="D339" s="95"/>
      <c r="E339" s="95"/>
      <c r="F339" s="95"/>
      <c r="G339" s="95"/>
      <c r="H339" s="95"/>
      <c r="I339" s="95"/>
      <c r="J339" s="95"/>
      <c r="K339" s="95"/>
    </row>
    <row r="340" spans="2:11">
      <c r="B340" s="94"/>
      <c r="C340" s="95"/>
      <c r="D340" s="95"/>
      <c r="E340" s="95"/>
      <c r="F340" s="95"/>
      <c r="G340" s="95"/>
      <c r="H340" s="95"/>
      <c r="I340" s="95"/>
      <c r="J340" s="95"/>
      <c r="K340" s="95"/>
    </row>
    <row r="341" spans="2:11">
      <c r="B341" s="94"/>
      <c r="C341" s="95"/>
      <c r="D341" s="95"/>
      <c r="E341" s="95"/>
      <c r="F341" s="95"/>
      <c r="G341" s="95"/>
      <c r="H341" s="95"/>
      <c r="I341" s="95"/>
      <c r="J341" s="95"/>
      <c r="K341" s="95"/>
    </row>
    <row r="342" spans="2:11">
      <c r="B342" s="94"/>
      <c r="C342" s="95"/>
      <c r="D342" s="95"/>
      <c r="E342" s="95"/>
      <c r="F342" s="95"/>
      <c r="G342" s="95"/>
      <c r="H342" s="95"/>
      <c r="I342" s="95"/>
      <c r="J342" s="95"/>
      <c r="K342" s="95"/>
    </row>
    <row r="343" spans="2:11">
      <c r="B343" s="94"/>
      <c r="C343" s="95"/>
      <c r="D343" s="95"/>
      <c r="E343" s="95"/>
      <c r="F343" s="95"/>
      <c r="G343" s="95"/>
      <c r="H343" s="95"/>
      <c r="I343" s="95"/>
      <c r="J343" s="95"/>
      <c r="K343" s="95"/>
    </row>
    <row r="344" spans="2:11">
      <c r="B344" s="94"/>
      <c r="C344" s="95"/>
      <c r="D344" s="95"/>
      <c r="E344" s="95"/>
      <c r="F344" s="95"/>
      <c r="G344" s="95"/>
      <c r="H344" s="95"/>
      <c r="I344" s="95"/>
      <c r="J344" s="95"/>
      <c r="K344" s="95"/>
    </row>
    <row r="345" spans="2:11">
      <c r="B345" s="94"/>
      <c r="C345" s="95"/>
      <c r="D345" s="95"/>
      <c r="E345" s="95"/>
      <c r="F345" s="95"/>
      <c r="G345" s="95"/>
      <c r="H345" s="95"/>
      <c r="I345" s="95"/>
      <c r="J345" s="95"/>
      <c r="K345" s="95"/>
    </row>
    <row r="346" spans="2:11">
      <c r="B346" s="94"/>
      <c r="C346" s="95"/>
      <c r="D346" s="95"/>
      <c r="E346" s="95"/>
      <c r="F346" s="95"/>
      <c r="G346" s="95"/>
      <c r="H346" s="95"/>
      <c r="I346" s="95"/>
      <c r="J346" s="95"/>
      <c r="K346" s="95"/>
    </row>
    <row r="347" spans="2:11">
      <c r="B347" s="94"/>
      <c r="C347" s="95"/>
      <c r="D347" s="95"/>
      <c r="E347" s="95"/>
      <c r="F347" s="95"/>
      <c r="G347" s="95"/>
      <c r="H347" s="95"/>
      <c r="I347" s="95"/>
      <c r="J347" s="95"/>
      <c r="K347" s="95"/>
    </row>
    <row r="348" spans="2:11">
      <c r="B348" s="94"/>
      <c r="C348" s="95"/>
      <c r="D348" s="95"/>
      <c r="E348" s="95"/>
      <c r="F348" s="95"/>
      <c r="G348" s="95"/>
      <c r="H348" s="95"/>
      <c r="I348" s="95"/>
      <c r="J348" s="95"/>
      <c r="K348" s="95"/>
    </row>
    <row r="349" spans="2:11">
      <c r="B349" s="94"/>
      <c r="C349" s="95"/>
      <c r="D349" s="95"/>
      <c r="E349" s="95"/>
      <c r="F349" s="95"/>
      <c r="G349" s="95"/>
      <c r="H349" s="95"/>
      <c r="I349" s="95"/>
      <c r="J349" s="95"/>
      <c r="K349" s="95"/>
    </row>
    <row r="350" spans="2:11">
      <c r="B350" s="94"/>
      <c r="C350" s="95"/>
      <c r="D350" s="95"/>
      <c r="E350" s="95"/>
      <c r="F350" s="95"/>
      <c r="G350" s="95"/>
      <c r="H350" s="95"/>
      <c r="I350" s="95"/>
      <c r="J350" s="95"/>
      <c r="K350" s="95"/>
    </row>
    <row r="351" spans="2:11">
      <c r="B351" s="94"/>
      <c r="C351" s="95"/>
      <c r="D351" s="95"/>
      <c r="E351" s="95"/>
      <c r="F351" s="95"/>
      <c r="G351" s="95"/>
      <c r="H351" s="95"/>
      <c r="I351" s="95"/>
      <c r="J351" s="95"/>
      <c r="K351" s="95"/>
    </row>
    <row r="352" spans="2:11">
      <c r="B352" s="94"/>
      <c r="C352" s="95"/>
      <c r="D352" s="95"/>
      <c r="E352" s="95"/>
      <c r="F352" s="95"/>
      <c r="G352" s="95"/>
      <c r="H352" s="95"/>
      <c r="I352" s="95"/>
      <c r="J352" s="95"/>
      <c r="K352" s="95"/>
    </row>
    <row r="353" spans="2:11">
      <c r="B353" s="94"/>
      <c r="C353" s="95"/>
      <c r="D353" s="95"/>
      <c r="E353" s="95"/>
      <c r="F353" s="95"/>
      <c r="G353" s="95"/>
      <c r="H353" s="95"/>
      <c r="I353" s="95"/>
      <c r="J353" s="95"/>
      <c r="K353" s="95"/>
    </row>
    <row r="354" spans="2:11">
      <c r="B354" s="94"/>
      <c r="C354" s="95"/>
      <c r="D354" s="95"/>
      <c r="E354" s="95"/>
      <c r="F354" s="95"/>
      <c r="G354" s="95"/>
      <c r="H354" s="95"/>
      <c r="I354" s="95"/>
      <c r="J354" s="95"/>
      <c r="K354" s="95"/>
    </row>
    <row r="355" spans="2:11">
      <c r="B355" s="94"/>
      <c r="C355" s="95"/>
      <c r="D355" s="95"/>
      <c r="E355" s="95"/>
      <c r="F355" s="95"/>
      <c r="G355" s="95"/>
      <c r="H355" s="95"/>
      <c r="I355" s="95"/>
      <c r="J355" s="95"/>
      <c r="K355" s="95"/>
    </row>
    <row r="356" spans="2:11">
      <c r="B356" s="94"/>
      <c r="C356" s="95"/>
      <c r="D356" s="95"/>
      <c r="E356" s="95"/>
      <c r="F356" s="95"/>
      <c r="G356" s="95"/>
      <c r="H356" s="95"/>
      <c r="I356" s="95"/>
      <c r="J356" s="95"/>
      <c r="K356" s="95"/>
    </row>
    <row r="357" spans="2:11">
      <c r="B357" s="94"/>
      <c r="C357" s="95"/>
      <c r="D357" s="95"/>
      <c r="E357" s="95"/>
      <c r="F357" s="95"/>
      <c r="G357" s="95"/>
      <c r="H357" s="95"/>
      <c r="I357" s="95"/>
      <c r="J357" s="95"/>
      <c r="K357" s="95"/>
    </row>
    <row r="358" spans="2:11">
      <c r="B358" s="94"/>
      <c r="C358" s="95"/>
      <c r="D358" s="95"/>
      <c r="E358" s="95"/>
      <c r="F358" s="95"/>
      <c r="G358" s="95"/>
      <c r="H358" s="95"/>
      <c r="I358" s="95"/>
      <c r="J358" s="95"/>
      <c r="K358" s="95"/>
    </row>
    <row r="359" spans="2:11">
      <c r="B359" s="94"/>
      <c r="C359" s="95"/>
      <c r="D359" s="95"/>
      <c r="E359" s="95"/>
      <c r="F359" s="95"/>
      <c r="G359" s="95"/>
      <c r="H359" s="95"/>
      <c r="I359" s="95"/>
      <c r="J359" s="95"/>
      <c r="K359" s="95"/>
    </row>
    <row r="360" spans="2:11">
      <c r="B360" s="94"/>
      <c r="C360" s="95"/>
      <c r="D360" s="95"/>
      <c r="E360" s="95"/>
      <c r="F360" s="95"/>
      <c r="G360" s="95"/>
      <c r="H360" s="95"/>
      <c r="I360" s="95"/>
      <c r="J360" s="95"/>
      <c r="K360" s="95"/>
    </row>
    <row r="361" spans="2:11">
      <c r="B361" s="94"/>
      <c r="C361" s="95"/>
      <c r="D361" s="95"/>
      <c r="E361" s="95"/>
      <c r="F361" s="95"/>
      <c r="G361" s="95"/>
      <c r="H361" s="95"/>
      <c r="I361" s="95"/>
      <c r="J361" s="95"/>
      <c r="K361" s="95"/>
    </row>
    <row r="362" spans="2:11">
      <c r="B362" s="94"/>
      <c r="C362" s="95"/>
      <c r="D362" s="95"/>
      <c r="E362" s="95"/>
      <c r="F362" s="95"/>
      <c r="G362" s="95"/>
      <c r="H362" s="95"/>
      <c r="I362" s="95"/>
      <c r="J362" s="95"/>
      <c r="K362" s="95"/>
    </row>
    <row r="363" spans="2:11">
      <c r="B363" s="94"/>
      <c r="C363" s="95"/>
      <c r="D363" s="95"/>
      <c r="E363" s="95"/>
      <c r="F363" s="95"/>
      <c r="G363" s="95"/>
      <c r="H363" s="95"/>
      <c r="I363" s="95"/>
      <c r="J363" s="95"/>
      <c r="K363" s="95"/>
    </row>
    <row r="364" spans="2:11">
      <c r="B364" s="94"/>
      <c r="C364" s="95"/>
      <c r="D364" s="95"/>
      <c r="E364" s="95"/>
      <c r="F364" s="95"/>
      <c r="G364" s="95"/>
      <c r="H364" s="95"/>
      <c r="I364" s="95"/>
      <c r="J364" s="95"/>
      <c r="K364" s="95"/>
    </row>
    <row r="365" spans="2:11">
      <c r="B365" s="94"/>
      <c r="C365" s="95"/>
      <c r="D365" s="95"/>
      <c r="E365" s="95"/>
      <c r="F365" s="95"/>
      <c r="G365" s="95"/>
      <c r="H365" s="95"/>
      <c r="I365" s="95"/>
      <c r="J365" s="95"/>
      <c r="K365" s="95"/>
    </row>
    <row r="366" spans="2:11">
      <c r="B366" s="94"/>
      <c r="C366" s="95"/>
      <c r="D366" s="95"/>
      <c r="E366" s="95"/>
      <c r="F366" s="95"/>
      <c r="G366" s="95"/>
      <c r="H366" s="95"/>
      <c r="I366" s="95"/>
      <c r="J366" s="95"/>
      <c r="K366" s="95"/>
    </row>
    <row r="367" spans="2:11">
      <c r="B367" s="94"/>
      <c r="C367" s="95"/>
      <c r="D367" s="95"/>
      <c r="E367" s="95"/>
      <c r="F367" s="95"/>
      <c r="G367" s="95"/>
      <c r="H367" s="95"/>
      <c r="I367" s="95"/>
      <c r="J367" s="95"/>
      <c r="K367" s="95"/>
    </row>
    <row r="368" spans="2:11">
      <c r="B368" s="94"/>
      <c r="C368" s="95"/>
      <c r="D368" s="95"/>
      <c r="E368" s="95"/>
      <c r="F368" s="95"/>
      <c r="G368" s="95"/>
      <c r="H368" s="95"/>
      <c r="I368" s="95"/>
      <c r="J368" s="95"/>
      <c r="K368" s="95"/>
    </row>
    <row r="369" spans="2:11">
      <c r="B369" s="94"/>
      <c r="C369" s="95"/>
      <c r="D369" s="95"/>
      <c r="E369" s="95"/>
      <c r="F369" s="95"/>
      <c r="G369" s="95"/>
      <c r="H369" s="95"/>
      <c r="I369" s="95"/>
      <c r="J369" s="95"/>
      <c r="K369" s="95"/>
    </row>
    <row r="370" spans="2:11">
      <c r="B370" s="94"/>
      <c r="C370" s="95"/>
      <c r="D370" s="95"/>
      <c r="E370" s="95"/>
      <c r="F370" s="95"/>
      <c r="G370" s="95"/>
      <c r="H370" s="95"/>
      <c r="I370" s="95"/>
      <c r="J370" s="95"/>
      <c r="K370" s="95"/>
    </row>
    <row r="371" spans="2:11">
      <c r="B371" s="94"/>
      <c r="C371" s="95"/>
      <c r="D371" s="95"/>
      <c r="E371" s="95"/>
      <c r="F371" s="95"/>
      <c r="G371" s="95"/>
      <c r="H371" s="95"/>
      <c r="I371" s="95"/>
      <c r="J371" s="95"/>
      <c r="K371" s="95"/>
    </row>
    <row r="372" spans="2:11">
      <c r="B372" s="94"/>
      <c r="C372" s="95"/>
      <c r="D372" s="95"/>
      <c r="E372" s="95"/>
      <c r="F372" s="95"/>
      <c r="G372" s="95"/>
      <c r="H372" s="95"/>
      <c r="I372" s="95"/>
      <c r="J372" s="95"/>
      <c r="K372" s="95"/>
    </row>
    <row r="373" spans="2:11">
      <c r="B373" s="94"/>
      <c r="C373" s="95"/>
      <c r="D373" s="95"/>
      <c r="E373" s="95"/>
      <c r="F373" s="95"/>
      <c r="G373" s="95"/>
      <c r="H373" s="95"/>
      <c r="I373" s="95"/>
      <c r="J373" s="95"/>
      <c r="K373" s="95"/>
    </row>
    <row r="374" spans="2:11">
      <c r="B374" s="94"/>
      <c r="C374" s="95"/>
      <c r="D374" s="95"/>
      <c r="E374" s="95"/>
      <c r="F374" s="95"/>
      <c r="G374" s="95"/>
      <c r="H374" s="95"/>
      <c r="I374" s="95"/>
      <c r="J374" s="95"/>
      <c r="K374" s="95"/>
    </row>
    <row r="375" spans="2:11">
      <c r="B375" s="94"/>
      <c r="C375" s="95"/>
      <c r="D375" s="95"/>
      <c r="E375" s="95"/>
      <c r="F375" s="95"/>
      <c r="G375" s="95"/>
      <c r="H375" s="95"/>
      <c r="I375" s="95"/>
      <c r="J375" s="95"/>
      <c r="K375" s="95"/>
    </row>
    <row r="376" spans="2:11">
      <c r="B376" s="94"/>
      <c r="C376" s="95"/>
      <c r="D376" s="95"/>
      <c r="E376" s="95"/>
      <c r="F376" s="95"/>
      <c r="G376" s="95"/>
      <c r="H376" s="95"/>
      <c r="I376" s="95"/>
      <c r="J376" s="95"/>
      <c r="K376" s="95"/>
    </row>
    <row r="377" spans="2:11">
      <c r="B377" s="94"/>
      <c r="C377" s="95"/>
      <c r="D377" s="95"/>
      <c r="E377" s="95"/>
      <c r="F377" s="95"/>
      <c r="G377" s="95"/>
      <c r="H377" s="95"/>
      <c r="I377" s="95"/>
      <c r="J377" s="95"/>
      <c r="K377" s="95"/>
    </row>
    <row r="378" spans="2:11">
      <c r="B378" s="94"/>
      <c r="C378" s="95"/>
      <c r="D378" s="95"/>
      <c r="E378" s="95"/>
      <c r="F378" s="95"/>
      <c r="G378" s="95"/>
      <c r="H378" s="95"/>
      <c r="I378" s="95"/>
      <c r="J378" s="95"/>
      <c r="K378" s="95"/>
    </row>
    <row r="379" spans="2:11">
      <c r="B379" s="94"/>
      <c r="C379" s="95"/>
      <c r="D379" s="95"/>
      <c r="E379" s="95"/>
      <c r="F379" s="95"/>
      <c r="G379" s="95"/>
      <c r="H379" s="95"/>
      <c r="I379" s="95"/>
      <c r="J379" s="95"/>
      <c r="K379" s="95"/>
    </row>
    <row r="380" spans="2:11">
      <c r="B380" s="94"/>
      <c r="C380" s="95"/>
      <c r="D380" s="95"/>
      <c r="E380" s="95"/>
      <c r="F380" s="95"/>
      <c r="G380" s="95"/>
      <c r="H380" s="95"/>
      <c r="I380" s="95"/>
      <c r="J380" s="95"/>
      <c r="K380" s="95"/>
    </row>
    <row r="381" spans="2:11">
      <c r="B381" s="94"/>
      <c r="C381" s="95"/>
      <c r="D381" s="95"/>
      <c r="E381" s="95"/>
      <c r="F381" s="95"/>
      <c r="G381" s="95"/>
      <c r="H381" s="95"/>
      <c r="I381" s="95"/>
      <c r="J381" s="95"/>
      <c r="K381" s="95"/>
    </row>
    <row r="382" spans="2:11">
      <c r="B382" s="94"/>
      <c r="C382" s="95"/>
      <c r="D382" s="95"/>
      <c r="E382" s="95"/>
      <c r="F382" s="95"/>
      <c r="G382" s="95"/>
      <c r="H382" s="95"/>
      <c r="I382" s="95"/>
      <c r="J382" s="95"/>
      <c r="K382" s="95"/>
    </row>
    <row r="383" spans="2:11">
      <c r="B383" s="94"/>
      <c r="C383" s="95"/>
      <c r="D383" s="95"/>
      <c r="E383" s="95"/>
      <c r="F383" s="95"/>
      <c r="G383" s="95"/>
      <c r="H383" s="95"/>
      <c r="I383" s="95"/>
      <c r="J383" s="95"/>
      <c r="K383" s="95"/>
    </row>
    <row r="384" spans="2:11">
      <c r="B384" s="94"/>
      <c r="C384" s="95"/>
      <c r="D384" s="95"/>
      <c r="E384" s="95"/>
      <c r="F384" s="95"/>
      <c r="G384" s="95"/>
      <c r="H384" s="95"/>
      <c r="I384" s="95"/>
      <c r="J384" s="95"/>
      <c r="K384" s="95"/>
    </row>
    <row r="385" spans="2:11">
      <c r="B385" s="94"/>
      <c r="C385" s="95"/>
      <c r="D385" s="95"/>
      <c r="E385" s="95"/>
      <c r="F385" s="95"/>
      <c r="G385" s="95"/>
      <c r="H385" s="95"/>
      <c r="I385" s="95"/>
      <c r="J385" s="95"/>
      <c r="K385" s="95"/>
    </row>
    <row r="386" spans="2:11">
      <c r="B386" s="94"/>
      <c r="C386" s="95"/>
      <c r="D386" s="95"/>
      <c r="E386" s="95"/>
      <c r="F386" s="95"/>
      <c r="G386" s="95"/>
      <c r="H386" s="95"/>
      <c r="I386" s="95"/>
      <c r="J386" s="95"/>
      <c r="K386" s="95"/>
    </row>
    <row r="387" spans="2:11">
      <c r="B387" s="94"/>
      <c r="C387" s="95"/>
      <c r="D387" s="95"/>
      <c r="E387" s="95"/>
      <c r="F387" s="95"/>
      <c r="G387" s="95"/>
      <c r="H387" s="95"/>
      <c r="I387" s="95"/>
      <c r="J387" s="95"/>
      <c r="K387" s="95"/>
    </row>
    <row r="388" spans="2:11">
      <c r="B388" s="94"/>
      <c r="C388" s="95"/>
      <c r="D388" s="95"/>
      <c r="E388" s="95"/>
      <c r="F388" s="95"/>
      <c r="G388" s="95"/>
      <c r="H388" s="95"/>
      <c r="I388" s="95"/>
      <c r="J388" s="95"/>
      <c r="K388" s="95"/>
    </row>
    <row r="389" spans="2:11">
      <c r="B389" s="94"/>
      <c r="C389" s="95"/>
      <c r="D389" s="95"/>
      <c r="E389" s="95"/>
      <c r="F389" s="95"/>
      <c r="G389" s="95"/>
      <c r="H389" s="95"/>
      <c r="I389" s="95"/>
      <c r="J389" s="95"/>
      <c r="K389" s="95"/>
    </row>
    <row r="390" spans="2:11">
      <c r="B390" s="94"/>
      <c r="C390" s="95"/>
      <c r="D390" s="95"/>
      <c r="E390" s="95"/>
      <c r="F390" s="95"/>
      <c r="G390" s="95"/>
      <c r="H390" s="95"/>
      <c r="I390" s="95"/>
      <c r="J390" s="95"/>
      <c r="K390" s="95"/>
    </row>
    <row r="391" spans="2:11">
      <c r="B391" s="94"/>
      <c r="C391" s="95"/>
      <c r="D391" s="95"/>
      <c r="E391" s="95"/>
      <c r="F391" s="95"/>
      <c r="G391" s="95"/>
      <c r="H391" s="95"/>
      <c r="I391" s="95"/>
      <c r="J391" s="95"/>
      <c r="K391" s="95"/>
    </row>
    <row r="392" spans="2:11">
      <c r="B392" s="94"/>
      <c r="C392" s="95"/>
      <c r="D392" s="95"/>
      <c r="E392" s="95"/>
      <c r="F392" s="95"/>
      <c r="G392" s="95"/>
      <c r="H392" s="95"/>
      <c r="I392" s="95"/>
      <c r="J392" s="95"/>
      <c r="K392" s="95"/>
    </row>
    <row r="393" spans="2:11">
      <c r="B393" s="94"/>
      <c r="C393" s="95"/>
      <c r="D393" s="95"/>
      <c r="E393" s="95"/>
      <c r="F393" s="95"/>
      <c r="G393" s="95"/>
      <c r="H393" s="95"/>
      <c r="I393" s="95"/>
      <c r="J393" s="95"/>
      <c r="K393" s="95"/>
    </row>
    <row r="394" spans="2:11">
      <c r="B394" s="94"/>
      <c r="C394" s="95"/>
      <c r="D394" s="95"/>
      <c r="E394" s="95"/>
      <c r="F394" s="95"/>
      <c r="G394" s="95"/>
      <c r="H394" s="95"/>
      <c r="I394" s="95"/>
      <c r="J394" s="95"/>
      <c r="K394" s="95"/>
    </row>
    <row r="395" spans="2:11">
      <c r="B395" s="94"/>
      <c r="C395" s="95"/>
      <c r="D395" s="95"/>
      <c r="E395" s="95"/>
      <c r="F395" s="95"/>
      <c r="G395" s="95"/>
      <c r="H395" s="95"/>
      <c r="I395" s="95"/>
      <c r="J395" s="95"/>
      <c r="K395" s="95"/>
    </row>
    <row r="396" spans="2:11">
      <c r="B396" s="94"/>
      <c r="C396" s="95"/>
      <c r="D396" s="95"/>
      <c r="E396" s="95"/>
      <c r="F396" s="95"/>
      <c r="G396" s="95"/>
      <c r="H396" s="95"/>
      <c r="I396" s="95"/>
      <c r="J396" s="95"/>
      <c r="K396" s="95"/>
    </row>
    <row r="397" spans="2:11">
      <c r="B397" s="94"/>
      <c r="C397" s="95"/>
      <c r="D397" s="95"/>
      <c r="E397" s="95"/>
      <c r="F397" s="95"/>
      <c r="G397" s="95"/>
      <c r="H397" s="95"/>
      <c r="I397" s="95"/>
      <c r="J397" s="95"/>
      <c r="K397" s="95"/>
    </row>
    <row r="398" spans="2:11">
      <c r="B398" s="94"/>
      <c r="C398" s="95"/>
      <c r="D398" s="95"/>
      <c r="E398" s="95"/>
      <c r="F398" s="95"/>
      <c r="G398" s="95"/>
      <c r="H398" s="95"/>
      <c r="I398" s="95"/>
      <c r="J398" s="95"/>
      <c r="K398" s="95"/>
    </row>
    <row r="399" spans="2:11">
      <c r="B399" s="94"/>
      <c r="C399" s="95"/>
      <c r="D399" s="95"/>
      <c r="E399" s="95"/>
      <c r="F399" s="95"/>
      <c r="G399" s="95"/>
      <c r="H399" s="95"/>
      <c r="I399" s="95"/>
      <c r="J399" s="95"/>
      <c r="K399" s="95"/>
    </row>
    <row r="400" spans="2:11">
      <c r="B400" s="94"/>
      <c r="C400" s="95"/>
      <c r="D400" s="95"/>
      <c r="E400" s="95"/>
      <c r="F400" s="95"/>
      <c r="G400" s="95"/>
      <c r="H400" s="95"/>
      <c r="I400" s="95"/>
      <c r="J400" s="95"/>
      <c r="K400" s="95"/>
    </row>
    <row r="401" spans="2:11">
      <c r="B401" s="94"/>
      <c r="C401" s="95"/>
      <c r="D401" s="95"/>
      <c r="E401" s="95"/>
      <c r="F401" s="95"/>
      <c r="G401" s="95"/>
      <c r="H401" s="95"/>
      <c r="I401" s="95"/>
      <c r="J401" s="95"/>
      <c r="K401" s="95"/>
    </row>
    <row r="402" spans="2:11">
      <c r="B402" s="94"/>
      <c r="C402" s="95"/>
      <c r="D402" s="95"/>
      <c r="E402" s="95"/>
      <c r="F402" s="95"/>
      <c r="G402" s="95"/>
      <c r="H402" s="95"/>
      <c r="I402" s="95"/>
      <c r="J402" s="95"/>
      <c r="K402" s="95"/>
    </row>
    <row r="403" spans="2:11">
      <c r="B403" s="94"/>
      <c r="C403" s="95"/>
      <c r="D403" s="95"/>
      <c r="E403" s="95"/>
      <c r="F403" s="95"/>
      <c r="G403" s="95"/>
      <c r="H403" s="95"/>
      <c r="I403" s="95"/>
      <c r="J403" s="95"/>
      <c r="K403" s="95"/>
    </row>
    <row r="404" spans="2:11">
      <c r="B404" s="94"/>
      <c r="C404" s="95"/>
      <c r="D404" s="95"/>
      <c r="E404" s="95"/>
      <c r="F404" s="95"/>
      <c r="G404" s="95"/>
      <c r="H404" s="95"/>
      <c r="I404" s="95"/>
      <c r="J404" s="95"/>
      <c r="K404" s="95"/>
    </row>
    <row r="405" spans="2:11">
      <c r="B405" s="94"/>
      <c r="C405" s="95"/>
      <c r="D405" s="95"/>
      <c r="E405" s="95"/>
      <c r="F405" s="95"/>
      <c r="G405" s="95"/>
      <c r="H405" s="95"/>
      <c r="I405" s="95"/>
      <c r="J405" s="95"/>
      <c r="K405" s="95"/>
    </row>
    <row r="406" spans="2:11">
      <c r="B406" s="94"/>
      <c r="C406" s="95"/>
      <c r="D406" s="95"/>
      <c r="E406" s="95"/>
      <c r="F406" s="95"/>
      <c r="G406" s="95"/>
      <c r="H406" s="95"/>
      <c r="I406" s="95"/>
      <c r="J406" s="95"/>
      <c r="K406" s="95"/>
    </row>
    <row r="407" spans="2:11">
      <c r="B407" s="94"/>
      <c r="C407" s="95"/>
      <c r="D407" s="95"/>
      <c r="E407" s="95"/>
      <c r="F407" s="95"/>
      <c r="G407" s="95"/>
      <c r="H407" s="95"/>
      <c r="I407" s="95"/>
      <c r="J407" s="95"/>
      <c r="K407" s="95"/>
    </row>
    <row r="408" spans="2:11">
      <c r="B408" s="94"/>
      <c r="C408" s="95"/>
      <c r="D408" s="95"/>
      <c r="E408" s="95"/>
      <c r="F408" s="95"/>
      <c r="G408" s="95"/>
      <c r="H408" s="95"/>
      <c r="I408" s="95"/>
      <c r="J408" s="95"/>
      <c r="K408" s="95"/>
    </row>
    <row r="409" spans="2:11">
      <c r="B409" s="94"/>
      <c r="C409" s="95"/>
      <c r="D409" s="95"/>
      <c r="E409" s="95"/>
      <c r="F409" s="95"/>
      <c r="G409" s="95"/>
      <c r="H409" s="95"/>
      <c r="I409" s="95"/>
      <c r="J409" s="95"/>
      <c r="K409" s="95"/>
    </row>
    <row r="410" spans="2:11">
      <c r="B410" s="94"/>
      <c r="C410" s="95"/>
      <c r="D410" s="95"/>
      <c r="E410" s="95"/>
      <c r="F410" s="95"/>
      <c r="G410" s="95"/>
      <c r="H410" s="95"/>
      <c r="I410" s="95"/>
      <c r="J410" s="95"/>
      <c r="K410" s="95"/>
    </row>
    <row r="411" spans="2:11">
      <c r="B411" s="94"/>
      <c r="C411" s="95"/>
      <c r="D411" s="95"/>
      <c r="E411" s="95"/>
      <c r="F411" s="95"/>
      <c r="G411" s="95"/>
      <c r="H411" s="95"/>
      <c r="I411" s="95"/>
      <c r="J411" s="95"/>
      <c r="K411" s="95"/>
    </row>
    <row r="412" spans="2:11">
      <c r="B412" s="94"/>
      <c r="C412" s="95"/>
      <c r="D412" s="95"/>
      <c r="E412" s="95"/>
      <c r="F412" s="95"/>
      <c r="G412" s="95"/>
      <c r="H412" s="95"/>
      <c r="I412" s="95"/>
      <c r="J412" s="95"/>
      <c r="K412" s="95"/>
    </row>
    <row r="413" spans="2:11">
      <c r="B413" s="94"/>
      <c r="C413" s="95"/>
      <c r="D413" s="95"/>
      <c r="E413" s="95"/>
      <c r="F413" s="95"/>
      <c r="G413" s="95"/>
      <c r="H413" s="95"/>
      <c r="I413" s="95"/>
      <c r="J413" s="95"/>
      <c r="K413" s="95"/>
    </row>
    <row r="414" spans="2:11">
      <c r="B414" s="94"/>
      <c r="C414" s="95"/>
      <c r="D414" s="95"/>
      <c r="E414" s="95"/>
      <c r="F414" s="95"/>
      <c r="G414" s="95"/>
      <c r="H414" s="95"/>
      <c r="I414" s="95"/>
      <c r="J414" s="95"/>
      <c r="K414" s="95"/>
    </row>
    <row r="415" spans="2:11">
      <c r="B415" s="94"/>
      <c r="C415" s="95"/>
      <c r="D415" s="95"/>
      <c r="E415" s="95"/>
      <c r="F415" s="95"/>
      <c r="G415" s="95"/>
      <c r="H415" s="95"/>
      <c r="I415" s="95"/>
      <c r="J415" s="95"/>
      <c r="K415" s="95"/>
    </row>
    <row r="416" spans="2:11">
      <c r="B416" s="94"/>
      <c r="C416" s="95"/>
      <c r="D416" s="95"/>
      <c r="E416" s="95"/>
      <c r="F416" s="95"/>
      <c r="G416" s="95"/>
      <c r="H416" s="95"/>
      <c r="I416" s="95"/>
      <c r="J416" s="95"/>
      <c r="K416" s="95"/>
    </row>
    <row r="417" spans="2:11">
      <c r="B417" s="94"/>
      <c r="C417" s="95"/>
      <c r="D417" s="95"/>
      <c r="E417" s="95"/>
      <c r="F417" s="95"/>
      <c r="G417" s="95"/>
      <c r="H417" s="95"/>
      <c r="I417" s="95"/>
      <c r="J417" s="95"/>
      <c r="K417" s="95"/>
    </row>
    <row r="418" spans="2:11">
      <c r="B418" s="94"/>
      <c r="C418" s="95"/>
      <c r="D418" s="95"/>
      <c r="E418" s="95"/>
      <c r="F418" s="95"/>
      <c r="G418" s="95"/>
      <c r="H418" s="95"/>
      <c r="I418" s="95"/>
      <c r="J418" s="95"/>
      <c r="K418" s="95"/>
    </row>
    <row r="419" spans="2:11">
      <c r="B419" s="94"/>
      <c r="C419" s="95"/>
      <c r="D419" s="95"/>
      <c r="E419" s="95"/>
      <c r="F419" s="95"/>
      <c r="G419" s="95"/>
      <c r="H419" s="95"/>
      <c r="I419" s="95"/>
      <c r="J419" s="95"/>
      <c r="K419" s="95"/>
    </row>
    <row r="420" spans="2:11">
      <c r="B420" s="94"/>
      <c r="C420" s="95"/>
      <c r="D420" s="95"/>
      <c r="E420" s="95"/>
      <c r="F420" s="95"/>
      <c r="G420" s="95"/>
      <c r="H420" s="95"/>
      <c r="I420" s="95"/>
      <c r="J420" s="95"/>
      <c r="K420" s="95"/>
    </row>
    <row r="421" spans="2:11">
      <c r="B421" s="94"/>
      <c r="C421" s="95"/>
      <c r="D421" s="95"/>
      <c r="E421" s="95"/>
      <c r="F421" s="95"/>
      <c r="G421" s="95"/>
      <c r="H421" s="95"/>
      <c r="I421" s="95"/>
      <c r="J421" s="95"/>
      <c r="K421" s="95"/>
    </row>
    <row r="422" spans="2:11">
      <c r="B422" s="94"/>
      <c r="C422" s="95"/>
      <c r="D422" s="95"/>
      <c r="E422" s="95"/>
      <c r="F422" s="95"/>
      <c r="G422" s="95"/>
      <c r="H422" s="95"/>
      <c r="I422" s="95"/>
      <c r="J422" s="95"/>
      <c r="K422" s="95"/>
    </row>
    <row r="423" spans="2:11">
      <c r="B423" s="94"/>
      <c r="C423" s="95"/>
      <c r="D423" s="95"/>
      <c r="E423" s="95"/>
      <c r="F423" s="95"/>
      <c r="G423" s="95"/>
      <c r="H423" s="95"/>
      <c r="I423" s="95"/>
      <c r="J423" s="95"/>
      <c r="K423" s="95"/>
    </row>
    <row r="424" spans="2:11">
      <c r="B424" s="94"/>
      <c r="C424" s="95"/>
      <c r="D424" s="95"/>
      <c r="E424" s="95"/>
      <c r="F424" s="95"/>
      <c r="G424" s="95"/>
      <c r="H424" s="95"/>
      <c r="I424" s="95"/>
      <c r="J424" s="95"/>
      <c r="K424" s="95"/>
    </row>
    <row r="425" spans="2:11">
      <c r="B425" s="94"/>
      <c r="C425" s="95"/>
      <c r="D425" s="95"/>
      <c r="E425" s="95"/>
      <c r="F425" s="95"/>
      <c r="G425" s="95"/>
      <c r="H425" s="95"/>
      <c r="I425" s="95"/>
      <c r="J425" s="95"/>
      <c r="K425" s="95"/>
    </row>
    <row r="426" spans="2:11">
      <c r="B426" s="94"/>
      <c r="C426" s="95"/>
      <c r="D426" s="95"/>
      <c r="E426" s="95"/>
      <c r="F426" s="95"/>
      <c r="G426" s="95"/>
      <c r="H426" s="95"/>
      <c r="I426" s="95"/>
      <c r="J426" s="95"/>
      <c r="K426" s="95"/>
    </row>
    <row r="427" spans="2:11">
      <c r="B427" s="94"/>
      <c r="C427" s="95"/>
      <c r="D427" s="95"/>
      <c r="E427" s="95"/>
      <c r="F427" s="95"/>
      <c r="G427" s="95"/>
      <c r="H427" s="95"/>
      <c r="I427" s="95"/>
      <c r="J427" s="95"/>
      <c r="K427" s="95"/>
    </row>
    <row r="428" spans="2:11">
      <c r="B428" s="94"/>
      <c r="C428" s="95"/>
      <c r="D428" s="95"/>
      <c r="E428" s="95"/>
      <c r="F428" s="95"/>
      <c r="G428" s="95"/>
      <c r="H428" s="95"/>
      <c r="I428" s="95"/>
      <c r="J428" s="95"/>
      <c r="K428" s="95"/>
    </row>
    <row r="429" spans="2:11">
      <c r="B429" s="94"/>
      <c r="C429" s="95"/>
      <c r="D429" s="95"/>
      <c r="E429" s="95"/>
      <c r="F429" s="95"/>
      <c r="G429" s="95"/>
      <c r="H429" s="95"/>
      <c r="I429" s="95"/>
      <c r="J429" s="95"/>
      <c r="K429" s="95"/>
    </row>
    <row r="430" spans="2:11">
      <c r="B430" s="94"/>
      <c r="C430" s="95"/>
      <c r="D430" s="95"/>
      <c r="E430" s="95"/>
      <c r="F430" s="95"/>
      <c r="G430" s="95"/>
      <c r="H430" s="95"/>
      <c r="I430" s="95"/>
      <c r="J430" s="95"/>
      <c r="K430" s="95"/>
    </row>
    <row r="431" spans="2:11">
      <c r="B431" s="94"/>
      <c r="C431" s="95"/>
      <c r="D431" s="95"/>
      <c r="E431" s="95"/>
      <c r="F431" s="95"/>
      <c r="G431" s="95"/>
      <c r="H431" s="95"/>
      <c r="I431" s="95"/>
      <c r="J431" s="95"/>
      <c r="K431" s="95"/>
    </row>
    <row r="432" spans="2:11">
      <c r="B432" s="94"/>
      <c r="C432" s="95"/>
      <c r="D432" s="95"/>
      <c r="E432" s="95"/>
      <c r="F432" s="95"/>
      <c r="G432" s="95"/>
      <c r="H432" s="95"/>
      <c r="I432" s="95"/>
      <c r="J432" s="95"/>
      <c r="K432" s="95"/>
    </row>
    <row r="433" spans="2:11">
      <c r="B433" s="94"/>
      <c r="C433" s="95"/>
      <c r="D433" s="95"/>
      <c r="E433" s="95"/>
      <c r="F433" s="95"/>
      <c r="G433" s="95"/>
      <c r="H433" s="95"/>
      <c r="I433" s="95"/>
      <c r="J433" s="95"/>
      <c r="K433" s="95"/>
    </row>
    <row r="434" spans="2:11">
      <c r="B434" s="94"/>
      <c r="C434" s="95"/>
      <c r="D434" s="95"/>
      <c r="E434" s="95"/>
      <c r="F434" s="95"/>
      <c r="G434" s="95"/>
      <c r="H434" s="95"/>
      <c r="I434" s="95"/>
      <c r="J434" s="95"/>
      <c r="K434" s="95"/>
    </row>
    <row r="435" spans="2:11">
      <c r="B435" s="94"/>
      <c r="C435" s="95"/>
      <c r="D435" s="95"/>
      <c r="E435" s="95"/>
      <c r="F435" s="95"/>
      <c r="G435" s="95"/>
      <c r="H435" s="95"/>
      <c r="I435" s="95"/>
      <c r="J435" s="95"/>
      <c r="K435" s="95"/>
    </row>
    <row r="436" spans="2:11">
      <c r="B436" s="94"/>
      <c r="C436" s="95"/>
      <c r="D436" s="95"/>
      <c r="E436" s="95"/>
      <c r="F436" s="95"/>
      <c r="G436" s="95"/>
      <c r="H436" s="95"/>
      <c r="I436" s="95"/>
      <c r="J436" s="95"/>
      <c r="K436" s="95"/>
    </row>
    <row r="437" spans="2:11">
      <c r="B437" s="94"/>
      <c r="C437" s="95"/>
      <c r="D437" s="95"/>
      <c r="E437" s="95"/>
      <c r="F437" s="95"/>
      <c r="G437" s="95"/>
      <c r="H437" s="95"/>
      <c r="I437" s="95"/>
      <c r="J437" s="95"/>
      <c r="K437" s="95"/>
    </row>
    <row r="438" spans="2:11">
      <c r="B438" s="94"/>
      <c r="C438" s="95"/>
      <c r="D438" s="95"/>
      <c r="E438" s="95"/>
      <c r="F438" s="95"/>
      <c r="G438" s="95"/>
      <c r="H438" s="95"/>
      <c r="I438" s="95"/>
      <c r="J438" s="95"/>
      <c r="K438" s="95"/>
    </row>
    <row r="439" spans="2:11">
      <c r="B439" s="94"/>
      <c r="C439" s="95"/>
      <c r="D439" s="95"/>
      <c r="E439" s="95"/>
      <c r="F439" s="95"/>
      <c r="G439" s="95"/>
      <c r="H439" s="95"/>
      <c r="I439" s="95"/>
      <c r="J439" s="95"/>
      <c r="K439" s="95"/>
    </row>
    <row r="440" spans="2:11">
      <c r="B440" s="94"/>
      <c r="C440" s="95"/>
      <c r="D440" s="95"/>
      <c r="E440" s="95"/>
      <c r="F440" s="95"/>
      <c r="G440" s="95"/>
      <c r="H440" s="95"/>
      <c r="I440" s="95"/>
      <c r="J440" s="95"/>
      <c r="K440" s="95"/>
    </row>
    <row r="441" spans="2:11">
      <c r="B441" s="94"/>
      <c r="C441" s="95"/>
      <c r="D441" s="95"/>
      <c r="E441" s="95"/>
      <c r="F441" s="95"/>
      <c r="G441" s="95"/>
      <c r="H441" s="95"/>
      <c r="I441" s="95"/>
      <c r="J441" s="95"/>
      <c r="K441" s="95"/>
    </row>
    <row r="442" spans="2:11">
      <c r="B442" s="94"/>
      <c r="C442" s="95"/>
      <c r="D442" s="95"/>
      <c r="E442" s="95"/>
      <c r="F442" s="95"/>
      <c r="G442" s="95"/>
      <c r="H442" s="95"/>
      <c r="I442" s="95"/>
      <c r="J442" s="95"/>
      <c r="K442" s="95"/>
    </row>
    <row r="443" spans="2:11">
      <c r="B443" s="94"/>
      <c r="C443" s="95"/>
      <c r="D443" s="95"/>
      <c r="E443" s="95"/>
      <c r="F443" s="95"/>
      <c r="G443" s="95"/>
      <c r="H443" s="95"/>
      <c r="I443" s="95"/>
      <c r="J443" s="95"/>
      <c r="K443" s="95"/>
    </row>
    <row r="444" spans="2:11">
      <c r="B444" s="94"/>
      <c r="C444" s="95"/>
      <c r="D444" s="95"/>
      <c r="E444" s="95"/>
      <c r="F444" s="95"/>
      <c r="G444" s="95"/>
      <c r="H444" s="95"/>
      <c r="I444" s="95"/>
      <c r="J444" s="95"/>
      <c r="K444" s="95"/>
    </row>
    <row r="445" spans="2:11">
      <c r="B445" s="94"/>
      <c r="C445" s="95"/>
      <c r="D445" s="95"/>
      <c r="E445" s="95"/>
      <c r="F445" s="95"/>
      <c r="G445" s="95"/>
      <c r="H445" s="95"/>
      <c r="I445" s="95"/>
      <c r="J445" s="95"/>
      <c r="K445" s="95"/>
    </row>
    <row r="446" spans="2:11">
      <c r="B446" s="94"/>
      <c r="C446" s="95"/>
      <c r="D446" s="95"/>
      <c r="E446" s="95"/>
      <c r="F446" s="95"/>
      <c r="G446" s="95"/>
      <c r="H446" s="95"/>
      <c r="I446" s="95"/>
      <c r="J446" s="95"/>
      <c r="K446" s="95"/>
    </row>
    <row r="447" spans="2:11">
      <c r="B447" s="94"/>
      <c r="C447" s="95"/>
      <c r="D447" s="95"/>
      <c r="E447" s="95"/>
      <c r="F447" s="95"/>
      <c r="G447" s="95"/>
      <c r="H447" s="95"/>
      <c r="I447" s="95"/>
      <c r="J447" s="95"/>
      <c r="K447" s="95"/>
    </row>
    <row r="448" spans="2:11">
      <c r="B448" s="94"/>
      <c r="C448" s="95"/>
      <c r="D448" s="95"/>
      <c r="E448" s="95"/>
      <c r="F448" s="95"/>
      <c r="G448" s="95"/>
      <c r="H448" s="95"/>
      <c r="I448" s="95"/>
      <c r="J448" s="95"/>
      <c r="K448" s="95"/>
    </row>
    <row r="449" spans="2:11">
      <c r="B449" s="94"/>
      <c r="C449" s="95"/>
      <c r="D449" s="95"/>
      <c r="E449" s="95"/>
      <c r="F449" s="95"/>
      <c r="G449" s="95"/>
      <c r="H449" s="95"/>
      <c r="I449" s="95"/>
      <c r="J449" s="95"/>
      <c r="K449" s="95"/>
    </row>
    <row r="450" spans="2:11">
      <c r="B450" s="94"/>
      <c r="C450" s="95"/>
      <c r="D450" s="95"/>
      <c r="E450" s="95"/>
      <c r="F450" s="95"/>
      <c r="G450" s="95"/>
      <c r="H450" s="95"/>
      <c r="I450" s="95"/>
      <c r="J450" s="95"/>
      <c r="K450" s="95"/>
    </row>
    <row r="451" spans="2:11">
      <c r="B451" s="94"/>
      <c r="C451" s="95"/>
      <c r="D451" s="95"/>
      <c r="E451" s="95"/>
      <c r="F451" s="95"/>
      <c r="G451" s="95"/>
      <c r="H451" s="95"/>
      <c r="I451" s="95"/>
      <c r="J451" s="95"/>
      <c r="K451" s="95"/>
    </row>
    <row r="452" spans="2:11">
      <c r="B452" s="94"/>
      <c r="C452" s="95"/>
      <c r="D452" s="95"/>
      <c r="E452" s="95"/>
      <c r="F452" s="95"/>
      <c r="G452" s="95"/>
      <c r="H452" s="95"/>
      <c r="I452" s="95"/>
      <c r="J452" s="95"/>
      <c r="K452" s="95"/>
    </row>
    <row r="453" spans="2:11">
      <c r="B453" s="94"/>
      <c r="C453" s="95"/>
      <c r="D453" s="95"/>
      <c r="E453" s="95"/>
      <c r="F453" s="95"/>
      <c r="G453" s="95"/>
      <c r="H453" s="95"/>
      <c r="I453" s="95"/>
      <c r="J453" s="95"/>
      <c r="K453" s="95"/>
    </row>
    <row r="454" spans="2:11">
      <c r="B454" s="94"/>
      <c r="C454" s="95"/>
      <c r="D454" s="95"/>
      <c r="E454" s="95"/>
      <c r="F454" s="95"/>
      <c r="G454" s="95"/>
      <c r="H454" s="95"/>
      <c r="I454" s="95"/>
      <c r="J454" s="95"/>
      <c r="K454" s="95"/>
    </row>
    <row r="455" spans="2:11">
      <c r="B455" s="94"/>
      <c r="C455" s="95"/>
      <c r="D455" s="95"/>
      <c r="E455" s="95"/>
      <c r="F455" s="95"/>
      <c r="G455" s="95"/>
      <c r="H455" s="95"/>
      <c r="I455" s="95"/>
      <c r="J455" s="95"/>
      <c r="K455" s="95"/>
    </row>
    <row r="456" spans="2:11">
      <c r="B456" s="94"/>
      <c r="C456" s="95"/>
      <c r="D456" s="95"/>
      <c r="E456" s="95"/>
      <c r="F456" s="95"/>
      <c r="G456" s="95"/>
      <c r="H456" s="95"/>
      <c r="I456" s="95"/>
      <c r="J456" s="95"/>
      <c r="K456" s="95"/>
    </row>
    <row r="457" spans="2:11">
      <c r="B457" s="94"/>
      <c r="C457" s="95"/>
      <c r="D457" s="95"/>
      <c r="E457" s="95"/>
      <c r="F457" s="95"/>
      <c r="G457" s="95"/>
      <c r="H457" s="95"/>
      <c r="I457" s="95"/>
      <c r="J457" s="95"/>
      <c r="K457" s="95"/>
    </row>
    <row r="458" spans="2:11">
      <c r="B458" s="94"/>
      <c r="C458" s="95"/>
      <c r="D458" s="95"/>
      <c r="E458" s="95"/>
      <c r="F458" s="95"/>
      <c r="G458" s="95"/>
      <c r="H458" s="95"/>
      <c r="I458" s="95"/>
      <c r="J458" s="95"/>
      <c r="K458" s="95"/>
    </row>
    <row r="459" spans="2:11">
      <c r="B459" s="94"/>
      <c r="C459" s="95"/>
      <c r="D459" s="95"/>
      <c r="E459" s="95"/>
      <c r="F459" s="95"/>
      <c r="G459" s="95"/>
      <c r="H459" s="95"/>
      <c r="I459" s="95"/>
      <c r="J459" s="95"/>
      <c r="K459" s="95"/>
    </row>
    <row r="460" spans="2:11">
      <c r="B460" s="94"/>
      <c r="C460" s="95"/>
      <c r="D460" s="95"/>
      <c r="E460" s="95"/>
      <c r="F460" s="95"/>
      <c r="G460" s="95"/>
      <c r="H460" s="95"/>
      <c r="I460" s="95"/>
      <c r="J460" s="95"/>
      <c r="K460" s="95"/>
    </row>
    <row r="461" spans="2:11">
      <c r="B461" s="94"/>
      <c r="C461" s="95"/>
      <c r="D461" s="95"/>
      <c r="E461" s="95"/>
      <c r="F461" s="95"/>
      <c r="G461" s="95"/>
      <c r="H461" s="95"/>
      <c r="I461" s="95"/>
      <c r="J461" s="95"/>
      <c r="K461" s="95"/>
    </row>
    <row r="462" spans="2:11">
      <c r="B462" s="94"/>
      <c r="C462" s="95"/>
      <c r="D462" s="95"/>
      <c r="E462" s="95"/>
      <c r="F462" s="95"/>
      <c r="G462" s="95"/>
      <c r="H462" s="95"/>
      <c r="I462" s="95"/>
      <c r="J462" s="95"/>
      <c r="K462" s="95"/>
    </row>
    <row r="463" spans="2:11">
      <c r="B463" s="94"/>
      <c r="C463" s="95"/>
      <c r="D463" s="95"/>
      <c r="E463" s="95"/>
      <c r="F463" s="95"/>
      <c r="G463" s="95"/>
      <c r="H463" s="95"/>
      <c r="I463" s="95"/>
      <c r="J463" s="95"/>
      <c r="K463" s="95"/>
    </row>
    <row r="464" spans="2:11">
      <c r="B464" s="94"/>
      <c r="C464" s="95"/>
      <c r="D464" s="95"/>
      <c r="E464" s="95"/>
      <c r="F464" s="95"/>
      <c r="G464" s="95"/>
      <c r="H464" s="95"/>
      <c r="I464" s="95"/>
      <c r="J464" s="95"/>
      <c r="K464" s="95"/>
    </row>
    <row r="465" spans="2:11">
      <c r="B465" s="94"/>
      <c r="C465" s="95"/>
      <c r="D465" s="95"/>
      <c r="E465" s="95"/>
      <c r="F465" s="95"/>
      <c r="G465" s="95"/>
      <c r="H465" s="95"/>
      <c r="I465" s="95"/>
      <c r="J465" s="95"/>
      <c r="K465" s="95"/>
    </row>
    <row r="466" spans="2:11">
      <c r="B466" s="94"/>
      <c r="C466" s="95"/>
      <c r="D466" s="95"/>
      <c r="E466" s="95"/>
      <c r="F466" s="95"/>
      <c r="G466" s="95"/>
      <c r="H466" s="95"/>
      <c r="I466" s="95"/>
      <c r="J466" s="95"/>
      <c r="K466" s="95"/>
    </row>
    <row r="467" spans="2:11">
      <c r="B467" s="94"/>
      <c r="C467" s="95"/>
      <c r="D467" s="95"/>
      <c r="E467" s="95"/>
      <c r="F467" s="95"/>
      <c r="G467" s="95"/>
      <c r="H467" s="95"/>
      <c r="I467" s="95"/>
      <c r="J467" s="95"/>
      <c r="K467" s="95"/>
    </row>
    <row r="468" spans="2:11">
      <c r="B468" s="94"/>
      <c r="C468" s="95"/>
      <c r="D468" s="95"/>
      <c r="E468" s="95"/>
      <c r="F468" s="95"/>
      <c r="G468" s="95"/>
      <c r="H468" s="95"/>
      <c r="I468" s="95"/>
      <c r="J468" s="95"/>
      <c r="K468" s="95"/>
    </row>
    <row r="469" spans="2:11">
      <c r="B469" s="94"/>
      <c r="C469" s="95"/>
      <c r="D469" s="95"/>
      <c r="E469" s="95"/>
      <c r="F469" s="95"/>
      <c r="G469" s="95"/>
      <c r="H469" s="95"/>
      <c r="I469" s="95"/>
      <c r="J469" s="95"/>
      <c r="K469" s="95"/>
    </row>
    <row r="470" spans="2:11">
      <c r="B470" s="94"/>
      <c r="C470" s="95"/>
      <c r="D470" s="95"/>
      <c r="E470" s="95"/>
      <c r="F470" s="95"/>
      <c r="G470" s="95"/>
      <c r="H470" s="95"/>
      <c r="I470" s="95"/>
      <c r="J470" s="95"/>
      <c r="K470" s="95"/>
    </row>
    <row r="471" spans="2:11">
      <c r="B471" s="94"/>
      <c r="C471" s="95"/>
      <c r="D471" s="95"/>
      <c r="E471" s="95"/>
      <c r="F471" s="95"/>
      <c r="G471" s="95"/>
      <c r="H471" s="95"/>
      <c r="I471" s="95"/>
      <c r="J471" s="95"/>
      <c r="K471" s="95"/>
    </row>
    <row r="472" spans="2:11">
      <c r="B472" s="94"/>
      <c r="C472" s="95"/>
      <c r="D472" s="95"/>
      <c r="E472" s="95"/>
      <c r="F472" s="95"/>
      <c r="G472" s="95"/>
      <c r="H472" s="95"/>
      <c r="I472" s="95"/>
      <c r="J472" s="95"/>
      <c r="K472" s="95"/>
    </row>
    <row r="473" spans="2:11">
      <c r="B473" s="94"/>
      <c r="C473" s="95"/>
      <c r="D473" s="95"/>
      <c r="E473" s="95"/>
      <c r="F473" s="95"/>
      <c r="G473" s="95"/>
      <c r="H473" s="95"/>
      <c r="I473" s="95"/>
      <c r="J473" s="95"/>
      <c r="K473" s="95"/>
    </row>
    <row r="474" spans="2:11">
      <c r="B474" s="94"/>
      <c r="C474" s="95"/>
      <c r="D474" s="95"/>
      <c r="E474" s="95"/>
      <c r="F474" s="95"/>
      <c r="G474" s="95"/>
      <c r="H474" s="95"/>
      <c r="I474" s="95"/>
      <c r="J474" s="95"/>
      <c r="K474" s="95"/>
    </row>
    <row r="475" spans="2:11">
      <c r="B475" s="94"/>
      <c r="C475" s="95"/>
      <c r="D475" s="95"/>
      <c r="E475" s="95"/>
      <c r="F475" s="95"/>
      <c r="G475" s="95"/>
      <c r="H475" s="95"/>
      <c r="I475" s="95"/>
      <c r="J475" s="95"/>
      <c r="K475" s="95"/>
    </row>
    <row r="476" spans="2:11">
      <c r="B476" s="94"/>
      <c r="C476" s="95"/>
      <c r="D476" s="95"/>
      <c r="E476" s="95"/>
      <c r="F476" s="95"/>
      <c r="G476" s="95"/>
      <c r="H476" s="95"/>
      <c r="I476" s="95"/>
      <c r="J476" s="95"/>
      <c r="K476" s="95"/>
    </row>
    <row r="477" spans="2:11">
      <c r="B477" s="94"/>
      <c r="C477" s="95"/>
      <c r="D477" s="95"/>
      <c r="E477" s="95"/>
      <c r="F477" s="95"/>
      <c r="G477" s="95"/>
      <c r="H477" s="95"/>
      <c r="I477" s="95"/>
      <c r="J477" s="95"/>
      <c r="K477" s="95"/>
    </row>
    <row r="478" spans="2:11">
      <c r="B478" s="94"/>
      <c r="C478" s="95"/>
      <c r="D478" s="95"/>
      <c r="E478" s="95"/>
      <c r="F478" s="95"/>
      <c r="G478" s="95"/>
      <c r="H478" s="95"/>
      <c r="I478" s="95"/>
      <c r="J478" s="95"/>
      <c r="K478" s="95"/>
    </row>
    <row r="479" spans="2:11">
      <c r="B479" s="94"/>
      <c r="C479" s="95"/>
      <c r="D479" s="95"/>
      <c r="E479" s="95"/>
      <c r="F479" s="95"/>
      <c r="G479" s="95"/>
      <c r="H479" s="95"/>
      <c r="I479" s="95"/>
      <c r="J479" s="95"/>
      <c r="K479" s="95"/>
    </row>
    <row r="480" spans="2:11">
      <c r="B480" s="94"/>
      <c r="C480" s="95"/>
      <c r="D480" s="95"/>
      <c r="E480" s="95"/>
      <c r="F480" s="95"/>
      <c r="G480" s="95"/>
      <c r="H480" s="95"/>
      <c r="I480" s="95"/>
      <c r="J480" s="95"/>
      <c r="K480" s="95"/>
    </row>
    <row r="481" spans="2:11">
      <c r="B481" s="94"/>
      <c r="C481" s="95"/>
      <c r="D481" s="95"/>
      <c r="E481" s="95"/>
      <c r="F481" s="95"/>
      <c r="G481" s="95"/>
      <c r="H481" s="95"/>
      <c r="I481" s="95"/>
      <c r="J481" s="95"/>
      <c r="K481" s="95"/>
    </row>
    <row r="482" spans="2:11">
      <c r="B482" s="94"/>
      <c r="C482" s="95"/>
      <c r="D482" s="95"/>
      <c r="E482" s="95"/>
      <c r="F482" s="95"/>
      <c r="G482" s="95"/>
      <c r="H482" s="95"/>
      <c r="I482" s="95"/>
      <c r="J482" s="95"/>
      <c r="K482" s="95"/>
    </row>
    <row r="483" spans="2:11">
      <c r="B483" s="94"/>
      <c r="C483" s="95"/>
      <c r="D483" s="95"/>
      <c r="E483" s="95"/>
      <c r="F483" s="95"/>
      <c r="G483" s="95"/>
      <c r="H483" s="95"/>
      <c r="I483" s="95"/>
      <c r="J483" s="95"/>
      <c r="K483" s="95"/>
    </row>
    <row r="484" spans="2:11">
      <c r="B484" s="94"/>
      <c r="C484" s="95"/>
      <c r="D484" s="95"/>
      <c r="E484" s="95"/>
      <c r="F484" s="95"/>
      <c r="G484" s="95"/>
      <c r="H484" s="95"/>
      <c r="I484" s="95"/>
      <c r="J484" s="95"/>
      <c r="K484" s="95"/>
    </row>
    <row r="485" spans="2:11">
      <c r="B485" s="94"/>
      <c r="C485" s="95"/>
      <c r="D485" s="95"/>
      <c r="E485" s="95"/>
      <c r="F485" s="95"/>
      <c r="G485" s="95"/>
      <c r="H485" s="95"/>
      <c r="I485" s="95"/>
      <c r="J485" s="95"/>
      <c r="K485" s="95"/>
    </row>
    <row r="486" spans="2:11">
      <c r="B486" s="94"/>
      <c r="C486" s="95"/>
      <c r="D486" s="95"/>
      <c r="E486" s="95"/>
      <c r="F486" s="95"/>
      <c r="G486" s="95"/>
      <c r="H486" s="95"/>
      <c r="I486" s="95"/>
      <c r="J486" s="95"/>
      <c r="K486" s="95"/>
    </row>
    <row r="487" spans="2:11">
      <c r="B487" s="94"/>
      <c r="C487" s="95"/>
      <c r="D487" s="95"/>
      <c r="E487" s="95"/>
      <c r="F487" s="95"/>
      <c r="G487" s="95"/>
      <c r="H487" s="95"/>
      <c r="I487" s="95"/>
      <c r="J487" s="95"/>
      <c r="K487" s="95"/>
    </row>
    <row r="488" spans="2:11">
      <c r="B488" s="94"/>
      <c r="C488" s="95"/>
      <c r="D488" s="95"/>
      <c r="E488" s="95"/>
      <c r="F488" s="95"/>
      <c r="G488" s="95"/>
      <c r="H488" s="95"/>
      <c r="I488" s="95"/>
      <c r="J488" s="95"/>
      <c r="K488" s="95"/>
    </row>
    <row r="489" spans="2:11">
      <c r="B489" s="94"/>
      <c r="C489" s="95"/>
      <c r="D489" s="95"/>
      <c r="E489" s="95"/>
      <c r="F489" s="95"/>
      <c r="G489" s="95"/>
      <c r="H489" s="95"/>
      <c r="I489" s="95"/>
      <c r="J489" s="95"/>
      <c r="K489" s="95"/>
    </row>
    <row r="490" spans="2:11">
      <c r="B490" s="94"/>
      <c r="C490" s="95"/>
      <c r="D490" s="95"/>
      <c r="E490" s="95"/>
      <c r="F490" s="95"/>
      <c r="G490" s="95"/>
      <c r="H490" s="95"/>
      <c r="I490" s="95"/>
      <c r="J490" s="95"/>
      <c r="K490" s="95"/>
    </row>
    <row r="491" spans="2:11">
      <c r="B491" s="94"/>
      <c r="C491" s="95"/>
      <c r="D491" s="95"/>
      <c r="E491" s="95"/>
      <c r="F491" s="95"/>
      <c r="G491" s="95"/>
      <c r="H491" s="95"/>
      <c r="I491" s="95"/>
      <c r="J491" s="95"/>
      <c r="K491" s="95"/>
    </row>
    <row r="492" spans="2:11">
      <c r="B492" s="94"/>
      <c r="C492" s="95"/>
      <c r="D492" s="95"/>
      <c r="E492" s="95"/>
      <c r="F492" s="95"/>
      <c r="G492" s="95"/>
      <c r="H492" s="95"/>
      <c r="I492" s="95"/>
      <c r="J492" s="95"/>
      <c r="K492" s="95"/>
    </row>
    <row r="493" spans="2:11">
      <c r="B493" s="94"/>
      <c r="C493" s="95"/>
      <c r="D493" s="95"/>
      <c r="E493" s="95"/>
      <c r="F493" s="95"/>
      <c r="G493" s="95"/>
      <c r="H493" s="95"/>
      <c r="I493" s="95"/>
      <c r="J493" s="95"/>
      <c r="K493" s="95"/>
    </row>
    <row r="494" spans="2:11">
      <c r="B494" s="94"/>
      <c r="C494" s="95"/>
      <c r="D494" s="95"/>
      <c r="E494" s="95"/>
      <c r="F494" s="95"/>
      <c r="G494" s="95"/>
      <c r="H494" s="95"/>
      <c r="I494" s="95"/>
      <c r="J494" s="95"/>
      <c r="K494" s="95"/>
    </row>
    <row r="495" spans="2:11">
      <c r="B495" s="94"/>
      <c r="C495" s="95"/>
      <c r="D495" s="95"/>
      <c r="E495" s="95"/>
      <c r="F495" s="95"/>
      <c r="G495" s="95"/>
      <c r="H495" s="95"/>
      <c r="I495" s="95"/>
      <c r="J495" s="95"/>
      <c r="K495" s="95"/>
    </row>
    <row r="496" spans="2:11">
      <c r="B496" s="94"/>
      <c r="C496" s="95"/>
      <c r="D496" s="95"/>
      <c r="E496" s="95"/>
      <c r="F496" s="95"/>
      <c r="G496" s="95"/>
      <c r="H496" s="95"/>
      <c r="I496" s="95"/>
      <c r="J496" s="95"/>
      <c r="K496" s="95"/>
    </row>
    <row r="497" spans="2:11">
      <c r="B497" s="94"/>
      <c r="C497" s="95"/>
      <c r="D497" s="95"/>
      <c r="E497" s="95"/>
      <c r="F497" s="95"/>
      <c r="G497" s="95"/>
      <c r="H497" s="95"/>
      <c r="I497" s="95"/>
      <c r="J497" s="95"/>
      <c r="K497" s="95"/>
    </row>
    <row r="498" spans="2:11">
      <c r="B498" s="94"/>
      <c r="C498" s="95"/>
      <c r="D498" s="95"/>
      <c r="E498" s="95"/>
      <c r="F498" s="95"/>
      <c r="G498" s="95"/>
      <c r="H498" s="95"/>
      <c r="I498" s="95"/>
      <c r="J498" s="95"/>
      <c r="K498" s="95"/>
    </row>
    <row r="499" spans="2:11">
      <c r="B499" s="94"/>
      <c r="C499" s="95"/>
      <c r="D499" s="95"/>
      <c r="E499" s="95"/>
      <c r="F499" s="95"/>
      <c r="G499" s="95"/>
      <c r="H499" s="95"/>
      <c r="I499" s="95"/>
      <c r="J499" s="95"/>
      <c r="K499" s="95"/>
    </row>
    <row r="500" spans="2:11">
      <c r="B500" s="94"/>
      <c r="C500" s="95"/>
      <c r="D500" s="95"/>
      <c r="E500" s="95"/>
      <c r="F500" s="95"/>
      <c r="G500" s="95"/>
      <c r="H500" s="95"/>
      <c r="I500" s="95"/>
      <c r="J500" s="95"/>
      <c r="K500" s="95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E1:E23 A1:B1048576 C5:C1048576 E25:E1048576 D1:D1048576 F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31.28515625" style="2" bestFit="1" customWidth="1"/>
    <col min="4" max="4" width="14.42578125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144</v>
      </c>
      <c r="C1" s="46" t="s" vm="1">
        <v>227</v>
      </c>
    </row>
    <row r="2" spans="2:12">
      <c r="B2" s="46" t="s">
        <v>143</v>
      </c>
      <c r="C2" s="46" t="s">
        <v>228</v>
      </c>
    </row>
    <row r="3" spans="2:12">
      <c r="B3" s="46" t="s">
        <v>145</v>
      </c>
      <c r="C3" s="46" t="s">
        <v>229</v>
      </c>
    </row>
    <row r="4" spans="2:12">
      <c r="B4" s="46" t="s">
        <v>146</v>
      </c>
      <c r="C4" s="46">
        <v>414</v>
      </c>
    </row>
    <row r="6" spans="2:12" ht="26.25" customHeight="1">
      <c r="B6" s="145" t="s">
        <v>172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12" ht="26.25" customHeight="1">
      <c r="B7" s="145" t="s">
        <v>97</v>
      </c>
      <c r="C7" s="146"/>
      <c r="D7" s="146"/>
      <c r="E7" s="146"/>
      <c r="F7" s="146"/>
      <c r="G7" s="146"/>
      <c r="H7" s="146"/>
      <c r="I7" s="146"/>
      <c r="J7" s="146"/>
      <c r="K7" s="146"/>
      <c r="L7" s="147"/>
    </row>
    <row r="8" spans="2:12" s="3" customFormat="1" ht="63">
      <c r="B8" s="21" t="s">
        <v>114</v>
      </c>
      <c r="C8" s="29" t="s">
        <v>44</v>
      </c>
      <c r="D8" s="29" t="s">
        <v>64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58</v>
      </c>
      <c r="K8" s="29" t="s">
        <v>147</v>
      </c>
      <c r="L8" s="30" t="s">
        <v>149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7" t="s">
        <v>48</v>
      </c>
      <c r="C11" s="87"/>
      <c r="D11" s="88"/>
      <c r="E11" s="88"/>
      <c r="F11" s="98"/>
      <c r="G11" s="90"/>
      <c r="H11" s="99"/>
      <c r="I11" s="90">
        <v>0.9467084280000001</v>
      </c>
      <c r="J11" s="91"/>
      <c r="K11" s="91">
        <f>IFERROR(I11/$I$11,0)</f>
        <v>1</v>
      </c>
      <c r="L11" s="91">
        <f>I11/'סכום נכסי הקרן'!$C$42</f>
        <v>4.809082937104954E-7</v>
      </c>
    </row>
    <row r="12" spans="2:12" ht="21" customHeight="1">
      <c r="B12" s="107" t="s">
        <v>2157</v>
      </c>
      <c r="C12" s="87"/>
      <c r="D12" s="88"/>
      <c r="E12" s="88"/>
      <c r="F12" s="98"/>
      <c r="G12" s="90"/>
      <c r="H12" s="99"/>
      <c r="I12" s="90">
        <v>1.3998428E-2</v>
      </c>
      <c r="J12" s="91"/>
      <c r="K12" s="91">
        <f t="shared" ref="K12:K16" si="0">IFERROR(I12/$I$11,0)</f>
        <v>1.4786419541624699E-2</v>
      </c>
      <c r="L12" s="91">
        <f>I12/'סכום נכסי הקרן'!$C$42</f>
        <v>7.1109117918502592E-9</v>
      </c>
    </row>
    <row r="13" spans="2:12">
      <c r="B13" s="92" t="s">
        <v>2158</v>
      </c>
      <c r="C13" s="87">
        <v>8944</v>
      </c>
      <c r="D13" s="88" t="s">
        <v>561</v>
      </c>
      <c r="E13" s="88" t="s">
        <v>131</v>
      </c>
      <c r="F13" s="98">
        <v>44607</v>
      </c>
      <c r="G13" s="90">
        <v>3836.0128500000005</v>
      </c>
      <c r="H13" s="99">
        <v>0.3649</v>
      </c>
      <c r="I13" s="90">
        <v>1.3997611E-2</v>
      </c>
      <c r="J13" s="91">
        <v>2.3028965076073107E-5</v>
      </c>
      <c r="K13" s="91">
        <f t="shared" si="0"/>
        <v>1.4785556551525702E-2</v>
      </c>
      <c r="L13" s="91">
        <f>I13/'סכום נכסי הקרן'!$C$42</f>
        <v>7.1104967727542613E-9</v>
      </c>
    </row>
    <row r="14" spans="2:12">
      <c r="B14" s="92" t="s">
        <v>2159</v>
      </c>
      <c r="C14" s="87">
        <v>8731</v>
      </c>
      <c r="D14" s="88" t="s">
        <v>153</v>
      </c>
      <c r="E14" s="88" t="s">
        <v>131</v>
      </c>
      <c r="F14" s="98">
        <v>44537</v>
      </c>
      <c r="G14" s="90">
        <v>816.69951000000015</v>
      </c>
      <c r="H14" s="99">
        <v>1E-4</v>
      </c>
      <c r="I14" s="90">
        <v>8.1700000000000008E-7</v>
      </c>
      <c r="J14" s="91">
        <v>1.2481374361068484E-4</v>
      </c>
      <c r="K14" s="91">
        <f t="shared" si="0"/>
        <v>8.6299009899592865E-7</v>
      </c>
      <c r="L14" s="91">
        <f>I14/'סכום נכסי הקרן'!$C$42</f>
        <v>4.1501909599718352E-13</v>
      </c>
    </row>
    <row r="15" spans="2:12">
      <c r="B15" s="107" t="s">
        <v>197</v>
      </c>
      <c r="C15" s="87"/>
      <c r="D15" s="88"/>
      <c r="E15" s="88"/>
      <c r="F15" s="98"/>
      <c r="G15" s="90"/>
      <c r="H15" s="99"/>
      <c r="I15" s="90">
        <v>0.93271000000000015</v>
      </c>
      <c r="J15" s="91"/>
      <c r="K15" s="91">
        <f t="shared" si="0"/>
        <v>0.98521358045837537</v>
      </c>
      <c r="L15" s="91">
        <f>I15/'סכום נכסי הקרן'!$C$42</f>
        <v>4.7379738191864513E-7</v>
      </c>
    </row>
    <row r="16" spans="2:12">
      <c r="B16" s="92" t="s">
        <v>2160</v>
      </c>
      <c r="C16" s="87">
        <v>9122</v>
      </c>
      <c r="D16" s="88" t="s">
        <v>1112</v>
      </c>
      <c r="E16" s="88" t="s">
        <v>130</v>
      </c>
      <c r="F16" s="98">
        <v>44742</v>
      </c>
      <c r="G16" s="90">
        <v>1464.9500000000003</v>
      </c>
      <c r="H16" s="99">
        <v>16.649999999999999</v>
      </c>
      <c r="I16" s="90">
        <v>0.93271000000000015</v>
      </c>
      <c r="J16" s="91">
        <v>1.761106088347935E-4</v>
      </c>
      <c r="K16" s="91">
        <f t="shared" si="0"/>
        <v>0.98521358045837537</v>
      </c>
      <c r="L16" s="91">
        <f>I16/'סכום נכסי הקרן'!$C$42</f>
        <v>4.7379738191864513E-7</v>
      </c>
    </row>
    <row r="17" spans="2:12">
      <c r="B17" s="87"/>
      <c r="C17" s="87"/>
      <c r="D17" s="87"/>
      <c r="E17" s="87"/>
      <c r="F17" s="87"/>
      <c r="G17" s="90"/>
      <c r="H17" s="99"/>
      <c r="I17" s="87"/>
      <c r="J17" s="87"/>
      <c r="K17" s="91"/>
      <c r="L17" s="87"/>
    </row>
    <row r="18" spans="2:12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128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128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128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</row>
    <row r="118" spans="2:12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</row>
    <row r="506" spans="2:12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</row>
    <row r="507" spans="2:12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</row>
    <row r="508" spans="2:12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</row>
    <row r="509" spans="2:12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</row>
    <row r="510" spans="2:12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</row>
    <row r="511" spans="2:12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</row>
    <row r="512" spans="2:12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</row>
    <row r="513" spans="2:12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</row>
    <row r="514" spans="2:12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</row>
    <row r="515" spans="2:12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</row>
    <row r="516" spans="2:12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</row>
    <row r="517" spans="2:12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</row>
    <row r="518" spans="2:12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</row>
    <row r="519" spans="2:12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</row>
    <row r="520" spans="2:12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</row>
    <row r="521" spans="2:12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</row>
    <row r="522" spans="2:12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</row>
    <row r="523" spans="2:12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</row>
    <row r="524" spans="2:12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</row>
    <row r="525" spans="2:12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</row>
    <row r="526" spans="2:12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</row>
    <row r="527" spans="2:12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</row>
    <row r="528" spans="2:12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</row>
    <row r="529" spans="2:12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</row>
    <row r="530" spans="2:12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</row>
    <row r="531" spans="2:12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</row>
    <row r="532" spans="2:12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</row>
    <row r="533" spans="2:12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</row>
    <row r="534" spans="2:12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</row>
    <row r="535" spans="2:12">
      <c r="B535" s="94"/>
      <c r="C535" s="95"/>
      <c r="D535" s="95"/>
      <c r="E535" s="95"/>
      <c r="F535" s="95"/>
      <c r="G535" s="95"/>
      <c r="H535" s="95"/>
      <c r="I535" s="95"/>
      <c r="J535" s="95"/>
      <c r="K535" s="95"/>
      <c r="L535" s="95"/>
    </row>
    <row r="536" spans="2:12">
      <c r="B536" s="94"/>
      <c r="C536" s="95"/>
      <c r="D536" s="95"/>
      <c r="E536" s="95"/>
      <c r="F536" s="95"/>
      <c r="G536" s="95"/>
      <c r="H536" s="95"/>
      <c r="I536" s="95"/>
      <c r="J536" s="95"/>
      <c r="K536" s="95"/>
      <c r="L536" s="95"/>
    </row>
    <row r="537" spans="2:12">
      <c r="B537" s="94"/>
      <c r="C537" s="95"/>
      <c r="D537" s="95"/>
      <c r="E537" s="95"/>
      <c r="F537" s="95"/>
      <c r="G537" s="95"/>
      <c r="H537" s="95"/>
      <c r="I537" s="95"/>
      <c r="J537" s="95"/>
      <c r="K537" s="95"/>
      <c r="L537" s="95"/>
    </row>
    <row r="538" spans="2:12">
      <c r="B538" s="94"/>
      <c r="C538" s="95"/>
      <c r="D538" s="95"/>
      <c r="E538" s="95"/>
      <c r="F538" s="95"/>
      <c r="G538" s="95"/>
      <c r="H538" s="95"/>
      <c r="I538" s="95"/>
      <c r="J538" s="95"/>
      <c r="K538" s="95"/>
      <c r="L538" s="95"/>
    </row>
    <row r="539" spans="2:12">
      <c r="B539" s="94"/>
      <c r="C539" s="95"/>
      <c r="D539" s="95"/>
      <c r="E539" s="95"/>
      <c r="F539" s="95"/>
      <c r="G539" s="95"/>
      <c r="H539" s="95"/>
      <c r="I539" s="95"/>
      <c r="J539" s="95"/>
      <c r="K539" s="95"/>
      <c r="L539" s="95"/>
    </row>
    <row r="540" spans="2:12">
      <c r="B540" s="94"/>
      <c r="C540" s="95"/>
      <c r="D540" s="95"/>
      <c r="E540" s="95"/>
      <c r="F540" s="95"/>
      <c r="G540" s="95"/>
      <c r="H540" s="95"/>
      <c r="I540" s="95"/>
      <c r="J540" s="95"/>
      <c r="K540" s="95"/>
      <c r="L540" s="95"/>
    </row>
    <row r="541" spans="2:12">
      <c r="B541" s="94"/>
      <c r="C541" s="95"/>
      <c r="D541" s="95"/>
      <c r="E541" s="95"/>
      <c r="F541" s="95"/>
      <c r="G541" s="95"/>
      <c r="H541" s="95"/>
      <c r="I541" s="95"/>
      <c r="J541" s="95"/>
      <c r="K541" s="95"/>
      <c r="L541" s="95"/>
    </row>
    <row r="542" spans="2:12">
      <c r="B542" s="94"/>
      <c r="C542" s="95"/>
      <c r="D542" s="95"/>
      <c r="E542" s="95"/>
      <c r="F542" s="95"/>
      <c r="G542" s="95"/>
      <c r="H542" s="95"/>
      <c r="I542" s="95"/>
      <c r="J542" s="95"/>
      <c r="K542" s="95"/>
      <c r="L542" s="95"/>
    </row>
    <row r="543" spans="2:12">
      <c r="B543" s="94"/>
      <c r="C543" s="95"/>
      <c r="D543" s="95"/>
      <c r="E543" s="95"/>
      <c r="F543" s="95"/>
      <c r="G543" s="95"/>
      <c r="H543" s="95"/>
      <c r="I543" s="95"/>
      <c r="J543" s="95"/>
      <c r="K543" s="95"/>
      <c r="L543" s="95"/>
    </row>
    <row r="544" spans="2:12">
      <c r="B544" s="94"/>
      <c r="C544" s="95"/>
      <c r="D544" s="95"/>
      <c r="E544" s="95"/>
      <c r="F544" s="95"/>
      <c r="G544" s="95"/>
      <c r="H544" s="95"/>
      <c r="I544" s="95"/>
      <c r="J544" s="95"/>
      <c r="K544" s="95"/>
      <c r="L544" s="95"/>
    </row>
    <row r="545" spans="2:12">
      <c r="B545" s="94"/>
      <c r="C545" s="95"/>
      <c r="D545" s="95"/>
      <c r="E545" s="95"/>
      <c r="F545" s="95"/>
      <c r="G545" s="95"/>
      <c r="H545" s="95"/>
      <c r="I545" s="95"/>
      <c r="J545" s="95"/>
      <c r="K545" s="95"/>
      <c r="L545" s="95"/>
    </row>
    <row r="546" spans="2:12">
      <c r="B546" s="94"/>
      <c r="C546" s="95"/>
      <c r="D546" s="95"/>
      <c r="E546" s="95"/>
      <c r="F546" s="95"/>
      <c r="G546" s="95"/>
      <c r="H546" s="95"/>
      <c r="I546" s="95"/>
      <c r="J546" s="95"/>
      <c r="K546" s="95"/>
      <c r="L546" s="95"/>
    </row>
    <row r="547" spans="2:12">
      <c r="B547" s="94"/>
      <c r="C547" s="95"/>
      <c r="D547" s="95"/>
      <c r="E547" s="95"/>
      <c r="F547" s="95"/>
      <c r="G547" s="95"/>
      <c r="H547" s="95"/>
      <c r="I547" s="95"/>
      <c r="J547" s="95"/>
      <c r="K547" s="95"/>
      <c r="L547" s="95"/>
    </row>
    <row r="548" spans="2:12">
      <c r="B548" s="94"/>
      <c r="C548" s="95"/>
      <c r="D548" s="95"/>
      <c r="E548" s="95"/>
      <c r="F548" s="95"/>
      <c r="G548" s="95"/>
      <c r="H548" s="95"/>
      <c r="I548" s="95"/>
      <c r="J548" s="95"/>
      <c r="K548" s="95"/>
      <c r="L548" s="95"/>
    </row>
    <row r="549" spans="2:12">
      <c r="B549" s="94"/>
      <c r="C549" s="95"/>
      <c r="D549" s="95"/>
      <c r="E549" s="95"/>
      <c r="F549" s="95"/>
      <c r="G549" s="95"/>
      <c r="H549" s="95"/>
      <c r="I549" s="95"/>
      <c r="J549" s="95"/>
      <c r="K549" s="95"/>
      <c r="L549" s="95"/>
    </row>
    <row r="550" spans="2:12">
      <c r="B550" s="94"/>
      <c r="C550" s="95"/>
      <c r="D550" s="95"/>
      <c r="E550" s="95"/>
      <c r="F550" s="95"/>
      <c r="G550" s="95"/>
      <c r="H550" s="95"/>
      <c r="I550" s="95"/>
      <c r="J550" s="95"/>
      <c r="K550" s="95"/>
      <c r="L550" s="95"/>
    </row>
    <row r="551" spans="2:12">
      <c r="B551" s="94"/>
      <c r="C551" s="95"/>
      <c r="D551" s="95"/>
      <c r="E551" s="95"/>
      <c r="F551" s="95"/>
      <c r="G551" s="95"/>
      <c r="H551" s="95"/>
      <c r="I551" s="95"/>
      <c r="J551" s="95"/>
      <c r="K551" s="95"/>
      <c r="L551" s="95"/>
    </row>
    <row r="552" spans="2:12">
      <c r="B552" s="94"/>
      <c r="C552" s="95"/>
      <c r="D552" s="95"/>
      <c r="E552" s="95"/>
      <c r="F552" s="95"/>
      <c r="G552" s="95"/>
      <c r="H552" s="95"/>
      <c r="I552" s="95"/>
      <c r="J552" s="95"/>
      <c r="K552" s="95"/>
      <c r="L552" s="95"/>
    </row>
    <row r="553" spans="2:12">
      <c r="B553" s="94"/>
      <c r="C553" s="95"/>
      <c r="D553" s="95"/>
      <c r="E553" s="95"/>
      <c r="F553" s="95"/>
      <c r="G553" s="95"/>
      <c r="H553" s="95"/>
      <c r="I553" s="95"/>
      <c r="J553" s="95"/>
      <c r="K553" s="95"/>
      <c r="L553" s="95"/>
    </row>
    <row r="554" spans="2:12">
      <c r="B554" s="94"/>
      <c r="C554" s="95"/>
      <c r="D554" s="95"/>
      <c r="E554" s="95"/>
      <c r="F554" s="95"/>
      <c r="G554" s="95"/>
      <c r="H554" s="95"/>
      <c r="I554" s="95"/>
      <c r="J554" s="95"/>
      <c r="K554" s="95"/>
      <c r="L554" s="95"/>
    </row>
    <row r="555" spans="2:12">
      <c r="B555" s="94"/>
      <c r="C555" s="95"/>
      <c r="D555" s="95"/>
      <c r="E555" s="95"/>
      <c r="F555" s="95"/>
      <c r="G555" s="95"/>
      <c r="H555" s="95"/>
      <c r="I555" s="95"/>
      <c r="J555" s="95"/>
      <c r="K555" s="95"/>
      <c r="L555" s="95"/>
    </row>
    <row r="556" spans="2:12">
      <c r="B556" s="94"/>
      <c r="C556" s="95"/>
      <c r="D556" s="95"/>
      <c r="E556" s="95"/>
      <c r="F556" s="95"/>
      <c r="G556" s="95"/>
      <c r="H556" s="95"/>
      <c r="I556" s="95"/>
      <c r="J556" s="95"/>
      <c r="K556" s="95"/>
      <c r="L556" s="95"/>
    </row>
    <row r="557" spans="2:12">
      <c r="B557" s="94"/>
      <c r="C557" s="95"/>
      <c r="D557" s="95"/>
      <c r="E557" s="95"/>
      <c r="F557" s="95"/>
      <c r="G557" s="95"/>
      <c r="H557" s="95"/>
      <c r="I557" s="95"/>
      <c r="J557" s="95"/>
      <c r="K557" s="95"/>
      <c r="L557" s="95"/>
    </row>
    <row r="558" spans="2:12">
      <c r="B558" s="94"/>
      <c r="C558" s="95"/>
      <c r="D558" s="95"/>
      <c r="E558" s="95"/>
      <c r="F558" s="95"/>
      <c r="G558" s="95"/>
      <c r="H558" s="95"/>
      <c r="I558" s="95"/>
      <c r="J558" s="95"/>
      <c r="K558" s="95"/>
      <c r="L558" s="95"/>
    </row>
    <row r="559" spans="2:12">
      <c r="B559" s="94"/>
      <c r="C559" s="95"/>
      <c r="D559" s="95"/>
      <c r="E559" s="95"/>
      <c r="F559" s="95"/>
      <c r="G559" s="95"/>
      <c r="H559" s="95"/>
      <c r="I559" s="95"/>
      <c r="J559" s="95"/>
      <c r="K559" s="95"/>
      <c r="L559" s="95"/>
    </row>
    <row r="560" spans="2:12">
      <c r="B560" s="94"/>
      <c r="C560" s="95"/>
      <c r="D560" s="95"/>
      <c r="E560" s="95"/>
      <c r="F560" s="95"/>
      <c r="G560" s="95"/>
      <c r="H560" s="95"/>
      <c r="I560" s="95"/>
      <c r="J560" s="95"/>
      <c r="K560" s="95"/>
      <c r="L560" s="95"/>
    </row>
    <row r="561" spans="2:12">
      <c r="B561" s="94"/>
      <c r="C561" s="95"/>
      <c r="D561" s="95"/>
      <c r="E561" s="95"/>
      <c r="F561" s="95"/>
      <c r="G561" s="95"/>
      <c r="H561" s="95"/>
      <c r="I561" s="95"/>
      <c r="J561" s="95"/>
      <c r="K561" s="95"/>
      <c r="L561" s="95"/>
    </row>
    <row r="562" spans="2:12">
      <c r="B562" s="94"/>
      <c r="C562" s="95"/>
      <c r="D562" s="95"/>
      <c r="E562" s="95"/>
      <c r="F562" s="95"/>
      <c r="G562" s="95"/>
      <c r="H562" s="95"/>
      <c r="I562" s="95"/>
      <c r="J562" s="95"/>
      <c r="K562" s="95"/>
      <c r="L562" s="95"/>
    </row>
    <row r="563" spans="2:12">
      <c r="B563" s="94"/>
      <c r="C563" s="95"/>
      <c r="D563" s="95"/>
      <c r="E563" s="95"/>
      <c r="F563" s="95"/>
      <c r="G563" s="95"/>
      <c r="H563" s="95"/>
      <c r="I563" s="95"/>
      <c r="J563" s="95"/>
      <c r="K563" s="95"/>
      <c r="L563" s="95"/>
    </row>
    <row r="564" spans="2:12">
      <c r="B564" s="94"/>
      <c r="C564" s="95"/>
      <c r="D564" s="95"/>
      <c r="E564" s="95"/>
      <c r="F564" s="95"/>
      <c r="G564" s="95"/>
      <c r="H564" s="95"/>
      <c r="I564" s="95"/>
      <c r="J564" s="95"/>
      <c r="K564" s="95"/>
      <c r="L564" s="95"/>
    </row>
    <row r="565" spans="2:12">
      <c r="B565" s="94"/>
      <c r="C565" s="95"/>
      <c r="D565" s="95"/>
      <c r="E565" s="95"/>
      <c r="F565" s="95"/>
      <c r="G565" s="95"/>
      <c r="H565" s="95"/>
      <c r="I565" s="95"/>
      <c r="J565" s="95"/>
      <c r="K565" s="95"/>
      <c r="L565" s="95"/>
    </row>
    <row r="566" spans="2:12">
      <c r="B566" s="94"/>
      <c r="C566" s="95"/>
      <c r="D566" s="95"/>
      <c r="E566" s="95"/>
      <c r="F566" s="95"/>
      <c r="G566" s="95"/>
      <c r="H566" s="95"/>
      <c r="I566" s="95"/>
      <c r="J566" s="95"/>
      <c r="K566" s="95"/>
      <c r="L566" s="95"/>
    </row>
    <row r="567" spans="2:12">
      <c r="B567" s="94"/>
      <c r="C567" s="95"/>
      <c r="D567" s="95"/>
      <c r="E567" s="95"/>
      <c r="F567" s="95"/>
      <c r="G567" s="95"/>
      <c r="H567" s="95"/>
      <c r="I567" s="95"/>
      <c r="J567" s="95"/>
      <c r="K567" s="95"/>
      <c r="L567" s="95"/>
    </row>
    <row r="568" spans="2:12">
      <c r="B568" s="94"/>
      <c r="C568" s="95"/>
      <c r="D568" s="95"/>
      <c r="E568" s="95"/>
      <c r="F568" s="95"/>
      <c r="G568" s="95"/>
      <c r="H568" s="95"/>
      <c r="I568" s="95"/>
      <c r="J568" s="95"/>
      <c r="K568" s="95"/>
      <c r="L568" s="95"/>
    </row>
    <row r="569" spans="2:12">
      <c r="B569" s="94"/>
      <c r="C569" s="95"/>
      <c r="D569" s="95"/>
      <c r="E569" s="95"/>
      <c r="F569" s="95"/>
      <c r="G569" s="95"/>
      <c r="H569" s="95"/>
      <c r="I569" s="95"/>
      <c r="J569" s="95"/>
      <c r="K569" s="95"/>
      <c r="L569" s="95"/>
    </row>
    <row r="570" spans="2:12">
      <c r="B570" s="94"/>
      <c r="C570" s="95"/>
      <c r="D570" s="95"/>
      <c r="E570" s="95"/>
      <c r="F570" s="95"/>
      <c r="G570" s="95"/>
      <c r="H570" s="95"/>
      <c r="I570" s="95"/>
      <c r="J570" s="95"/>
      <c r="K570" s="95"/>
      <c r="L570" s="95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6" style="2" bestFit="1" customWidth="1"/>
    <col min="3" max="3" width="31.2851562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3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14062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144</v>
      </c>
      <c r="C1" s="46" t="s" vm="1">
        <v>227</v>
      </c>
    </row>
    <row r="2" spans="2:12">
      <c r="B2" s="46" t="s">
        <v>143</v>
      </c>
      <c r="C2" s="46" t="s">
        <v>228</v>
      </c>
    </row>
    <row r="3" spans="2:12">
      <c r="B3" s="46" t="s">
        <v>145</v>
      </c>
      <c r="C3" s="46" t="s">
        <v>229</v>
      </c>
    </row>
    <row r="4" spans="2:12">
      <c r="B4" s="46" t="s">
        <v>146</v>
      </c>
      <c r="C4" s="46">
        <v>414</v>
      </c>
    </row>
    <row r="6" spans="2:12" ht="26.25" customHeight="1">
      <c r="B6" s="145" t="s">
        <v>172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12" ht="26.25" customHeight="1">
      <c r="B7" s="145" t="s">
        <v>98</v>
      </c>
      <c r="C7" s="146"/>
      <c r="D7" s="146"/>
      <c r="E7" s="146"/>
      <c r="F7" s="146"/>
      <c r="G7" s="146"/>
      <c r="H7" s="146"/>
      <c r="I7" s="146"/>
      <c r="J7" s="146"/>
      <c r="K7" s="146"/>
      <c r="L7" s="147"/>
    </row>
    <row r="8" spans="2:12" s="3" customFormat="1" ht="63">
      <c r="B8" s="21" t="s">
        <v>114</v>
      </c>
      <c r="C8" s="29" t="s">
        <v>44</v>
      </c>
      <c r="D8" s="29" t="s">
        <v>64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58</v>
      </c>
      <c r="K8" s="29" t="s">
        <v>147</v>
      </c>
      <c r="L8" s="30" t="s">
        <v>149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7" t="s">
        <v>50</v>
      </c>
      <c r="C11" s="87"/>
      <c r="D11" s="88"/>
      <c r="E11" s="88"/>
      <c r="F11" s="98"/>
      <c r="G11" s="90"/>
      <c r="H11" s="99"/>
      <c r="I11" s="90">
        <v>34.401386240000015</v>
      </c>
      <c r="J11" s="91"/>
      <c r="K11" s="91">
        <f>IFERROR(I11/$I$11,0)</f>
        <v>1</v>
      </c>
      <c r="L11" s="91">
        <f>I11/'סכום נכסי הקרן'!$C$42</f>
        <v>1.7475192433751227E-5</v>
      </c>
    </row>
    <row r="12" spans="2:12" ht="19.5" customHeight="1">
      <c r="B12" s="107" t="s">
        <v>199</v>
      </c>
      <c r="C12" s="87"/>
      <c r="D12" s="88"/>
      <c r="E12" s="88"/>
      <c r="F12" s="98"/>
      <c r="G12" s="90"/>
      <c r="H12" s="99"/>
      <c r="I12" s="90">
        <v>34.401386240000001</v>
      </c>
      <c r="J12" s="91"/>
      <c r="K12" s="91">
        <f t="shared" ref="K12:K19" si="0">IFERROR(I12/$I$11,0)</f>
        <v>0.99999999999999956</v>
      </c>
      <c r="L12" s="91">
        <f>I12/'סכום נכסי הקרן'!$C$42</f>
        <v>1.747519243375122E-5</v>
      </c>
    </row>
    <row r="13" spans="2:12">
      <c r="B13" s="92" t="s">
        <v>2161</v>
      </c>
      <c r="C13" s="87"/>
      <c r="D13" s="88"/>
      <c r="E13" s="88"/>
      <c r="F13" s="98"/>
      <c r="G13" s="90"/>
      <c r="H13" s="99"/>
      <c r="I13" s="90">
        <v>34.401386240000001</v>
      </c>
      <c r="J13" s="91"/>
      <c r="K13" s="91">
        <f t="shared" si="0"/>
        <v>0.99999999999999956</v>
      </c>
      <c r="L13" s="91">
        <f>I13/'סכום נכסי הקרן'!$C$42</f>
        <v>1.747519243375122E-5</v>
      </c>
    </row>
    <row r="14" spans="2:12">
      <c r="B14" s="86" t="s">
        <v>2162</v>
      </c>
      <c r="C14" s="87" t="s">
        <v>2163</v>
      </c>
      <c r="D14" s="88" t="s">
        <v>617</v>
      </c>
      <c r="E14" s="88" t="s">
        <v>130</v>
      </c>
      <c r="F14" s="98">
        <v>45140</v>
      </c>
      <c r="G14" s="90">
        <v>-654790.55616000004</v>
      </c>
      <c r="H14" s="99">
        <v>2.6110000000000002</v>
      </c>
      <c r="I14" s="90">
        <v>-17.096581422000003</v>
      </c>
      <c r="J14" s="91"/>
      <c r="K14" s="91">
        <f t="shared" si="0"/>
        <v>-0.49697361910727456</v>
      </c>
      <c r="L14" s="91">
        <f>I14/'סכום נכסי הקרן'!$C$42</f>
        <v>-8.684709628397409E-6</v>
      </c>
    </row>
    <row r="15" spans="2:12">
      <c r="B15" s="86" t="s">
        <v>2164</v>
      </c>
      <c r="C15" s="87" t="s">
        <v>2165</v>
      </c>
      <c r="D15" s="88" t="s">
        <v>617</v>
      </c>
      <c r="E15" s="88" t="s">
        <v>130</v>
      </c>
      <c r="F15" s="98">
        <v>45140</v>
      </c>
      <c r="G15" s="90">
        <v>654790.55616000004</v>
      </c>
      <c r="H15" s="99">
        <v>7.4800000000000005E-2</v>
      </c>
      <c r="I15" s="90">
        <v>0.48978333600000007</v>
      </c>
      <c r="J15" s="91"/>
      <c r="K15" s="91">
        <f t="shared" si="0"/>
        <v>1.4237313943776699E-2</v>
      </c>
      <c r="L15" s="91">
        <f>I15/'סכום נכסי הקרן'!$C$42</f>
        <v>2.4879980090722742E-7</v>
      </c>
    </row>
    <row r="16" spans="2:12" s="6" customFormat="1">
      <c r="B16" s="86" t="s">
        <v>2166</v>
      </c>
      <c r="C16" s="87" t="s">
        <v>2167</v>
      </c>
      <c r="D16" s="88" t="s">
        <v>617</v>
      </c>
      <c r="E16" s="88" t="s">
        <v>130</v>
      </c>
      <c r="F16" s="98">
        <v>45180</v>
      </c>
      <c r="G16" s="90">
        <v>2182635.1872000005</v>
      </c>
      <c r="H16" s="99">
        <v>0.62319999999999998</v>
      </c>
      <c r="I16" s="90">
        <v>13.602182487000002</v>
      </c>
      <c r="J16" s="91"/>
      <c r="K16" s="91">
        <f t="shared" si="0"/>
        <v>0.39539634804553725</v>
      </c>
      <c r="L16" s="91">
        <f>I16/'סכום נכסי הקרן'!$C$42</f>
        <v>6.9096272696982402E-6</v>
      </c>
    </row>
    <row r="17" spans="2:12" s="6" customFormat="1">
      <c r="B17" s="86" t="s">
        <v>2166</v>
      </c>
      <c r="C17" s="87" t="s">
        <v>2168</v>
      </c>
      <c r="D17" s="88" t="s">
        <v>617</v>
      </c>
      <c r="E17" s="88" t="s">
        <v>130</v>
      </c>
      <c r="F17" s="98">
        <v>45180</v>
      </c>
      <c r="G17" s="90">
        <v>2182635.1872000005</v>
      </c>
      <c r="H17" s="99">
        <v>0.62319999999999998</v>
      </c>
      <c r="I17" s="90">
        <v>13.602182487000002</v>
      </c>
      <c r="J17" s="91"/>
      <c r="K17" s="91">
        <f t="shared" si="0"/>
        <v>0.39539634804553725</v>
      </c>
      <c r="L17" s="91">
        <f>I17/'סכום נכסי הקרן'!$C$42</f>
        <v>6.9096272696982402E-6</v>
      </c>
    </row>
    <row r="18" spans="2:12" s="6" customFormat="1">
      <c r="B18" s="86" t="s">
        <v>2169</v>
      </c>
      <c r="C18" s="87" t="s">
        <v>2170</v>
      </c>
      <c r="D18" s="88" t="s">
        <v>617</v>
      </c>
      <c r="E18" s="88" t="s">
        <v>130</v>
      </c>
      <c r="F18" s="98">
        <v>45181</v>
      </c>
      <c r="G18" s="90">
        <v>2182635.1872000005</v>
      </c>
      <c r="H18" s="99">
        <v>0.62319999999999998</v>
      </c>
      <c r="I18" s="90">
        <v>13.602182487000002</v>
      </c>
      <c r="J18" s="91"/>
      <c r="K18" s="91">
        <f t="shared" si="0"/>
        <v>0.39539634804553725</v>
      </c>
      <c r="L18" s="91">
        <f>I18/'סכום נכסי הקרן'!$C$42</f>
        <v>6.9096272696982402E-6</v>
      </c>
    </row>
    <row r="19" spans="2:12">
      <c r="B19" s="86" t="s">
        <v>2169</v>
      </c>
      <c r="C19" s="87" t="s">
        <v>2171</v>
      </c>
      <c r="D19" s="88" t="s">
        <v>617</v>
      </c>
      <c r="E19" s="88" t="s">
        <v>130</v>
      </c>
      <c r="F19" s="98">
        <v>45182</v>
      </c>
      <c r="G19" s="90">
        <v>1636976.3904000001</v>
      </c>
      <c r="H19" s="99">
        <v>0.62319999999999998</v>
      </c>
      <c r="I19" s="90">
        <v>10.201636865000003</v>
      </c>
      <c r="J19" s="91"/>
      <c r="K19" s="91">
        <f t="shared" si="0"/>
        <v>0.29654726102688583</v>
      </c>
      <c r="L19" s="91">
        <f>I19/'סכום נכסי הקרן'!$C$42</f>
        <v>5.182220452146686E-6</v>
      </c>
    </row>
    <row r="20" spans="2:12">
      <c r="B20" s="92"/>
      <c r="C20" s="87"/>
      <c r="D20" s="87"/>
      <c r="E20" s="87"/>
      <c r="F20" s="87"/>
      <c r="G20" s="90"/>
      <c r="H20" s="99"/>
      <c r="I20" s="87"/>
      <c r="J20" s="87"/>
      <c r="K20" s="91"/>
      <c r="L20" s="87"/>
    </row>
    <row r="21" spans="2:1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110" t="s">
        <v>219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110" t="s">
        <v>110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110" t="s">
        <v>202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110" t="s">
        <v>210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4"/>
      <c r="D474" s="94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4"/>
      <c r="D475" s="94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4"/>
      <c r="D476" s="94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4"/>
      <c r="D477" s="94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4"/>
      <c r="D478" s="94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4"/>
      <c r="D479" s="94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4"/>
      <c r="D480" s="94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4"/>
      <c r="D481" s="94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4"/>
      <c r="D482" s="94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4"/>
      <c r="D483" s="94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4"/>
      <c r="D484" s="94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4"/>
      <c r="D485" s="94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4"/>
      <c r="D486" s="94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4"/>
      <c r="D487" s="94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4"/>
      <c r="D488" s="94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4"/>
      <c r="D489" s="94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4"/>
      <c r="D490" s="94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4"/>
      <c r="D491" s="94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4"/>
      <c r="D492" s="94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4"/>
      <c r="D493" s="94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4"/>
      <c r="D494" s="94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4"/>
      <c r="D495" s="94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4"/>
      <c r="D496" s="94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4"/>
      <c r="D497" s="94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4"/>
      <c r="D498" s="94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4"/>
      <c r="D499" s="94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4"/>
      <c r="D500" s="94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4"/>
      <c r="D501" s="94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4"/>
      <c r="D502" s="94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4"/>
      <c r="D503" s="94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4"/>
      <c r="D504" s="94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4"/>
      <c r="D505" s="94"/>
      <c r="E505" s="95"/>
      <c r="F505" s="95"/>
      <c r="G505" s="95"/>
      <c r="H505" s="95"/>
      <c r="I505" s="95"/>
      <c r="J505" s="95"/>
      <c r="K505" s="95"/>
      <c r="L505" s="95"/>
    </row>
    <row r="506" spans="2:12">
      <c r="B506" s="94"/>
      <c r="C506" s="94"/>
      <c r="D506" s="94"/>
      <c r="E506" s="95"/>
      <c r="F506" s="95"/>
      <c r="G506" s="95"/>
      <c r="H506" s="95"/>
      <c r="I506" s="95"/>
      <c r="J506" s="95"/>
      <c r="K506" s="95"/>
      <c r="L506" s="95"/>
    </row>
    <row r="507" spans="2:12">
      <c r="B507" s="94"/>
      <c r="C507" s="94"/>
      <c r="D507" s="94"/>
      <c r="E507" s="95"/>
      <c r="F507" s="95"/>
      <c r="G507" s="95"/>
      <c r="H507" s="95"/>
      <c r="I507" s="95"/>
      <c r="J507" s="95"/>
      <c r="K507" s="95"/>
      <c r="L507" s="95"/>
    </row>
    <row r="508" spans="2:12">
      <c r="B508" s="94"/>
      <c r="C508" s="94"/>
      <c r="D508" s="94"/>
      <c r="E508" s="95"/>
      <c r="F508" s="95"/>
      <c r="G508" s="95"/>
      <c r="H508" s="95"/>
      <c r="I508" s="95"/>
      <c r="J508" s="95"/>
      <c r="K508" s="95"/>
      <c r="L508" s="95"/>
    </row>
    <row r="509" spans="2:12">
      <c r="B509" s="94"/>
      <c r="C509" s="94"/>
      <c r="D509" s="94"/>
      <c r="E509" s="95"/>
      <c r="F509" s="95"/>
      <c r="G509" s="95"/>
      <c r="H509" s="95"/>
      <c r="I509" s="95"/>
      <c r="J509" s="95"/>
      <c r="K509" s="95"/>
      <c r="L509" s="95"/>
    </row>
    <row r="510" spans="2:12">
      <c r="B510" s="94"/>
      <c r="C510" s="94"/>
      <c r="D510" s="94"/>
      <c r="E510" s="95"/>
      <c r="F510" s="95"/>
      <c r="G510" s="95"/>
      <c r="H510" s="95"/>
      <c r="I510" s="95"/>
      <c r="J510" s="95"/>
      <c r="K510" s="95"/>
      <c r="L510" s="95"/>
    </row>
    <row r="511" spans="2:12">
      <c r="B511" s="94"/>
      <c r="C511" s="94"/>
      <c r="D511" s="94"/>
      <c r="E511" s="95"/>
      <c r="F511" s="95"/>
      <c r="G511" s="95"/>
      <c r="H511" s="95"/>
      <c r="I511" s="95"/>
      <c r="J511" s="95"/>
      <c r="K511" s="95"/>
      <c r="L511" s="95"/>
    </row>
    <row r="512" spans="2:12">
      <c r="B512" s="94"/>
      <c r="C512" s="94"/>
      <c r="D512" s="94"/>
      <c r="E512" s="95"/>
      <c r="F512" s="95"/>
      <c r="G512" s="95"/>
      <c r="H512" s="95"/>
      <c r="I512" s="95"/>
      <c r="J512" s="95"/>
      <c r="K512" s="95"/>
      <c r="L512" s="95"/>
    </row>
    <row r="513" spans="2:12">
      <c r="B513" s="94"/>
      <c r="C513" s="94"/>
      <c r="D513" s="94"/>
      <c r="E513" s="95"/>
      <c r="F513" s="95"/>
      <c r="G513" s="95"/>
      <c r="H513" s="95"/>
      <c r="I513" s="95"/>
      <c r="J513" s="95"/>
      <c r="K513" s="95"/>
      <c r="L513" s="95"/>
    </row>
    <row r="514" spans="2:12">
      <c r="B514" s="94"/>
      <c r="C514" s="94"/>
      <c r="D514" s="94"/>
      <c r="E514" s="95"/>
      <c r="F514" s="95"/>
      <c r="G514" s="95"/>
      <c r="H514" s="95"/>
      <c r="I514" s="95"/>
      <c r="J514" s="95"/>
      <c r="K514" s="95"/>
      <c r="L514" s="95"/>
    </row>
    <row r="515" spans="2:12">
      <c r="B515" s="94"/>
      <c r="C515" s="94"/>
      <c r="D515" s="94"/>
      <c r="E515" s="95"/>
      <c r="F515" s="95"/>
      <c r="G515" s="95"/>
      <c r="H515" s="95"/>
      <c r="I515" s="95"/>
      <c r="J515" s="95"/>
      <c r="K515" s="95"/>
      <c r="L515" s="95"/>
    </row>
    <row r="516" spans="2:12">
      <c r="B516" s="94"/>
      <c r="C516" s="94"/>
      <c r="D516" s="94"/>
      <c r="E516" s="95"/>
      <c r="F516" s="95"/>
      <c r="G516" s="95"/>
      <c r="H516" s="95"/>
      <c r="I516" s="95"/>
      <c r="J516" s="95"/>
      <c r="K516" s="95"/>
      <c r="L516" s="95"/>
    </row>
    <row r="517" spans="2:12">
      <c r="B517" s="94"/>
      <c r="C517" s="94"/>
      <c r="D517" s="94"/>
      <c r="E517" s="95"/>
      <c r="F517" s="95"/>
      <c r="G517" s="95"/>
      <c r="H517" s="95"/>
      <c r="I517" s="95"/>
      <c r="J517" s="95"/>
      <c r="K517" s="95"/>
      <c r="L517" s="95"/>
    </row>
    <row r="518" spans="2:12">
      <c r="B518" s="94"/>
      <c r="C518" s="94"/>
      <c r="D518" s="94"/>
      <c r="E518" s="95"/>
      <c r="F518" s="95"/>
      <c r="G518" s="95"/>
      <c r="H518" s="95"/>
      <c r="I518" s="95"/>
      <c r="J518" s="95"/>
      <c r="K518" s="95"/>
      <c r="L518" s="95"/>
    </row>
    <row r="519" spans="2:12">
      <c r="B519" s="94"/>
      <c r="C519" s="94"/>
      <c r="D519" s="94"/>
      <c r="E519" s="95"/>
      <c r="F519" s="95"/>
      <c r="G519" s="95"/>
      <c r="H519" s="95"/>
      <c r="I519" s="95"/>
      <c r="J519" s="95"/>
      <c r="K519" s="95"/>
      <c r="L519" s="95"/>
    </row>
    <row r="520" spans="2:12">
      <c r="B520" s="94"/>
      <c r="C520" s="94"/>
      <c r="D520" s="94"/>
      <c r="E520" s="95"/>
      <c r="F520" s="95"/>
      <c r="G520" s="95"/>
      <c r="H520" s="95"/>
      <c r="I520" s="95"/>
      <c r="J520" s="95"/>
      <c r="K520" s="95"/>
      <c r="L520" s="95"/>
    </row>
    <row r="521" spans="2:12">
      <c r="B521" s="94"/>
      <c r="C521" s="94"/>
      <c r="D521" s="94"/>
      <c r="E521" s="95"/>
      <c r="F521" s="95"/>
      <c r="G521" s="95"/>
      <c r="H521" s="95"/>
      <c r="I521" s="95"/>
      <c r="J521" s="95"/>
      <c r="K521" s="95"/>
      <c r="L521" s="95"/>
    </row>
    <row r="522" spans="2:12">
      <c r="B522" s="94"/>
      <c r="C522" s="94"/>
      <c r="D522" s="94"/>
      <c r="E522" s="95"/>
      <c r="F522" s="95"/>
      <c r="G522" s="95"/>
      <c r="H522" s="95"/>
      <c r="I522" s="95"/>
      <c r="J522" s="95"/>
      <c r="K522" s="95"/>
      <c r="L522" s="95"/>
    </row>
    <row r="523" spans="2:12">
      <c r="B523" s="94"/>
      <c r="C523" s="94"/>
      <c r="D523" s="94"/>
      <c r="E523" s="95"/>
      <c r="F523" s="95"/>
      <c r="G523" s="95"/>
      <c r="H523" s="95"/>
      <c r="I523" s="95"/>
      <c r="J523" s="95"/>
      <c r="K523" s="95"/>
      <c r="L523" s="95"/>
    </row>
    <row r="524" spans="2:12">
      <c r="B524" s="94"/>
      <c r="C524" s="94"/>
      <c r="D524" s="94"/>
      <c r="E524" s="95"/>
      <c r="F524" s="95"/>
      <c r="G524" s="95"/>
      <c r="H524" s="95"/>
      <c r="I524" s="95"/>
      <c r="J524" s="95"/>
      <c r="K524" s="95"/>
      <c r="L524" s="95"/>
    </row>
    <row r="525" spans="2:12">
      <c r="B525" s="94"/>
      <c r="C525" s="94"/>
      <c r="D525" s="94"/>
      <c r="E525" s="95"/>
      <c r="F525" s="95"/>
      <c r="G525" s="95"/>
      <c r="H525" s="95"/>
      <c r="I525" s="95"/>
      <c r="J525" s="95"/>
      <c r="K525" s="95"/>
      <c r="L525" s="95"/>
    </row>
    <row r="526" spans="2:12">
      <c r="B526" s="94"/>
      <c r="C526" s="94"/>
      <c r="D526" s="94"/>
      <c r="E526" s="95"/>
      <c r="F526" s="95"/>
      <c r="G526" s="95"/>
      <c r="H526" s="95"/>
      <c r="I526" s="95"/>
      <c r="J526" s="95"/>
      <c r="K526" s="95"/>
      <c r="L526" s="95"/>
    </row>
    <row r="527" spans="2:12">
      <c r="B527" s="94"/>
      <c r="C527" s="94"/>
      <c r="D527" s="94"/>
      <c r="E527" s="95"/>
      <c r="F527" s="95"/>
      <c r="G527" s="95"/>
      <c r="H527" s="95"/>
      <c r="I527" s="95"/>
      <c r="J527" s="95"/>
      <c r="K527" s="95"/>
      <c r="L527" s="95"/>
    </row>
    <row r="528" spans="2:12">
      <c r="B528" s="94"/>
      <c r="C528" s="94"/>
      <c r="D528" s="94"/>
      <c r="E528" s="95"/>
      <c r="F528" s="95"/>
      <c r="G528" s="95"/>
      <c r="H528" s="95"/>
      <c r="I528" s="95"/>
      <c r="J528" s="95"/>
      <c r="K528" s="95"/>
      <c r="L528" s="95"/>
    </row>
    <row r="529" spans="2:12">
      <c r="B529" s="94"/>
      <c r="C529" s="94"/>
      <c r="D529" s="94"/>
      <c r="E529" s="95"/>
      <c r="F529" s="95"/>
      <c r="G529" s="95"/>
      <c r="H529" s="95"/>
      <c r="I529" s="95"/>
      <c r="J529" s="95"/>
      <c r="K529" s="95"/>
      <c r="L529" s="95"/>
    </row>
    <row r="530" spans="2:12">
      <c r="B530" s="94"/>
      <c r="C530" s="94"/>
      <c r="D530" s="94"/>
      <c r="E530" s="95"/>
      <c r="F530" s="95"/>
      <c r="G530" s="95"/>
      <c r="H530" s="95"/>
      <c r="I530" s="95"/>
      <c r="J530" s="95"/>
      <c r="K530" s="95"/>
      <c r="L530" s="95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C21" sqref="C21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1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2.140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144</v>
      </c>
      <c r="C1" s="46" t="s" vm="1">
        <v>227</v>
      </c>
    </row>
    <row r="2" spans="2:12">
      <c r="B2" s="46" t="s">
        <v>143</v>
      </c>
      <c r="C2" s="46" t="s">
        <v>228</v>
      </c>
    </row>
    <row r="3" spans="2:12">
      <c r="B3" s="46" t="s">
        <v>145</v>
      </c>
      <c r="C3" s="46" t="s">
        <v>229</v>
      </c>
    </row>
    <row r="4" spans="2:12">
      <c r="B4" s="46" t="s">
        <v>146</v>
      </c>
      <c r="C4" s="46">
        <v>414</v>
      </c>
    </row>
    <row r="6" spans="2:12" ht="26.25" customHeight="1">
      <c r="B6" s="145" t="s">
        <v>170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12" s="3" customFormat="1" ht="63">
      <c r="B7" s="66" t="s">
        <v>113</v>
      </c>
      <c r="C7" s="49" t="s">
        <v>44</v>
      </c>
      <c r="D7" s="49" t="s">
        <v>115</v>
      </c>
      <c r="E7" s="49" t="s">
        <v>14</v>
      </c>
      <c r="F7" s="49" t="s">
        <v>65</v>
      </c>
      <c r="G7" s="49" t="s">
        <v>101</v>
      </c>
      <c r="H7" s="49" t="s">
        <v>16</v>
      </c>
      <c r="I7" s="49" t="s">
        <v>18</v>
      </c>
      <c r="J7" s="49" t="s">
        <v>61</v>
      </c>
      <c r="K7" s="49" t="s">
        <v>147</v>
      </c>
      <c r="L7" s="51" t="s">
        <v>148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43</v>
      </c>
      <c r="C10" s="74"/>
      <c r="D10" s="74"/>
      <c r="E10" s="74"/>
      <c r="F10" s="74"/>
      <c r="G10" s="75"/>
      <c r="H10" s="76"/>
      <c r="I10" s="76"/>
      <c r="J10" s="77">
        <f>J11+J56</f>
        <v>113722.28004780602</v>
      </c>
      <c r="K10" s="78">
        <f>IFERROR(J10/$J$10,0)</f>
        <v>1</v>
      </c>
      <c r="L10" s="78">
        <f>J10/'סכום נכסי הקרן'!$C$42</f>
        <v>5.7768565312336588E-2</v>
      </c>
    </row>
    <row r="11" spans="2:12">
      <c r="B11" s="79" t="s">
        <v>196</v>
      </c>
      <c r="C11" s="80"/>
      <c r="D11" s="80"/>
      <c r="E11" s="80"/>
      <c r="F11" s="80"/>
      <c r="G11" s="81"/>
      <c r="H11" s="82"/>
      <c r="I11" s="82"/>
      <c r="J11" s="83">
        <f>J12+J21</f>
        <v>109891.62701941903</v>
      </c>
      <c r="K11" s="84">
        <f t="shared" ref="K11:K60" si="0">IFERROR(J11/$J$10,0)</f>
        <v>0.96631572083520767</v>
      </c>
      <c r="L11" s="84">
        <f>J11/'סכום נכסי הקרן'!$C$42</f>
        <v>5.5822672831406302E-2</v>
      </c>
    </row>
    <row r="12" spans="2:12">
      <c r="B12" s="85" t="s">
        <v>41</v>
      </c>
      <c r="C12" s="80"/>
      <c r="D12" s="80"/>
      <c r="E12" s="80"/>
      <c r="F12" s="80"/>
      <c r="G12" s="81"/>
      <c r="H12" s="82"/>
      <c r="I12" s="82"/>
      <c r="J12" s="83">
        <v>63579.946629721017</v>
      </c>
      <c r="K12" s="84">
        <f t="shared" si="0"/>
        <v>0.55908082921828151</v>
      </c>
      <c r="L12" s="84">
        <f>J12/'סכום נכסי הקרן'!$C$42</f>
        <v>3.2297297397571589E-2</v>
      </c>
    </row>
    <row r="13" spans="2:12">
      <c r="B13" s="86" t="s">
        <v>2738</v>
      </c>
      <c r="C13" s="87" t="s">
        <v>2739</v>
      </c>
      <c r="D13" s="87">
        <v>11</v>
      </c>
      <c r="E13" s="87" t="s">
        <v>262</v>
      </c>
      <c r="F13" s="87" t="s">
        <v>263</v>
      </c>
      <c r="G13" s="88" t="s">
        <v>131</v>
      </c>
      <c r="H13" s="89"/>
      <c r="I13" s="89"/>
      <c r="J13" s="90">
        <v>8975.634901098003</v>
      </c>
      <c r="K13" s="91">
        <f t="shared" si="0"/>
        <v>7.8925914054175386E-2</v>
      </c>
      <c r="L13" s="91">
        <f>J13/'סכום נכסי הקרן'!$C$42</f>
        <v>4.5594368208744952E-3</v>
      </c>
    </row>
    <row r="14" spans="2:12">
      <c r="B14" s="86" t="s">
        <v>2738</v>
      </c>
      <c r="C14" s="87" t="s">
        <v>2740</v>
      </c>
      <c r="D14" s="87">
        <v>11</v>
      </c>
      <c r="E14" s="87" t="s">
        <v>262</v>
      </c>
      <c r="F14" s="87" t="s">
        <v>263</v>
      </c>
      <c r="G14" s="88" t="s">
        <v>131</v>
      </c>
      <c r="H14" s="89"/>
      <c r="I14" s="89"/>
      <c r="J14" s="90">
        <v>29564.506020000004</v>
      </c>
      <c r="K14" s="91">
        <f t="shared" si="0"/>
        <v>0.25997109807833452</v>
      </c>
      <c r="L14" s="91">
        <f>J14/'סכום נכסי הקרן'!$C$42</f>
        <v>1.5018157358658128E-2</v>
      </c>
    </row>
    <row r="15" spans="2:12">
      <c r="B15" s="86" t="s">
        <v>2741</v>
      </c>
      <c r="C15" s="87" t="s">
        <v>2742</v>
      </c>
      <c r="D15" s="87">
        <v>12</v>
      </c>
      <c r="E15" s="87" t="s">
        <v>262</v>
      </c>
      <c r="F15" s="87" t="s">
        <v>263</v>
      </c>
      <c r="G15" s="88" t="s">
        <v>131</v>
      </c>
      <c r="H15" s="89"/>
      <c r="I15" s="89"/>
      <c r="J15" s="90">
        <v>5226.8090619560016</v>
      </c>
      <c r="K15" s="91">
        <f t="shared" si="0"/>
        <v>4.5961170139736739E-2</v>
      </c>
      <c r="L15" s="91">
        <f>J15/'סכום נכסי הקרן'!$C$42</f>
        <v>2.6551108590487961E-3</v>
      </c>
    </row>
    <row r="16" spans="2:12">
      <c r="B16" s="86" t="s">
        <v>2743</v>
      </c>
      <c r="C16" s="87" t="s">
        <v>2744</v>
      </c>
      <c r="D16" s="87">
        <v>10</v>
      </c>
      <c r="E16" s="87" t="s">
        <v>262</v>
      </c>
      <c r="F16" s="87" t="s">
        <v>263</v>
      </c>
      <c r="G16" s="88" t="s">
        <v>131</v>
      </c>
      <c r="H16" s="89"/>
      <c r="I16" s="89"/>
      <c r="J16" s="90">
        <v>1576.2685663810003</v>
      </c>
      <c r="K16" s="91">
        <f t="shared" si="0"/>
        <v>1.3860683814274353E-2</v>
      </c>
      <c r="L16" s="91">
        <f>J16/'סכום נכסי הקרן'!$C$42</f>
        <v>8.0071181819855466E-4</v>
      </c>
    </row>
    <row r="17" spans="2:12">
      <c r="B17" s="86" t="s">
        <v>2743</v>
      </c>
      <c r="C17" s="87" t="s">
        <v>2745</v>
      </c>
      <c r="D17" s="87">
        <v>10</v>
      </c>
      <c r="E17" s="87" t="s">
        <v>262</v>
      </c>
      <c r="F17" s="87" t="s">
        <v>263</v>
      </c>
      <c r="G17" s="88" t="s">
        <v>131</v>
      </c>
      <c r="H17" s="89"/>
      <c r="I17" s="89"/>
      <c r="J17" s="90">
        <v>16919.920386645004</v>
      </c>
      <c r="K17" s="91">
        <f t="shared" si="0"/>
        <v>0.14878281001341417</v>
      </c>
      <c r="L17" s="91">
        <f>J17/'סכום נכסי הקרן'!$C$42</f>
        <v>8.5949694776128824E-3</v>
      </c>
    </row>
    <row r="18" spans="2:12">
      <c r="B18" s="86" t="s">
        <v>2746</v>
      </c>
      <c r="C18" s="87" t="s">
        <v>2747</v>
      </c>
      <c r="D18" s="87">
        <v>20</v>
      </c>
      <c r="E18" s="87" t="s">
        <v>262</v>
      </c>
      <c r="F18" s="87" t="s">
        <v>263</v>
      </c>
      <c r="G18" s="88" t="s">
        <v>131</v>
      </c>
      <c r="H18" s="89"/>
      <c r="I18" s="89"/>
      <c r="J18" s="90">
        <v>1294.835453641</v>
      </c>
      <c r="K18" s="91">
        <f t="shared" si="0"/>
        <v>1.1385943485275562E-2</v>
      </c>
      <c r="L18" s="91">
        <f>J18/'סכום נכסי הקרן'!$C$42</f>
        <v>6.5774961987171451E-4</v>
      </c>
    </row>
    <row r="19" spans="2:12">
      <c r="B19" s="86" t="s">
        <v>2748</v>
      </c>
      <c r="C19" s="87" t="s">
        <v>2749</v>
      </c>
      <c r="D19" s="87">
        <v>26</v>
      </c>
      <c r="E19" s="87" t="s">
        <v>262</v>
      </c>
      <c r="F19" s="87" t="s">
        <v>263</v>
      </c>
      <c r="G19" s="88" t="s">
        <v>131</v>
      </c>
      <c r="H19" s="89"/>
      <c r="I19" s="89"/>
      <c r="J19" s="90">
        <v>21.972240000000006</v>
      </c>
      <c r="K19" s="91">
        <f t="shared" si="0"/>
        <v>1.9320963307070015E-4</v>
      </c>
      <c r="L19" s="91">
        <f>J19/'סכום נכסי הקרן'!$C$42</f>
        <v>1.116144330701733E-5</v>
      </c>
    </row>
    <row r="20" spans="2:12">
      <c r="B20" s="92"/>
      <c r="C20" s="87"/>
      <c r="D20" s="87"/>
      <c r="E20" s="87"/>
      <c r="F20" s="87"/>
      <c r="G20" s="87"/>
      <c r="H20" s="87"/>
      <c r="I20" s="87"/>
      <c r="J20" s="87"/>
      <c r="K20" s="91"/>
      <c r="L20" s="87"/>
    </row>
    <row r="21" spans="2:12">
      <c r="B21" s="85" t="s">
        <v>42</v>
      </c>
      <c r="C21" s="80"/>
      <c r="D21" s="80"/>
      <c r="E21" s="80"/>
      <c r="F21" s="80"/>
      <c r="G21" s="81"/>
      <c r="H21" s="82"/>
      <c r="I21" s="82"/>
      <c r="J21" s="83">
        <f>SUM(J22:J54)</f>
        <v>46311.680389698013</v>
      </c>
      <c r="K21" s="84">
        <f t="shared" si="0"/>
        <v>0.40723489161692616</v>
      </c>
      <c r="L21" s="84">
        <f>J21/'סכום נכסי הקרן'!$C$42</f>
        <v>2.3525375433834712E-2</v>
      </c>
    </row>
    <row r="22" spans="2:12">
      <c r="B22" s="86" t="s">
        <v>2738</v>
      </c>
      <c r="C22" s="87" t="s">
        <v>2750</v>
      </c>
      <c r="D22" s="87">
        <v>11</v>
      </c>
      <c r="E22" s="87" t="s">
        <v>262</v>
      </c>
      <c r="F22" s="87" t="s">
        <v>263</v>
      </c>
      <c r="G22" s="88" t="s">
        <v>132</v>
      </c>
      <c r="H22" s="89"/>
      <c r="I22" s="89"/>
      <c r="J22" s="90">
        <v>1.0820137470000002</v>
      </c>
      <c r="K22" s="91">
        <f t="shared" si="0"/>
        <v>9.5145273779698085E-6</v>
      </c>
      <c r="L22" s="91">
        <f>J22/'סכום נכסי הקרן'!$C$42</f>
        <v>5.4964059625026349E-7</v>
      </c>
    </row>
    <row r="23" spans="2:12">
      <c r="B23" s="86" t="s">
        <v>2738</v>
      </c>
      <c r="C23" s="87" t="s">
        <v>2751</v>
      </c>
      <c r="D23" s="87">
        <v>11</v>
      </c>
      <c r="E23" s="87" t="s">
        <v>262</v>
      </c>
      <c r="F23" s="87" t="s">
        <v>263</v>
      </c>
      <c r="G23" s="88" t="s">
        <v>134</v>
      </c>
      <c r="H23" s="89"/>
      <c r="I23" s="89"/>
      <c r="J23" s="90">
        <v>1.93532E-4</v>
      </c>
      <c r="K23" s="91">
        <f t="shared" si="0"/>
        <v>1.7017949333995411E-9</v>
      </c>
      <c r="L23" s="91">
        <f>J23/'סכום נכסי הקרן'!$C$42</f>
        <v>9.8310251758294876E-11</v>
      </c>
    </row>
    <row r="24" spans="2:12">
      <c r="B24" s="86" t="s">
        <v>2738</v>
      </c>
      <c r="C24" s="87" t="s">
        <v>2752</v>
      </c>
      <c r="D24" s="87">
        <v>11</v>
      </c>
      <c r="E24" s="87" t="s">
        <v>262</v>
      </c>
      <c r="F24" s="87" t="s">
        <v>263</v>
      </c>
      <c r="G24" s="88" t="s">
        <v>133</v>
      </c>
      <c r="H24" s="89"/>
      <c r="I24" s="89"/>
      <c r="J24" s="90">
        <v>1.0762910000000003E-3</v>
      </c>
      <c r="K24" s="91">
        <f t="shared" si="0"/>
        <v>9.4642052511394807E-9</v>
      </c>
      <c r="L24" s="91">
        <f>J24/'סכום נכסי הקרן'!$C$42</f>
        <v>5.4673355917980996E-10</v>
      </c>
    </row>
    <row r="25" spans="2:12">
      <c r="B25" s="86" t="s">
        <v>2738</v>
      </c>
      <c r="C25" s="87" t="s">
        <v>2753</v>
      </c>
      <c r="D25" s="87">
        <v>11</v>
      </c>
      <c r="E25" s="87" t="s">
        <v>262</v>
      </c>
      <c r="F25" s="87" t="s">
        <v>263</v>
      </c>
      <c r="G25" s="88" t="s">
        <v>130</v>
      </c>
      <c r="H25" s="93"/>
      <c r="I25" s="93"/>
      <c r="J25" s="90">
        <v>2317.6700564170005</v>
      </c>
      <c r="K25" s="91">
        <f t="shared" si="0"/>
        <v>2.0380087837165325E-2</v>
      </c>
      <c r="L25" s="91">
        <f>J25/'סכום נכסי הקרן'!$C$42</f>
        <v>1.1773284352924417E-3</v>
      </c>
    </row>
    <row r="26" spans="2:12">
      <c r="B26" s="86" t="s">
        <v>2741</v>
      </c>
      <c r="C26" s="87" t="s">
        <v>2754</v>
      </c>
      <c r="D26" s="87">
        <v>12</v>
      </c>
      <c r="E26" s="87" t="s">
        <v>262</v>
      </c>
      <c r="F26" s="87" t="s">
        <v>263</v>
      </c>
      <c r="G26" s="88" t="s">
        <v>132</v>
      </c>
      <c r="H26" s="93"/>
      <c r="I26" s="93"/>
      <c r="J26" s="90">
        <v>1.1157470000000003E-3</v>
      </c>
      <c r="K26" s="91">
        <f t="shared" si="0"/>
        <v>9.8111557342234772E-9</v>
      </c>
      <c r="L26" s="91">
        <f>J26/'סכום נכסי הקרן'!$C$42</f>
        <v>5.6677639082199463E-10</v>
      </c>
    </row>
    <row r="27" spans="2:12">
      <c r="B27" s="86" t="s">
        <v>2741</v>
      </c>
      <c r="C27" s="87" t="s">
        <v>2755</v>
      </c>
      <c r="D27" s="87">
        <v>12</v>
      </c>
      <c r="E27" s="87" t="s">
        <v>262</v>
      </c>
      <c r="F27" s="87" t="s">
        <v>263</v>
      </c>
      <c r="G27" s="88" t="s">
        <v>134</v>
      </c>
      <c r="H27" s="89"/>
      <c r="I27" s="89"/>
      <c r="J27" s="90">
        <v>12210.76045</v>
      </c>
      <c r="K27" s="91">
        <f t="shared" si="0"/>
        <v>0.10737351066885838</v>
      </c>
      <c r="L27" s="91">
        <f>J27/'סכום נכסי הקרן'!$C$42</f>
        <v>6.2028136638888143E-3</v>
      </c>
    </row>
    <row r="28" spans="2:12">
      <c r="B28" s="86" t="s">
        <v>2741</v>
      </c>
      <c r="C28" s="87" t="s">
        <v>2756</v>
      </c>
      <c r="D28" s="87">
        <v>12</v>
      </c>
      <c r="E28" s="87" t="s">
        <v>262</v>
      </c>
      <c r="F28" s="87" t="s">
        <v>263</v>
      </c>
      <c r="G28" s="88" t="s">
        <v>133</v>
      </c>
      <c r="H28" s="93"/>
      <c r="I28" s="93"/>
      <c r="J28" s="90">
        <v>4.9388100000000005E-4</v>
      </c>
      <c r="K28" s="91">
        <f t="shared" si="0"/>
        <v>4.3428693110302112E-9</v>
      </c>
      <c r="L28" s="91">
        <f>J28/'סכום נכסי הקרן'!$C$42</f>
        <v>2.5088132943719096E-10</v>
      </c>
    </row>
    <row r="29" spans="2:12">
      <c r="B29" s="86" t="s">
        <v>2741</v>
      </c>
      <c r="C29" s="87" t="s">
        <v>2757</v>
      </c>
      <c r="D29" s="87">
        <v>12</v>
      </c>
      <c r="E29" s="87" t="s">
        <v>262</v>
      </c>
      <c r="F29" s="87" t="s">
        <v>263</v>
      </c>
      <c r="G29" s="88" t="s">
        <v>130</v>
      </c>
      <c r="H29" s="93"/>
      <c r="I29" s="93"/>
      <c r="J29" s="90">
        <v>4497.8074381510023</v>
      </c>
      <c r="K29" s="91">
        <f t="shared" si="0"/>
        <v>3.9550802501147848E-2</v>
      </c>
      <c r="L29" s="91">
        <f>J29/'סכום נכסי הקרן'!$C$42</f>
        <v>2.2847931174428847E-3</v>
      </c>
    </row>
    <row r="30" spans="2:12">
      <c r="B30" s="86" t="s">
        <v>2741</v>
      </c>
      <c r="C30" s="87" t="s">
        <v>2758</v>
      </c>
      <c r="D30" s="87">
        <v>12</v>
      </c>
      <c r="E30" s="87" t="s">
        <v>262</v>
      </c>
      <c r="F30" s="87" t="s">
        <v>263</v>
      </c>
      <c r="G30" s="88" t="s">
        <v>139</v>
      </c>
      <c r="H30" s="89"/>
      <c r="I30" s="89"/>
      <c r="J30" s="90">
        <v>0.707642565</v>
      </c>
      <c r="K30" s="91">
        <f t="shared" si="0"/>
        <v>6.2225499233969333E-6</v>
      </c>
      <c r="L30" s="91">
        <f>J30/'סכום נכסי הקרן'!$C$42</f>
        <v>3.5946778165903078E-7</v>
      </c>
    </row>
    <row r="31" spans="2:12">
      <c r="B31" s="86" t="s">
        <v>2741</v>
      </c>
      <c r="C31" s="87" t="s">
        <v>2759</v>
      </c>
      <c r="D31" s="87">
        <v>12</v>
      </c>
      <c r="E31" s="87" t="s">
        <v>262</v>
      </c>
      <c r="F31" s="87" t="s">
        <v>263</v>
      </c>
      <c r="G31" s="88" t="s">
        <v>138</v>
      </c>
      <c r="H31" s="89"/>
      <c r="I31" s="89"/>
      <c r="J31" s="90">
        <v>0.16200692400000002</v>
      </c>
      <c r="K31" s="91">
        <f t="shared" si="0"/>
        <v>1.4245838540336716E-6</v>
      </c>
      <c r="L31" s="91">
        <f>J31/'סכום נכסי הקרן'!$C$42</f>
        <v>8.2296165414644334E-8</v>
      </c>
    </row>
    <row r="32" spans="2:12">
      <c r="B32" s="86" t="s">
        <v>2741</v>
      </c>
      <c r="C32" s="87" t="s">
        <v>2760</v>
      </c>
      <c r="D32" s="87">
        <v>12</v>
      </c>
      <c r="E32" s="87" t="s">
        <v>262</v>
      </c>
      <c r="F32" s="87" t="s">
        <v>263</v>
      </c>
      <c r="G32" s="88" t="s">
        <v>137</v>
      </c>
      <c r="H32" s="89"/>
      <c r="I32" s="89"/>
      <c r="J32" s="90">
        <v>-109.01090000000002</v>
      </c>
      <c r="K32" s="91">
        <f t="shared" si="0"/>
        <v>-9.5857117843728195E-4</v>
      </c>
      <c r="L32" s="91">
        <f>J32/'סכום נכסי הקרן'!$C$42</f>
        <v>-5.5375281728077578E-5</v>
      </c>
    </row>
    <row r="33" spans="2:12">
      <c r="B33" s="86" t="s">
        <v>2743</v>
      </c>
      <c r="C33" s="87" t="s">
        <v>2761</v>
      </c>
      <c r="D33" s="87">
        <v>10</v>
      </c>
      <c r="E33" s="87" t="s">
        <v>262</v>
      </c>
      <c r="F33" s="87" t="s">
        <v>263</v>
      </c>
      <c r="G33" s="88" t="s">
        <v>135</v>
      </c>
      <c r="H33" s="89"/>
      <c r="I33" s="89"/>
      <c r="J33" s="90">
        <v>0.30546498900000008</v>
      </c>
      <c r="K33" s="91">
        <f t="shared" si="0"/>
        <v>2.6860610679946813E-6</v>
      </c>
      <c r="L33" s="91">
        <f>J33/'סכום נכסי הקרן'!$C$42</f>
        <v>1.5516989423937531E-7</v>
      </c>
    </row>
    <row r="34" spans="2:12">
      <c r="B34" s="86" t="s">
        <v>2743</v>
      </c>
      <c r="C34" s="87" t="s">
        <v>2762</v>
      </c>
      <c r="D34" s="87">
        <v>10</v>
      </c>
      <c r="E34" s="87" t="s">
        <v>262</v>
      </c>
      <c r="F34" s="87" t="s">
        <v>263</v>
      </c>
      <c r="G34" s="88" t="s">
        <v>132</v>
      </c>
      <c r="H34" s="93"/>
      <c r="I34" s="93"/>
      <c r="J34" s="90">
        <v>383.41231549400004</v>
      </c>
      <c r="K34" s="91">
        <f t="shared" si="0"/>
        <v>3.3714793207876505E-3</v>
      </c>
      <c r="L34" s="91">
        <f>J34/'סכום נכסי הקרן'!$C$42</f>
        <v>1.9476552334211361E-4</v>
      </c>
    </row>
    <row r="35" spans="2:12">
      <c r="B35" s="86" t="s">
        <v>2743</v>
      </c>
      <c r="C35" s="87" t="s">
        <v>2763</v>
      </c>
      <c r="D35" s="87">
        <v>10</v>
      </c>
      <c r="E35" s="87" t="s">
        <v>262</v>
      </c>
      <c r="F35" s="87" t="s">
        <v>263</v>
      </c>
      <c r="G35" s="88" t="s">
        <v>130</v>
      </c>
      <c r="H35" s="93"/>
      <c r="I35" s="93"/>
      <c r="J35" s="90">
        <v>16983.025578404006</v>
      </c>
      <c r="K35" s="91">
        <f t="shared" si="0"/>
        <v>0.14933771615610206</v>
      </c>
      <c r="L35" s="91">
        <f>J35/'סכום נכסי הקרן'!$C$42</f>
        <v>8.627025609358966E-3</v>
      </c>
    </row>
    <row r="36" spans="2:12">
      <c r="B36" s="86" t="s">
        <v>2743</v>
      </c>
      <c r="C36" s="87" t="s">
        <v>2764</v>
      </c>
      <c r="D36" s="87">
        <v>10</v>
      </c>
      <c r="E36" s="87" t="s">
        <v>262</v>
      </c>
      <c r="F36" s="87" t="s">
        <v>263</v>
      </c>
      <c r="G36" s="88" t="s">
        <v>132</v>
      </c>
      <c r="H36" s="93"/>
      <c r="I36" s="93"/>
      <c r="J36" s="90">
        <v>46.825550000000007</v>
      </c>
      <c r="K36" s="91">
        <f t="shared" si="0"/>
        <v>4.1175352780752994E-4</v>
      </c>
      <c r="L36" s="91">
        <f>J36/'סכום נכסי הקרן'!$C$42</f>
        <v>2.3786410563734295E-5</v>
      </c>
    </row>
    <row r="37" spans="2:12">
      <c r="B37" s="86" t="s">
        <v>2743</v>
      </c>
      <c r="C37" s="87" t="s">
        <v>2765</v>
      </c>
      <c r="D37" s="87">
        <v>10</v>
      </c>
      <c r="E37" s="87" t="s">
        <v>262</v>
      </c>
      <c r="F37" s="87" t="s">
        <v>263</v>
      </c>
      <c r="G37" s="88" t="s">
        <v>133</v>
      </c>
      <c r="H37" s="93"/>
      <c r="I37" s="93"/>
      <c r="J37" s="90">
        <v>0.32922222900000003</v>
      </c>
      <c r="K37" s="91">
        <f t="shared" si="0"/>
        <v>2.8949668337778944E-6</v>
      </c>
      <c r="L37" s="91">
        <f>J37/'סכום נכסי הקרן'!$C$42</f>
        <v>1.6723808061414656E-7</v>
      </c>
    </row>
    <row r="38" spans="2:12">
      <c r="B38" s="86" t="s">
        <v>2743</v>
      </c>
      <c r="C38" s="87" t="s">
        <v>2766</v>
      </c>
      <c r="D38" s="87">
        <v>10</v>
      </c>
      <c r="E38" s="87" t="s">
        <v>262</v>
      </c>
      <c r="F38" s="87" t="s">
        <v>263</v>
      </c>
      <c r="G38" s="88" t="s">
        <v>138</v>
      </c>
      <c r="H38" s="89"/>
      <c r="I38" s="89"/>
      <c r="J38" s="90">
        <v>0.26469000000000004</v>
      </c>
      <c r="K38" s="91">
        <f t="shared" si="0"/>
        <v>2.3275122507984445E-6</v>
      </c>
      <c r="L38" s="91">
        <f>J38/'סכום נכסי הקרן'!$C$42</f>
        <v>1.3445704347551349E-7</v>
      </c>
    </row>
    <row r="39" spans="2:12">
      <c r="B39" s="86" t="s">
        <v>2743</v>
      </c>
      <c r="C39" s="87" t="s">
        <v>2767</v>
      </c>
      <c r="D39" s="87">
        <v>10</v>
      </c>
      <c r="E39" s="87" t="s">
        <v>262</v>
      </c>
      <c r="F39" s="87" t="s">
        <v>263</v>
      </c>
      <c r="G39" s="88" t="s">
        <v>134</v>
      </c>
      <c r="H39" s="89"/>
      <c r="I39" s="89"/>
      <c r="J39" s="90">
        <v>0.21485671700000003</v>
      </c>
      <c r="K39" s="91">
        <f t="shared" si="0"/>
        <v>1.8893106690235159E-6</v>
      </c>
      <c r="L39" s="91">
        <f>J39/'סכום נכסי הקרן'!$C$42</f>
        <v>1.0914276677877931E-7</v>
      </c>
    </row>
    <row r="40" spans="2:12">
      <c r="B40" s="86" t="s">
        <v>2743</v>
      </c>
      <c r="C40" s="87" t="s">
        <v>2768</v>
      </c>
      <c r="D40" s="87">
        <v>10</v>
      </c>
      <c r="E40" s="87" t="s">
        <v>262</v>
      </c>
      <c r="F40" s="87" t="s">
        <v>263</v>
      </c>
      <c r="G40" s="88" t="s">
        <v>139</v>
      </c>
      <c r="H40" s="89"/>
      <c r="I40" s="89"/>
      <c r="J40" s="90">
        <v>69.18225870900001</v>
      </c>
      <c r="K40" s="91">
        <f t="shared" si="0"/>
        <v>6.0834392943860693E-4</v>
      </c>
      <c r="L40" s="91">
        <f>J40/'סכום נכסי הקרן'!$C$42</f>
        <v>3.5143156020137652E-5</v>
      </c>
    </row>
    <row r="41" spans="2:12">
      <c r="B41" s="86" t="s">
        <v>2743</v>
      </c>
      <c r="C41" s="87" t="s">
        <v>2769</v>
      </c>
      <c r="D41" s="87">
        <v>10</v>
      </c>
      <c r="E41" s="87" t="s">
        <v>262</v>
      </c>
      <c r="F41" s="87" t="s">
        <v>263</v>
      </c>
      <c r="G41" s="88" t="s">
        <v>1443</v>
      </c>
      <c r="H41" s="89"/>
      <c r="I41" s="89"/>
      <c r="J41" s="90">
        <v>3.4540679570000004</v>
      </c>
      <c r="K41" s="91">
        <f t="shared" si="0"/>
        <v>3.0372834202304032E-5</v>
      </c>
      <c r="L41" s="91">
        <f>J41/'סכום נכסי הקרן'!$C$42</f>
        <v>1.754595056336571E-6</v>
      </c>
    </row>
    <row r="42" spans="2:12">
      <c r="B42" s="86" t="s">
        <v>2743</v>
      </c>
      <c r="C42" s="87" t="s">
        <v>2770</v>
      </c>
      <c r="D42" s="87">
        <v>10</v>
      </c>
      <c r="E42" s="87" t="s">
        <v>262</v>
      </c>
      <c r="F42" s="87" t="s">
        <v>263</v>
      </c>
      <c r="G42" s="88" t="s">
        <v>133</v>
      </c>
      <c r="H42" s="93"/>
      <c r="I42" s="93"/>
      <c r="J42" s="90">
        <v>21.552630000000004</v>
      </c>
      <c r="K42" s="91">
        <f t="shared" si="0"/>
        <v>1.8951985478078538E-4</v>
      </c>
      <c r="L42" s="91">
        <f>J42/'סכום נכסי הקרן'!$C$42</f>
        <v>1.0948290108888346E-5</v>
      </c>
    </row>
    <row r="43" spans="2:12">
      <c r="B43" s="86" t="s">
        <v>2743</v>
      </c>
      <c r="C43" s="87" t="s">
        <v>2771</v>
      </c>
      <c r="D43" s="87">
        <v>10</v>
      </c>
      <c r="E43" s="87" t="s">
        <v>262</v>
      </c>
      <c r="F43" s="87" t="s">
        <v>263</v>
      </c>
      <c r="G43" s="88" t="s">
        <v>138</v>
      </c>
      <c r="H43" s="89"/>
      <c r="I43" s="89"/>
      <c r="J43" s="90">
        <v>8.0692531999999997E-2</v>
      </c>
      <c r="K43" s="91">
        <f t="shared" si="0"/>
        <v>7.0955781018529407E-7</v>
      </c>
      <c r="L43" s="91">
        <f>J43/'סכום נכסי הקרן'!$C$42</f>
        <v>4.0990136700567685E-8</v>
      </c>
    </row>
    <row r="44" spans="2:12">
      <c r="B44" s="86" t="s">
        <v>2743</v>
      </c>
      <c r="C44" s="87" t="s">
        <v>2772</v>
      </c>
      <c r="D44" s="87">
        <v>10</v>
      </c>
      <c r="E44" s="87" t="s">
        <v>262</v>
      </c>
      <c r="F44" s="87" t="s">
        <v>263</v>
      </c>
      <c r="G44" s="88" t="s">
        <v>130</v>
      </c>
      <c r="H44" s="93"/>
      <c r="I44" s="93"/>
      <c r="J44" s="90">
        <v>34.290737487999998</v>
      </c>
      <c r="K44" s="91">
        <f t="shared" si="0"/>
        <v>3.0153051340146386E-4</v>
      </c>
      <c r="L44" s="91">
        <f>J44/'סכום נכסי הקרן'!$C$42</f>
        <v>1.7418985157094846E-5</v>
      </c>
    </row>
    <row r="45" spans="2:12">
      <c r="B45" s="86" t="s">
        <v>2743</v>
      </c>
      <c r="C45" s="87" t="s">
        <v>2773</v>
      </c>
      <c r="D45" s="87">
        <v>10</v>
      </c>
      <c r="E45" s="87" t="s">
        <v>262</v>
      </c>
      <c r="F45" s="87" t="s">
        <v>263</v>
      </c>
      <c r="G45" s="88" t="s">
        <v>2735</v>
      </c>
      <c r="H45" s="89"/>
      <c r="I45" s="89"/>
      <c r="J45" s="90">
        <v>4.4354700000000004E-3</v>
      </c>
      <c r="K45" s="91">
        <f t="shared" si="0"/>
        <v>3.9002647485923067E-8</v>
      </c>
      <c r="L45" s="91">
        <f>J45/'סכום נכסי הקרן'!$C$42</f>
        <v>2.2531269886445869E-9</v>
      </c>
    </row>
    <row r="46" spans="2:12">
      <c r="B46" s="86" t="s">
        <v>2743</v>
      </c>
      <c r="C46" s="87" t="s">
        <v>2774</v>
      </c>
      <c r="D46" s="87">
        <v>10</v>
      </c>
      <c r="E46" s="87" t="s">
        <v>262</v>
      </c>
      <c r="F46" s="87" t="s">
        <v>263</v>
      </c>
      <c r="G46" s="88" t="s">
        <v>130</v>
      </c>
      <c r="H46" s="93"/>
      <c r="I46" s="93"/>
      <c r="J46" s="90">
        <v>3918.9151330750001</v>
      </c>
      <c r="K46" s="91">
        <f t="shared" si="0"/>
        <v>3.4460398889536732E-2</v>
      </c>
      <c r="L46" s="91">
        <f>J46/'סכום נכסי הקרן'!$C$42</f>
        <v>1.9907278039393741E-3</v>
      </c>
    </row>
    <row r="47" spans="2:12">
      <c r="B47" s="86" t="s">
        <v>2743</v>
      </c>
      <c r="C47" s="87" t="s">
        <v>2775</v>
      </c>
      <c r="D47" s="87">
        <v>10</v>
      </c>
      <c r="E47" s="87" t="s">
        <v>262</v>
      </c>
      <c r="F47" s="87" t="s">
        <v>263</v>
      </c>
      <c r="G47" s="88" t="s">
        <v>136</v>
      </c>
      <c r="H47" s="89"/>
      <c r="I47" s="89"/>
      <c r="J47" s="90">
        <v>1.6955899999999998E-4</v>
      </c>
      <c r="K47" s="91">
        <f t="shared" si="0"/>
        <v>1.4909919140622365E-9</v>
      </c>
      <c r="L47" s="91">
        <f>J47/'סכום נכסי הקרן'!$C$42</f>
        <v>8.6132463767670044E-11</v>
      </c>
    </row>
    <row r="48" spans="2:12">
      <c r="B48" s="86" t="s">
        <v>2746</v>
      </c>
      <c r="C48" s="87" t="s">
        <v>2776</v>
      </c>
      <c r="D48" s="87">
        <v>20</v>
      </c>
      <c r="E48" s="87" t="s">
        <v>262</v>
      </c>
      <c r="F48" s="87" t="s">
        <v>263</v>
      </c>
      <c r="G48" s="88" t="s">
        <v>139</v>
      </c>
      <c r="H48" s="89"/>
      <c r="I48" s="89"/>
      <c r="J48" s="90">
        <v>2.8253300000000001E-4</v>
      </c>
      <c r="K48" s="91">
        <f t="shared" si="0"/>
        <v>2.4844120244619624E-9</v>
      </c>
      <c r="L48" s="91">
        <f>J48/'סכום נכסי הקרן'!$C$42</f>
        <v>1.4352091829788525E-10</v>
      </c>
    </row>
    <row r="49" spans="2:12">
      <c r="B49" s="86" t="s">
        <v>2746</v>
      </c>
      <c r="C49" s="87" t="s">
        <v>2777</v>
      </c>
      <c r="D49" s="87">
        <v>20</v>
      </c>
      <c r="E49" s="87" t="s">
        <v>262</v>
      </c>
      <c r="F49" s="87" t="s">
        <v>263</v>
      </c>
      <c r="G49" s="88" t="s">
        <v>130</v>
      </c>
      <c r="H49" s="93"/>
      <c r="I49" s="93"/>
      <c r="J49" s="90">
        <v>5925.7775459320001</v>
      </c>
      <c r="K49" s="91">
        <f t="shared" si="0"/>
        <v>5.2107445818365149E-2</v>
      </c>
      <c r="L49" s="91">
        <f>J49/'סכום נכסי הקרן'!$C$42</f>
        <v>3.010172387017267E-3</v>
      </c>
    </row>
    <row r="50" spans="2:12">
      <c r="B50" s="86" t="s">
        <v>2746</v>
      </c>
      <c r="C50" s="87" t="s">
        <v>2778</v>
      </c>
      <c r="D50" s="87">
        <v>20</v>
      </c>
      <c r="E50" s="87" t="s">
        <v>262</v>
      </c>
      <c r="F50" s="87" t="s">
        <v>263</v>
      </c>
      <c r="G50" s="88" t="s">
        <v>136</v>
      </c>
      <c r="H50" s="89"/>
      <c r="I50" s="89"/>
      <c r="J50" s="90">
        <v>2.5970000000000003E-6</v>
      </c>
      <c r="K50" s="91">
        <f t="shared" si="0"/>
        <v>2.2836334260166839E-11</v>
      </c>
      <c r="L50" s="91">
        <f>J50/'סכום נכסי הקרן'!$C$42</f>
        <v>1.3192222672027976E-12</v>
      </c>
    </row>
    <row r="51" spans="2:12">
      <c r="B51" s="86" t="s">
        <v>2746</v>
      </c>
      <c r="C51" s="87" t="s">
        <v>2779</v>
      </c>
      <c r="D51" s="87">
        <v>20</v>
      </c>
      <c r="E51" s="87" t="s">
        <v>262</v>
      </c>
      <c r="F51" s="87" t="s">
        <v>263</v>
      </c>
      <c r="G51" s="88" t="s">
        <v>132</v>
      </c>
      <c r="H51" s="89"/>
      <c r="I51" s="89"/>
      <c r="J51" s="90">
        <v>2.4635477550000004</v>
      </c>
      <c r="K51" s="91">
        <f t="shared" si="0"/>
        <v>2.1662841740109204E-5</v>
      </c>
      <c r="L51" s="91">
        <f>J51/'סכום נכסי הקרן'!$C$42</f>
        <v>1.2514312879143097E-6</v>
      </c>
    </row>
    <row r="52" spans="2:12">
      <c r="B52" s="86" t="s">
        <v>2746</v>
      </c>
      <c r="C52" s="87" t="s">
        <v>2780</v>
      </c>
      <c r="D52" s="87">
        <v>20</v>
      </c>
      <c r="E52" s="87" t="s">
        <v>262</v>
      </c>
      <c r="F52" s="87" t="s">
        <v>263</v>
      </c>
      <c r="G52" s="88" t="s">
        <v>138</v>
      </c>
      <c r="H52" s="89"/>
      <c r="I52" s="89"/>
      <c r="J52" s="90">
        <v>2.3652884190000005</v>
      </c>
      <c r="K52" s="91">
        <f t="shared" si="0"/>
        <v>2.0798812844815385E-5</v>
      </c>
      <c r="L52" s="91">
        <f>J52/'סכום נכסי הקרן'!$C$42</f>
        <v>1.2015175782447829E-6</v>
      </c>
    </row>
    <row r="53" spans="2:12">
      <c r="B53" s="86" t="s">
        <v>2746</v>
      </c>
      <c r="C53" s="87" t="s">
        <v>2781</v>
      </c>
      <c r="D53" s="87">
        <v>20</v>
      </c>
      <c r="E53" s="87" t="s">
        <v>262</v>
      </c>
      <c r="F53" s="87" t="s">
        <v>263</v>
      </c>
      <c r="G53" s="88" t="s">
        <v>134</v>
      </c>
      <c r="H53" s="89"/>
      <c r="I53" s="89"/>
      <c r="J53" s="90">
        <v>3.4232584000000003E-2</v>
      </c>
      <c r="K53" s="91">
        <f t="shared" si="0"/>
        <v>3.0101914933124342E-7</v>
      </c>
      <c r="L53" s="91">
        <f>J53/'סכום נכסי הקרן'!$C$42</f>
        <v>1.7389444388405936E-8</v>
      </c>
    </row>
    <row r="54" spans="2:12">
      <c r="B54" s="86" t="s">
        <v>2748</v>
      </c>
      <c r="C54" s="87" t="s">
        <v>2782</v>
      </c>
      <c r="D54" s="87">
        <v>26</v>
      </c>
      <c r="E54" s="87" t="s">
        <v>262</v>
      </c>
      <c r="F54" s="87" t="s">
        <v>263</v>
      </c>
      <c r="G54" s="88" t="s">
        <v>139</v>
      </c>
      <c r="H54" s="89"/>
      <c r="I54" s="89"/>
      <c r="J54" s="90">
        <v>1.0000000000000002E-4</v>
      </c>
      <c r="K54" s="91">
        <f t="shared" si="0"/>
        <v>8.7933516596714821E-10</v>
      </c>
      <c r="L54" s="91">
        <f>J54/'סכום נכסי הקרן'!$C$42</f>
        <v>5.0797930966607536E-11</v>
      </c>
    </row>
    <row r="55" spans="2:12">
      <c r="B55" s="94"/>
      <c r="C55" s="94"/>
      <c r="D55" s="94"/>
      <c r="E55" s="95"/>
      <c r="F55" s="95"/>
      <c r="G55" s="95"/>
      <c r="H55" s="95"/>
      <c r="I55" s="95"/>
      <c r="J55" s="95"/>
      <c r="K55" s="95"/>
      <c r="L55" s="95"/>
    </row>
    <row r="56" spans="2:12">
      <c r="B56" s="79" t="s">
        <v>195</v>
      </c>
      <c r="C56" s="80"/>
      <c r="D56" s="80"/>
      <c r="E56" s="80"/>
      <c r="F56" s="80"/>
      <c r="G56" s="81"/>
      <c r="H56" s="82"/>
      <c r="I56" s="82"/>
      <c r="J56" s="83">
        <f>J57</f>
        <v>3830.6530283870006</v>
      </c>
      <c r="K56" s="84">
        <f t="shared" si="0"/>
        <v>3.3684279164792413E-2</v>
      </c>
      <c r="L56" s="84">
        <f>J56/'סכום נכסי הקרן'!$C$42</f>
        <v>1.9458924809302891E-3</v>
      </c>
    </row>
    <row r="57" spans="2:12">
      <c r="B57" s="85" t="s">
        <v>42</v>
      </c>
      <c r="C57" s="95"/>
      <c r="D57" s="95"/>
      <c r="E57" s="95"/>
      <c r="F57" s="95"/>
      <c r="G57" s="95"/>
      <c r="H57" s="95"/>
      <c r="I57" s="95"/>
      <c r="J57" s="83">
        <f>SUM(J58:J60)</f>
        <v>3830.6530283870006</v>
      </c>
      <c r="K57" s="84">
        <f t="shared" si="0"/>
        <v>3.3684279164792413E-2</v>
      </c>
      <c r="L57" s="84">
        <f>J57/'סכום נכסי הקרן'!$C$42</f>
        <v>1.9458924809302891E-3</v>
      </c>
    </row>
    <row r="58" spans="2:12">
      <c r="B58" s="86" t="s">
        <v>2783</v>
      </c>
      <c r="C58" s="87" t="s">
        <v>2784</v>
      </c>
      <c r="D58" s="87">
        <v>85</v>
      </c>
      <c r="E58" s="87" t="s">
        <v>2785</v>
      </c>
      <c r="F58" s="87" t="s">
        <v>2786</v>
      </c>
      <c r="G58" s="88" t="s">
        <v>139</v>
      </c>
      <c r="H58" s="89"/>
      <c r="I58" s="89"/>
      <c r="J58" s="90">
        <v>150.68618074500006</v>
      </c>
      <c r="K58" s="91">
        <f t="shared" si="0"/>
        <v>1.3250365775436029E-3</v>
      </c>
      <c r="L58" s="91">
        <f>J58/'סכום נכסי הקרן'!$C$42</f>
        <v>7.6545462071062571E-5</v>
      </c>
    </row>
    <row r="59" spans="2:12">
      <c r="B59" s="86" t="s">
        <v>2783</v>
      </c>
      <c r="C59" s="87" t="s">
        <v>2787</v>
      </c>
      <c r="D59" s="87">
        <v>85</v>
      </c>
      <c r="E59" s="87" t="s">
        <v>2785</v>
      </c>
      <c r="F59" s="87" t="s">
        <v>2786</v>
      </c>
      <c r="G59" s="88" t="s">
        <v>132</v>
      </c>
      <c r="H59" s="89"/>
      <c r="I59" s="89"/>
      <c r="J59" s="90">
        <v>552.49571248400014</v>
      </c>
      <c r="K59" s="91">
        <f t="shared" si="0"/>
        <v>4.85828909033256E-3</v>
      </c>
      <c r="L59" s="91">
        <f>J59/'סכום נכסי הקרן'!$C$42</f>
        <v>2.8065639062108881E-4</v>
      </c>
    </row>
    <row r="60" spans="2:12">
      <c r="B60" s="86" t="s">
        <v>2783</v>
      </c>
      <c r="C60" s="87" t="s">
        <v>2788</v>
      </c>
      <c r="D60" s="87">
        <v>85</v>
      </c>
      <c r="E60" s="87" t="s">
        <v>2785</v>
      </c>
      <c r="F60" s="87" t="s">
        <v>2786</v>
      </c>
      <c r="G60" s="88" t="s">
        <v>130</v>
      </c>
      <c r="H60" s="89"/>
      <c r="I60" s="89"/>
      <c r="J60" s="90">
        <v>3127.4711351580004</v>
      </c>
      <c r="K60" s="91">
        <f t="shared" si="0"/>
        <v>2.7500953496916253E-2</v>
      </c>
      <c r="L60" s="91">
        <f>J60/'סכום נכסי הקרן'!$C$42</f>
        <v>1.5886906282381378E-3</v>
      </c>
    </row>
    <row r="61" spans="2:12">
      <c r="B61" s="94"/>
      <c r="C61" s="94"/>
      <c r="D61" s="94"/>
      <c r="E61" s="95"/>
      <c r="F61" s="95"/>
      <c r="G61" s="95"/>
      <c r="H61" s="95"/>
      <c r="I61" s="95"/>
      <c r="J61" s="95"/>
      <c r="K61" s="95"/>
      <c r="L61" s="95"/>
    </row>
    <row r="62" spans="2:12">
      <c r="B62" s="94"/>
      <c r="C62" s="94"/>
      <c r="D62" s="94"/>
      <c r="E62" s="95"/>
      <c r="F62" s="95"/>
      <c r="G62" s="95"/>
      <c r="H62" s="95"/>
      <c r="I62" s="95"/>
      <c r="J62" s="95"/>
      <c r="K62" s="95"/>
      <c r="L62" s="95"/>
    </row>
    <row r="63" spans="2:12">
      <c r="B63" s="94"/>
      <c r="C63" s="94"/>
      <c r="D63" s="94"/>
      <c r="E63" s="95"/>
      <c r="F63" s="95"/>
      <c r="G63" s="95"/>
      <c r="H63" s="95"/>
      <c r="I63" s="95"/>
      <c r="J63" s="95"/>
      <c r="K63" s="95"/>
      <c r="L63" s="95"/>
    </row>
    <row r="64" spans="2:12"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</row>
    <row r="65" spans="2:12"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</row>
    <row r="66" spans="2:12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</row>
    <row r="67" spans="2:12"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</row>
    <row r="68" spans="2:12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</row>
    <row r="69" spans="2:12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</row>
    <row r="70" spans="2:12"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</row>
    <row r="71" spans="2:12"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</row>
    <row r="72" spans="2:12">
      <c r="B72" s="94"/>
      <c r="C72" s="94"/>
      <c r="D72" s="95"/>
      <c r="E72" s="95"/>
      <c r="F72" s="95"/>
      <c r="G72" s="95"/>
      <c r="H72" s="95"/>
      <c r="I72" s="95"/>
      <c r="J72" s="95"/>
      <c r="K72" s="95"/>
      <c r="L72" s="95"/>
    </row>
    <row r="73" spans="2:12">
      <c r="B73" s="94"/>
      <c r="C73" s="94"/>
      <c r="D73" s="95"/>
      <c r="E73" s="95"/>
      <c r="F73" s="95"/>
      <c r="G73" s="95"/>
      <c r="H73" s="95"/>
      <c r="I73" s="95"/>
      <c r="J73" s="95"/>
      <c r="K73" s="95"/>
      <c r="L73" s="95"/>
    </row>
    <row r="74" spans="2:12">
      <c r="B74" s="94"/>
      <c r="C74" s="94"/>
      <c r="D74" s="95"/>
      <c r="E74" s="95"/>
      <c r="F74" s="95"/>
      <c r="G74" s="95"/>
      <c r="H74" s="95"/>
      <c r="I74" s="95"/>
      <c r="J74" s="95"/>
      <c r="K74" s="95"/>
      <c r="L74" s="95"/>
    </row>
    <row r="75" spans="2:12">
      <c r="B75" s="96" t="s">
        <v>219</v>
      </c>
      <c r="C75" s="94"/>
      <c r="D75" s="95"/>
      <c r="E75" s="95"/>
      <c r="F75" s="95"/>
      <c r="G75" s="95"/>
      <c r="H75" s="95"/>
      <c r="I75" s="95"/>
      <c r="J75" s="95"/>
      <c r="K75" s="95"/>
      <c r="L75" s="95"/>
    </row>
    <row r="76" spans="2:12">
      <c r="B76" s="97"/>
      <c r="C76" s="94"/>
      <c r="D76" s="95"/>
      <c r="E76" s="95"/>
      <c r="F76" s="95"/>
      <c r="G76" s="95"/>
      <c r="H76" s="95"/>
      <c r="I76" s="95"/>
      <c r="J76" s="95"/>
      <c r="K76" s="95"/>
      <c r="L76" s="95"/>
    </row>
    <row r="77" spans="2:12">
      <c r="B77" s="94"/>
      <c r="C77" s="94"/>
      <c r="D77" s="95"/>
      <c r="E77" s="95"/>
      <c r="F77" s="95"/>
      <c r="G77" s="95"/>
      <c r="H77" s="95"/>
      <c r="I77" s="95"/>
      <c r="J77" s="95"/>
      <c r="K77" s="95"/>
      <c r="L77" s="95"/>
    </row>
    <row r="78" spans="2:12">
      <c r="B78" s="94"/>
      <c r="C78" s="94"/>
      <c r="D78" s="95"/>
      <c r="E78" s="95"/>
      <c r="F78" s="95"/>
      <c r="G78" s="95"/>
      <c r="H78" s="95"/>
      <c r="I78" s="95"/>
      <c r="J78" s="95"/>
      <c r="K78" s="95"/>
      <c r="L78" s="95"/>
    </row>
    <row r="79" spans="2:12">
      <c r="B79" s="94"/>
      <c r="C79" s="94"/>
      <c r="D79" s="95"/>
      <c r="E79" s="95"/>
      <c r="F79" s="95"/>
      <c r="G79" s="95"/>
      <c r="H79" s="95"/>
      <c r="I79" s="95"/>
      <c r="J79" s="95"/>
      <c r="K79" s="95"/>
      <c r="L79" s="95"/>
    </row>
    <row r="80" spans="2:12">
      <c r="B80" s="94"/>
      <c r="C80" s="94"/>
      <c r="D80" s="95"/>
      <c r="E80" s="95"/>
      <c r="F80" s="95"/>
      <c r="G80" s="95"/>
      <c r="H80" s="95"/>
      <c r="I80" s="95"/>
      <c r="J80" s="95"/>
      <c r="K80" s="95"/>
      <c r="L80" s="95"/>
    </row>
    <row r="81" spans="2:12">
      <c r="B81" s="94"/>
      <c r="C81" s="94"/>
      <c r="D81" s="95"/>
      <c r="E81" s="95"/>
      <c r="F81" s="95"/>
      <c r="G81" s="95"/>
      <c r="H81" s="95"/>
      <c r="I81" s="95"/>
      <c r="J81" s="95"/>
      <c r="K81" s="95"/>
      <c r="L81" s="95"/>
    </row>
    <row r="82" spans="2:12">
      <c r="B82" s="94"/>
      <c r="C82" s="94"/>
      <c r="D82" s="95"/>
      <c r="E82" s="95"/>
      <c r="F82" s="95"/>
      <c r="G82" s="95"/>
      <c r="H82" s="95"/>
      <c r="I82" s="95"/>
      <c r="J82" s="95"/>
      <c r="K82" s="95"/>
      <c r="L82" s="95"/>
    </row>
    <row r="83" spans="2:12">
      <c r="B83" s="94"/>
      <c r="C83" s="94"/>
      <c r="D83" s="95"/>
      <c r="E83" s="95"/>
      <c r="F83" s="95"/>
      <c r="G83" s="95"/>
      <c r="H83" s="95"/>
      <c r="I83" s="95"/>
      <c r="J83" s="95"/>
      <c r="K83" s="95"/>
      <c r="L83" s="95"/>
    </row>
    <row r="84" spans="2:12">
      <c r="B84" s="94"/>
      <c r="C84" s="94"/>
      <c r="D84" s="95"/>
      <c r="E84" s="95"/>
      <c r="F84" s="95"/>
      <c r="G84" s="95"/>
      <c r="H84" s="95"/>
      <c r="I84" s="95"/>
      <c r="J84" s="95"/>
      <c r="K84" s="95"/>
      <c r="L84" s="95"/>
    </row>
    <row r="85" spans="2:12">
      <c r="B85" s="94"/>
      <c r="C85" s="94"/>
      <c r="D85" s="95"/>
      <c r="E85" s="95"/>
      <c r="F85" s="95"/>
      <c r="G85" s="95"/>
      <c r="H85" s="95"/>
      <c r="I85" s="95"/>
      <c r="J85" s="95"/>
      <c r="K85" s="95"/>
      <c r="L85" s="95"/>
    </row>
    <row r="86" spans="2:12">
      <c r="B86" s="94"/>
      <c r="C86" s="94"/>
      <c r="D86" s="95"/>
      <c r="E86" s="95"/>
      <c r="F86" s="95"/>
      <c r="G86" s="95"/>
      <c r="H86" s="95"/>
      <c r="I86" s="95"/>
      <c r="J86" s="95"/>
      <c r="K86" s="95"/>
      <c r="L86" s="95"/>
    </row>
    <row r="87" spans="2:12">
      <c r="B87" s="94"/>
      <c r="C87" s="94"/>
      <c r="D87" s="95"/>
      <c r="E87" s="95"/>
      <c r="F87" s="95"/>
      <c r="G87" s="95"/>
      <c r="H87" s="95"/>
      <c r="I87" s="95"/>
      <c r="J87" s="95"/>
      <c r="K87" s="95"/>
      <c r="L87" s="95"/>
    </row>
    <row r="88" spans="2:12">
      <c r="B88" s="94"/>
      <c r="C88" s="94"/>
      <c r="D88" s="95"/>
      <c r="E88" s="95"/>
      <c r="F88" s="95"/>
      <c r="G88" s="95"/>
      <c r="H88" s="95"/>
      <c r="I88" s="95"/>
      <c r="J88" s="95"/>
      <c r="K88" s="95"/>
      <c r="L88" s="95"/>
    </row>
    <row r="89" spans="2:12">
      <c r="B89" s="94"/>
      <c r="C89" s="94"/>
      <c r="D89" s="95"/>
      <c r="E89" s="95"/>
      <c r="F89" s="95"/>
      <c r="G89" s="95"/>
      <c r="H89" s="95"/>
      <c r="I89" s="95"/>
      <c r="J89" s="95"/>
      <c r="K89" s="95"/>
      <c r="L89" s="95"/>
    </row>
    <row r="90" spans="2:12">
      <c r="B90" s="94"/>
      <c r="C90" s="94"/>
      <c r="D90" s="95"/>
      <c r="E90" s="95"/>
      <c r="F90" s="95"/>
      <c r="G90" s="95"/>
      <c r="H90" s="95"/>
      <c r="I90" s="95"/>
      <c r="J90" s="95"/>
      <c r="K90" s="95"/>
      <c r="L90" s="95"/>
    </row>
    <row r="91" spans="2:12">
      <c r="B91" s="94"/>
      <c r="C91" s="94"/>
      <c r="D91" s="95"/>
      <c r="E91" s="95"/>
      <c r="F91" s="95"/>
      <c r="G91" s="95"/>
      <c r="H91" s="95"/>
      <c r="I91" s="95"/>
      <c r="J91" s="95"/>
      <c r="K91" s="95"/>
      <c r="L91" s="95"/>
    </row>
    <row r="92" spans="2:12">
      <c r="B92" s="94"/>
      <c r="C92" s="94"/>
      <c r="D92" s="95"/>
      <c r="E92" s="95"/>
      <c r="F92" s="95"/>
      <c r="G92" s="95"/>
      <c r="H92" s="95"/>
      <c r="I92" s="95"/>
      <c r="J92" s="95"/>
      <c r="K92" s="95"/>
      <c r="L92" s="95"/>
    </row>
    <row r="93" spans="2:12">
      <c r="B93" s="94"/>
      <c r="C93" s="94"/>
      <c r="D93" s="95"/>
      <c r="E93" s="95"/>
      <c r="F93" s="95"/>
      <c r="G93" s="95"/>
      <c r="H93" s="95"/>
      <c r="I93" s="95"/>
      <c r="J93" s="95"/>
      <c r="K93" s="95"/>
      <c r="L93" s="95"/>
    </row>
    <row r="94" spans="2:12">
      <c r="B94" s="94"/>
      <c r="C94" s="94"/>
      <c r="D94" s="95"/>
      <c r="E94" s="95"/>
      <c r="F94" s="95"/>
      <c r="G94" s="95"/>
      <c r="H94" s="95"/>
      <c r="I94" s="95"/>
      <c r="J94" s="95"/>
      <c r="K94" s="95"/>
      <c r="L94" s="95"/>
    </row>
    <row r="95" spans="2:12">
      <c r="B95" s="94"/>
      <c r="C95" s="94"/>
      <c r="D95" s="95"/>
      <c r="E95" s="95"/>
      <c r="F95" s="95"/>
      <c r="G95" s="95"/>
      <c r="H95" s="95"/>
      <c r="I95" s="95"/>
      <c r="J95" s="95"/>
      <c r="K95" s="95"/>
      <c r="L95" s="95"/>
    </row>
    <row r="96" spans="2:12">
      <c r="B96" s="94"/>
      <c r="C96" s="94"/>
      <c r="D96" s="95"/>
      <c r="E96" s="95"/>
      <c r="F96" s="95"/>
      <c r="G96" s="95"/>
      <c r="H96" s="95"/>
      <c r="I96" s="95"/>
      <c r="J96" s="95"/>
      <c r="K96" s="95"/>
      <c r="L96" s="95"/>
    </row>
    <row r="97" spans="2:12">
      <c r="B97" s="94"/>
      <c r="C97" s="94"/>
      <c r="D97" s="95"/>
      <c r="E97" s="95"/>
      <c r="F97" s="95"/>
      <c r="G97" s="95"/>
      <c r="H97" s="95"/>
      <c r="I97" s="95"/>
      <c r="J97" s="95"/>
      <c r="K97" s="95"/>
      <c r="L97" s="95"/>
    </row>
    <row r="98" spans="2:12">
      <c r="B98" s="94"/>
      <c r="C98" s="94"/>
      <c r="D98" s="95"/>
      <c r="E98" s="95"/>
      <c r="F98" s="95"/>
      <c r="G98" s="95"/>
      <c r="H98" s="95"/>
      <c r="I98" s="95"/>
      <c r="J98" s="95"/>
      <c r="K98" s="95"/>
      <c r="L98" s="95"/>
    </row>
    <row r="99" spans="2:12">
      <c r="B99" s="94"/>
      <c r="C99" s="94"/>
      <c r="D99" s="95"/>
      <c r="E99" s="95"/>
      <c r="F99" s="95"/>
      <c r="G99" s="95"/>
      <c r="H99" s="95"/>
      <c r="I99" s="95"/>
      <c r="J99" s="95"/>
      <c r="K99" s="95"/>
      <c r="L99" s="95"/>
    </row>
    <row r="100" spans="2:12">
      <c r="B100" s="94"/>
      <c r="C100" s="94"/>
      <c r="D100" s="95"/>
      <c r="E100" s="95"/>
      <c r="F100" s="95"/>
      <c r="G100" s="95"/>
      <c r="H100" s="95"/>
      <c r="I100" s="95"/>
      <c r="J100" s="95"/>
      <c r="K100" s="95"/>
      <c r="L100" s="95"/>
    </row>
    <row r="101" spans="2:12">
      <c r="B101" s="94"/>
      <c r="C101" s="94"/>
      <c r="D101" s="95"/>
      <c r="E101" s="95"/>
      <c r="F101" s="95"/>
      <c r="G101" s="95"/>
      <c r="H101" s="95"/>
      <c r="I101" s="95"/>
      <c r="J101" s="95"/>
      <c r="K101" s="95"/>
      <c r="L101" s="95"/>
    </row>
    <row r="102" spans="2:12">
      <c r="B102" s="94"/>
      <c r="C102" s="94"/>
      <c r="D102" s="95"/>
      <c r="E102" s="95"/>
      <c r="F102" s="95"/>
      <c r="G102" s="95"/>
      <c r="H102" s="95"/>
      <c r="I102" s="95"/>
      <c r="J102" s="95"/>
      <c r="K102" s="95"/>
      <c r="L102" s="95"/>
    </row>
    <row r="103" spans="2:12">
      <c r="B103" s="94"/>
      <c r="C103" s="94"/>
      <c r="D103" s="95"/>
      <c r="E103" s="95"/>
      <c r="F103" s="95"/>
      <c r="G103" s="95"/>
      <c r="H103" s="95"/>
      <c r="I103" s="95"/>
      <c r="J103" s="95"/>
      <c r="K103" s="95"/>
      <c r="L103" s="95"/>
    </row>
    <row r="104" spans="2:12">
      <c r="B104" s="94"/>
      <c r="C104" s="94"/>
      <c r="D104" s="95"/>
      <c r="E104" s="95"/>
      <c r="F104" s="95"/>
      <c r="G104" s="95"/>
      <c r="H104" s="95"/>
      <c r="I104" s="95"/>
      <c r="J104" s="95"/>
      <c r="K104" s="95"/>
      <c r="L104" s="95"/>
    </row>
    <row r="105" spans="2:12">
      <c r="B105" s="94"/>
      <c r="C105" s="94"/>
      <c r="D105" s="95"/>
      <c r="E105" s="95"/>
      <c r="F105" s="95"/>
      <c r="G105" s="95"/>
      <c r="H105" s="95"/>
      <c r="I105" s="95"/>
      <c r="J105" s="95"/>
      <c r="K105" s="95"/>
      <c r="L105" s="95"/>
    </row>
    <row r="106" spans="2:12">
      <c r="B106" s="94"/>
      <c r="C106" s="94"/>
      <c r="D106" s="95"/>
      <c r="E106" s="95"/>
      <c r="F106" s="95"/>
      <c r="G106" s="95"/>
      <c r="H106" s="95"/>
      <c r="I106" s="95"/>
      <c r="J106" s="95"/>
      <c r="K106" s="95"/>
      <c r="L106" s="95"/>
    </row>
    <row r="107" spans="2:12">
      <c r="B107" s="94"/>
      <c r="C107" s="94"/>
      <c r="D107" s="95"/>
      <c r="E107" s="95"/>
      <c r="F107" s="95"/>
      <c r="G107" s="95"/>
      <c r="H107" s="95"/>
      <c r="I107" s="95"/>
      <c r="J107" s="95"/>
      <c r="K107" s="95"/>
      <c r="L107" s="95"/>
    </row>
    <row r="108" spans="2:12">
      <c r="B108" s="94"/>
      <c r="C108" s="94"/>
      <c r="D108" s="95"/>
      <c r="E108" s="95"/>
      <c r="F108" s="95"/>
      <c r="G108" s="95"/>
      <c r="H108" s="95"/>
      <c r="I108" s="95"/>
      <c r="J108" s="95"/>
      <c r="K108" s="95"/>
      <c r="L108" s="95"/>
    </row>
    <row r="109" spans="2:12">
      <c r="B109" s="94"/>
      <c r="C109" s="94"/>
      <c r="D109" s="95"/>
      <c r="E109" s="95"/>
      <c r="F109" s="95"/>
      <c r="G109" s="95"/>
      <c r="H109" s="95"/>
      <c r="I109" s="95"/>
      <c r="J109" s="95"/>
      <c r="K109" s="95"/>
      <c r="L109" s="95"/>
    </row>
    <row r="110" spans="2:12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</row>
    <row r="111" spans="2:12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</row>
    <row r="112" spans="2:12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</row>
    <row r="113" spans="2:12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</row>
    <row r="114" spans="2:12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</row>
    <row r="115" spans="2:12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</row>
    <row r="116" spans="2:12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</row>
    <row r="117" spans="2:12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</row>
    <row r="118" spans="2:12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4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4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4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4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4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4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4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4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4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4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4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4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4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4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4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4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4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4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4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4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4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4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4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4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4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4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4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4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4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4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4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4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4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4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4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4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4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4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4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4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4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4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4"/>
      <c r="D474" s="95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4"/>
      <c r="D475" s="95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4"/>
      <c r="D476" s="95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4"/>
      <c r="D477" s="95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4"/>
      <c r="D478" s="95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4"/>
      <c r="D479" s="95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4"/>
      <c r="D480" s="95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4"/>
      <c r="D481" s="95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4"/>
      <c r="D482" s="95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4"/>
      <c r="D483" s="95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4"/>
      <c r="D484" s="95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4"/>
      <c r="D485" s="95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4"/>
      <c r="D486" s="95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4"/>
      <c r="D487" s="95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4"/>
      <c r="D488" s="95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4"/>
      <c r="D489" s="95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4"/>
      <c r="D490" s="95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4"/>
      <c r="D491" s="95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4"/>
      <c r="D492" s="95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4"/>
      <c r="D493" s="95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4"/>
      <c r="D494" s="95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4"/>
      <c r="D495" s="95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4"/>
      <c r="D496" s="95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4"/>
      <c r="D497" s="95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4"/>
      <c r="D498" s="95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4"/>
      <c r="D499" s="95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4"/>
      <c r="D500" s="95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4"/>
      <c r="D501" s="95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4"/>
      <c r="D502" s="95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4"/>
      <c r="D503" s="95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4"/>
      <c r="D504" s="95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4"/>
      <c r="D505" s="95"/>
      <c r="E505" s="95"/>
      <c r="F505" s="95"/>
      <c r="G505" s="95"/>
      <c r="H505" s="95"/>
      <c r="I505" s="95"/>
      <c r="J505" s="95"/>
      <c r="K505" s="95"/>
      <c r="L505" s="95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4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31.285156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42578125" style="1" bestFit="1" customWidth="1"/>
    <col min="9" max="9" width="9.71093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144</v>
      </c>
      <c r="C1" s="46" t="s" vm="1">
        <v>227</v>
      </c>
    </row>
    <row r="2" spans="2:11">
      <c r="B2" s="46" t="s">
        <v>143</v>
      </c>
      <c r="C2" s="46" t="s">
        <v>228</v>
      </c>
    </row>
    <row r="3" spans="2:11">
      <c r="B3" s="46" t="s">
        <v>145</v>
      </c>
      <c r="C3" s="46" t="s">
        <v>229</v>
      </c>
    </row>
    <row r="4" spans="2:11">
      <c r="B4" s="46" t="s">
        <v>146</v>
      </c>
      <c r="C4" s="46">
        <v>414</v>
      </c>
    </row>
    <row r="6" spans="2:11" ht="26.25" customHeight="1">
      <c r="B6" s="145" t="s">
        <v>172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2:11" ht="26.25" customHeight="1">
      <c r="B7" s="145" t="s">
        <v>99</v>
      </c>
      <c r="C7" s="146"/>
      <c r="D7" s="146"/>
      <c r="E7" s="146"/>
      <c r="F7" s="146"/>
      <c r="G7" s="146"/>
      <c r="H7" s="146"/>
      <c r="I7" s="146"/>
      <c r="J7" s="146"/>
      <c r="K7" s="147"/>
    </row>
    <row r="8" spans="2:11" s="3" customFormat="1" ht="63">
      <c r="B8" s="21" t="s">
        <v>114</v>
      </c>
      <c r="C8" s="29" t="s">
        <v>44</v>
      </c>
      <c r="D8" s="29" t="s">
        <v>64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147</v>
      </c>
      <c r="K8" s="30" t="s">
        <v>149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49</v>
      </c>
      <c r="C11" s="74"/>
      <c r="D11" s="75"/>
      <c r="E11" s="75"/>
      <c r="F11" s="111"/>
      <c r="G11" s="77"/>
      <c r="H11" s="112"/>
      <c r="I11" s="77">
        <v>-7676.7323326680007</v>
      </c>
      <c r="J11" s="78">
        <f>IFERROR(I11/$I$11,0)</f>
        <v>1</v>
      </c>
      <c r="K11" s="78">
        <f>I11/'סכום נכסי הקרן'!$C$42</f>
        <v>-3.8996211908399305E-3</v>
      </c>
    </row>
    <row r="12" spans="2:11" ht="19.5" customHeight="1">
      <c r="B12" s="79" t="s">
        <v>32</v>
      </c>
      <c r="C12" s="80"/>
      <c r="D12" s="81"/>
      <c r="E12" s="81"/>
      <c r="F12" s="100"/>
      <c r="G12" s="83"/>
      <c r="H12" s="101"/>
      <c r="I12" s="83">
        <v>-8100.6355750750017</v>
      </c>
      <c r="J12" s="84">
        <f t="shared" ref="J12:J75" si="0">IFERROR(I12/$I$11,0)</f>
        <v>1.0552192292289648</v>
      </c>
      <c r="K12" s="84">
        <f>I12/'סכום נכסי הקרן'!$C$42</f>
        <v>-4.1149552672830499E-3</v>
      </c>
    </row>
    <row r="13" spans="2:11">
      <c r="B13" s="85" t="s">
        <v>189</v>
      </c>
      <c r="C13" s="80"/>
      <c r="D13" s="81"/>
      <c r="E13" s="81"/>
      <c r="F13" s="100"/>
      <c r="G13" s="83"/>
      <c r="H13" s="101"/>
      <c r="I13" s="83">
        <v>83.620532821000026</v>
      </c>
      <c r="J13" s="84">
        <f t="shared" si="0"/>
        <v>-1.0892724820579777E-2</v>
      </c>
      <c r="K13" s="84">
        <f>I13/'סכום נכסי הקרן'!$C$42</f>
        <v>4.2477500536320982E-5</v>
      </c>
    </row>
    <row r="14" spans="2:11">
      <c r="B14" s="86" t="s">
        <v>2172</v>
      </c>
      <c r="C14" s="87" t="s">
        <v>2173</v>
      </c>
      <c r="D14" s="88" t="s">
        <v>617</v>
      </c>
      <c r="E14" s="88" t="s">
        <v>131</v>
      </c>
      <c r="F14" s="98">
        <v>44952</v>
      </c>
      <c r="G14" s="90">
        <v>239631.78872200006</v>
      </c>
      <c r="H14" s="99">
        <v>-35.132581999999999</v>
      </c>
      <c r="I14" s="90">
        <v>-84.188834635999996</v>
      </c>
      <c r="J14" s="91">
        <f t="shared" si="0"/>
        <v>1.0966753950471617E-2</v>
      </c>
      <c r="K14" s="91">
        <f>I14/'סכום נכסי הקרן'!$C$42</f>
        <v>-4.2766186099986648E-5</v>
      </c>
    </row>
    <row r="15" spans="2:11">
      <c r="B15" s="86" t="s">
        <v>864</v>
      </c>
      <c r="C15" s="87" t="s">
        <v>2174</v>
      </c>
      <c r="D15" s="88" t="s">
        <v>617</v>
      </c>
      <c r="E15" s="88" t="s">
        <v>131</v>
      </c>
      <c r="F15" s="98">
        <v>44952</v>
      </c>
      <c r="G15" s="90">
        <v>398837.89406100003</v>
      </c>
      <c r="H15" s="99">
        <v>-6.1673660000000003</v>
      </c>
      <c r="I15" s="90">
        <v>-24.597793693000003</v>
      </c>
      <c r="J15" s="91">
        <f t="shared" si="0"/>
        <v>3.2042010359440514E-3</v>
      </c>
      <c r="K15" s="91">
        <f>I15/'סכום נכסי הקרן'!$C$42</f>
        <v>-1.2495170259478682E-5</v>
      </c>
    </row>
    <row r="16" spans="2:11" s="6" customFormat="1">
      <c r="B16" s="86" t="s">
        <v>877</v>
      </c>
      <c r="C16" s="87" t="s">
        <v>2175</v>
      </c>
      <c r="D16" s="88" t="s">
        <v>617</v>
      </c>
      <c r="E16" s="88" t="s">
        <v>131</v>
      </c>
      <c r="F16" s="98">
        <v>44882</v>
      </c>
      <c r="G16" s="90">
        <v>107809.28501400004</v>
      </c>
      <c r="H16" s="99">
        <v>1.585175</v>
      </c>
      <c r="I16" s="90">
        <v>1.7089660720000002</v>
      </c>
      <c r="J16" s="91">
        <f t="shared" si="0"/>
        <v>-2.2261634220690089E-4</v>
      </c>
      <c r="K16" s="91">
        <f>I16/'סכום נכסי הקרן'!$C$42</f>
        <v>8.6811940549730435E-7</v>
      </c>
    </row>
    <row r="17" spans="2:11" s="6" customFormat="1">
      <c r="B17" s="86" t="s">
        <v>877</v>
      </c>
      <c r="C17" s="87" t="s">
        <v>2176</v>
      </c>
      <c r="D17" s="88" t="s">
        <v>617</v>
      </c>
      <c r="E17" s="88" t="s">
        <v>131</v>
      </c>
      <c r="F17" s="98">
        <v>44965</v>
      </c>
      <c r="G17" s="90">
        <v>112080.87093600001</v>
      </c>
      <c r="H17" s="99">
        <v>2.1349860000000001</v>
      </c>
      <c r="I17" s="90">
        <v>2.3929112260000007</v>
      </c>
      <c r="J17" s="91">
        <f t="shared" si="0"/>
        <v>-3.1170960798217114E-4</v>
      </c>
      <c r="K17" s="91">
        <f>I17/'סכום נכסי הקרן'!$C$42</f>
        <v>1.2155493926756823E-6</v>
      </c>
    </row>
    <row r="18" spans="2:11" s="6" customFormat="1">
      <c r="B18" s="86" t="s">
        <v>995</v>
      </c>
      <c r="C18" s="87" t="s">
        <v>2177</v>
      </c>
      <c r="D18" s="88" t="s">
        <v>617</v>
      </c>
      <c r="E18" s="88" t="s">
        <v>131</v>
      </c>
      <c r="F18" s="98">
        <v>44965</v>
      </c>
      <c r="G18" s="90">
        <v>95850.824310000011</v>
      </c>
      <c r="H18" s="99">
        <v>19.151985</v>
      </c>
      <c r="I18" s="90">
        <v>18.357335543000005</v>
      </c>
      <c r="J18" s="91">
        <f t="shared" si="0"/>
        <v>-2.3912955079703848E-3</v>
      </c>
      <c r="K18" s="91">
        <f>I18/'סכום נכסי הקרן'!$C$42</f>
        <v>9.3251466364416498E-6</v>
      </c>
    </row>
    <row r="19" spans="2:11">
      <c r="B19" s="86" t="s">
        <v>995</v>
      </c>
      <c r="C19" s="87" t="s">
        <v>2178</v>
      </c>
      <c r="D19" s="88" t="s">
        <v>617</v>
      </c>
      <c r="E19" s="88" t="s">
        <v>131</v>
      </c>
      <c r="F19" s="98">
        <v>44952</v>
      </c>
      <c r="G19" s="90">
        <v>275963.00127200002</v>
      </c>
      <c r="H19" s="99">
        <v>31.591823000000002</v>
      </c>
      <c r="I19" s="90">
        <v>87.181742819000021</v>
      </c>
      <c r="J19" s="91">
        <f t="shared" si="0"/>
        <v>-1.1356621416641285E-2</v>
      </c>
      <c r="K19" s="91">
        <f>I19/'סכום נכסי הקרן'!$C$42</f>
        <v>4.4286521532680943E-5</v>
      </c>
    </row>
    <row r="20" spans="2:11">
      <c r="B20" s="86" t="s">
        <v>892</v>
      </c>
      <c r="C20" s="87" t="s">
        <v>2179</v>
      </c>
      <c r="D20" s="88" t="s">
        <v>617</v>
      </c>
      <c r="E20" s="88" t="s">
        <v>131</v>
      </c>
      <c r="F20" s="98">
        <v>45091</v>
      </c>
      <c r="G20" s="90">
        <v>234825.85759500004</v>
      </c>
      <c r="H20" s="99">
        <v>14.614584000000001</v>
      </c>
      <c r="I20" s="90">
        <v>34.318822983000004</v>
      </c>
      <c r="J20" s="91">
        <f t="shared" si="0"/>
        <v>-4.4704988393248707E-3</v>
      </c>
      <c r="K20" s="91">
        <f>I20/'סכום נכסי הקרן'!$C$42</f>
        <v>1.743325200745658E-5</v>
      </c>
    </row>
    <row r="21" spans="2:11">
      <c r="B21" s="86" t="s">
        <v>912</v>
      </c>
      <c r="C21" s="87" t="s">
        <v>2180</v>
      </c>
      <c r="D21" s="88" t="s">
        <v>617</v>
      </c>
      <c r="E21" s="88" t="s">
        <v>131</v>
      </c>
      <c r="F21" s="98">
        <v>44917</v>
      </c>
      <c r="G21" s="90">
        <v>379636.72958700004</v>
      </c>
      <c r="H21" s="99">
        <v>4.195055</v>
      </c>
      <c r="I21" s="90">
        <v>15.925968164000002</v>
      </c>
      <c r="J21" s="91">
        <f t="shared" si="0"/>
        <v>-2.0745764569943042E-3</v>
      </c>
      <c r="K21" s="91">
        <f>I21/'סכום נכסי הקרן'!$C$42</f>
        <v>8.0900623137126129E-6</v>
      </c>
    </row>
    <row r="22" spans="2:11">
      <c r="B22" s="86" t="s">
        <v>912</v>
      </c>
      <c r="C22" s="87" t="s">
        <v>2181</v>
      </c>
      <c r="D22" s="88" t="s">
        <v>617</v>
      </c>
      <c r="E22" s="88" t="s">
        <v>131</v>
      </c>
      <c r="F22" s="98">
        <v>45043</v>
      </c>
      <c r="G22" s="90">
        <v>312870.15774000005</v>
      </c>
      <c r="H22" s="99">
        <v>10.394539999999999</v>
      </c>
      <c r="I22" s="90">
        <v>32.521414343000004</v>
      </c>
      <c r="J22" s="91">
        <f t="shared" si="0"/>
        <v>-4.236361635875532E-3</v>
      </c>
      <c r="K22" s="91">
        <f>I22/'סכום נכסי הקרן'!$C$42</f>
        <v>1.6520205607321541E-5</v>
      </c>
    </row>
    <row r="23" spans="2:11">
      <c r="B23" s="92"/>
      <c r="C23" s="87"/>
      <c r="D23" s="87"/>
      <c r="E23" s="87"/>
      <c r="F23" s="87"/>
      <c r="G23" s="90"/>
      <c r="H23" s="99"/>
      <c r="I23" s="87"/>
      <c r="J23" s="91"/>
      <c r="K23" s="87"/>
    </row>
    <row r="24" spans="2:11">
      <c r="B24" s="85" t="s">
        <v>2161</v>
      </c>
      <c r="C24" s="80"/>
      <c r="D24" s="81"/>
      <c r="E24" s="81"/>
      <c r="F24" s="100"/>
      <c r="G24" s="83"/>
      <c r="H24" s="101"/>
      <c r="I24" s="83">
        <v>-9156.512257653003</v>
      </c>
      <c r="J24" s="84">
        <f t="shared" si="0"/>
        <v>1.1927616934991809</v>
      </c>
      <c r="K24" s="84">
        <f>I24/'סכום נכסי הקרן'!$C$42</f>
        <v>-4.6513187755915291E-3</v>
      </c>
    </row>
    <row r="25" spans="2:11">
      <c r="B25" s="86" t="s">
        <v>2182</v>
      </c>
      <c r="C25" s="87" t="s">
        <v>2183</v>
      </c>
      <c r="D25" s="88" t="s">
        <v>617</v>
      </c>
      <c r="E25" s="88" t="s">
        <v>130</v>
      </c>
      <c r="F25" s="98">
        <v>44951</v>
      </c>
      <c r="G25" s="90">
        <v>330620.14440000005</v>
      </c>
      <c r="H25" s="99">
        <v>-15.460433999999999</v>
      </c>
      <c r="I25" s="90">
        <v>-51.115308362000007</v>
      </c>
      <c r="J25" s="91">
        <f t="shared" si="0"/>
        <v>6.6584721398297341E-3</v>
      </c>
      <c r="K25" s="91">
        <f>I25/'סכום נכסי הקרן'!$C$42</f>
        <v>-2.5965519055097327E-5</v>
      </c>
    </row>
    <row r="26" spans="2:11">
      <c r="B26" s="86" t="s">
        <v>2182</v>
      </c>
      <c r="C26" s="87" t="s">
        <v>2184</v>
      </c>
      <c r="D26" s="88" t="s">
        <v>617</v>
      </c>
      <c r="E26" s="88" t="s">
        <v>130</v>
      </c>
      <c r="F26" s="98">
        <v>44951</v>
      </c>
      <c r="G26" s="90">
        <v>122876.15355000002</v>
      </c>
      <c r="H26" s="99">
        <v>-15.460433999999999</v>
      </c>
      <c r="I26" s="90">
        <v>-18.997186297000002</v>
      </c>
      <c r="J26" s="91">
        <f t="shared" si="0"/>
        <v>2.4746448715110597E-3</v>
      </c>
      <c r="K26" s="91">
        <f>I26/'סכום נכסי הקרן'!$C$42</f>
        <v>-9.650177580747886E-6</v>
      </c>
    </row>
    <row r="27" spans="2:11">
      <c r="B27" s="86" t="s">
        <v>2185</v>
      </c>
      <c r="C27" s="87" t="s">
        <v>2186</v>
      </c>
      <c r="D27" s="88" t="s">
        <v>617</v>
      </c>
      <c r="E27" s="88" t="s">
        <v>130</v>
      </c>
      <c r="F27" s="98">
        <v>44951</v>
      </c>
      <c r="G27" s="90">
        <v>377851.59360000008</v>
      </c>
      <c r="H27" s="99">
        <v>-15.460433999999999</v>
      </c>
      <c r="I27" s="90">
        <v>-58.417495287000015</v>
      </c>
      <c r="J27" s="91">
        <f t="shared" si="0"/>
        <v>7.6096824476225263E-3</v>
      </c>
      <c r="K27" s="91">
        <f>I27/'סכום נכסי הקרן'!$C$42</f>
        <v>-2.9674878928311474E-5</v>
      </c>
    </row>
    <row r="28" spans="2:11">
      <c r="B28" s="86" t="s">
        <v>2187</v>
      </c>
      <c r="C28" s="87" t="s">
        <v>2188</v>
      </c>
      <c r="D28" s="88" t="s">
        <v>617</v>
      </c>
      <c r="E28" s="88" t="s">
        <v>130</v>
      </c>
      <c r="F28" s="98">
        <v>44951</v>
      </c>
      <c r="G28" s="90">
        <v>975066.52234300016</v>
      </c>
      <c r="H28" s="99">
        <v>-15.408134</v>
      </c>
      <c r="I28" s="90">
        <v>-150.23955618900001</v>
      </c>
      <c r="J28" s="91">
        <f t="shared" si="0"/>
        <v>1.9570769134370117E-2</v>
      </c>
      <c r="K28" s="91">
        <f>I28/'סכום נכסי הקרן'!$C$42</f>
        <v>-7.6318586037425751E-5</v>
      </c>
    </row>
    <row r="29" spans="2:11">
      <c r="B29" s="86" t="s">
        <v>2187</v>
      </c>
      <c r="C29" s="87" t="s">
        <v>2189</v>
      </c>
      <c r="D29" s="88" t="s">
        <v>617</v>
      </c>
      <c r="E29" s="88" t="s">
        <v>130</v>
      </c>
      <c r="F29" s="98">
        <v>44951</v>
      </c>
      <c r="G29" s="90">
        <v>708792.79770000011</v>
      </c>
      <c r="H29" s="99">
        <v>-15.408134</v>
      </c>
      <c r="I29" s="90">
        <v>-109.21174395000001</v>
      </c>
      <c r="J29" s="91">
        <f t="shared" si="0"/>
        <v>1.4226332144635834E-2</v>
      </c>
      <c r="K29" s="91">
        <f>I29/'סכום נכסי הקרן'!$C$42</f>
        <v>-5.5477306299149182E-5</v>
      </c>
    </row>
    <row r="30" spans="2:11">
      <c r="B30" s="86" t="s">
        <v>2190</v>
      </c>
      <c r="C30" s="87" t="s">
        <v>2191</v>
      </c>
      <c r="D30" s="88" t="s">
        <v>617</v>
      </c>
      <c r="E30" s="88" t="s">
        <v>130</v>
      </c>
      <c r="F30" s="98">
        <v>44950</v>
      </c>
      <c r="G30" s="90">
        <v>371078.5591800001</v>
      </c>
      <c r="H30" s="99">
        <v>-14.7034</v>
      </c>
      <c r="I30" s="90">
        <v>-54.561164648000002</v>
      </c>
      <c r="J30" s="91">
        <f t="shared" si="0"/>
        <v>7.1073423279091469E-3</v>
      </c>
      <c r="K30" s="91">
        <f>I30/'סכום נכסי הקרן'!$C$42</f>
        <v>-2.771594275246811E-5</v>
      </c>
    </row>
    <row r="31" spans="2:11">
      <c r="B31" s="86" t="s">
        <v>2192</v>
      </c>
      <c r="C31" s="87" t="s">
        <v>2193</v>
      </c>
      <c r="D31" s="88" t="s">
        <v>617</v>
      </c>
      <c r="E31" s="88" t="s">
        <v>130</v>
      </c>
      <c r="F31" s="98">
        <v>44950</v>
      </c>
      <c r="G31" s="90">
        <v>571195.17187199998</v>
      </c>
      <c r="H31" s="99">
        <v>-14.572735</v>
      </c>
      <c r="I31" s="90">
        <v>-83.238757338000013</v>
      </c>
      <c r="J31" s="91">
        <f t="shared" si="0"/>
        <v>1.0842993311591848E-2</v>
      </c>
      <c r="K31" s="91">
        <f>I31/'סכום נכסי הקרן'!$C$42</f>
        <v>-4.2283566490019202E-5</v>
      </c>
    </row>
    <row r="32" spans="2:11">
      <c r="B32" s="86" t="s">
        <v>2194</v>
      </c>
      <c r="C32" s="87" t="s">
        <v>2195</v>
      </c>
      <c r="D32" s="88" t="s">
        <v>617</v>
      </c>
      <c r="E32" s="88" t="s">
        <v>130</v>
      </c>
      <c r="F32" s="98">
        <v>44950</v>
      </c>
      <c r="G32" s="90">
        <v>333217.16064000007</v>
      </c>
      <c r="H32" s="99">
        <v>-14.565866</v>
      </c>
      <c r="I32" s="90">
        <v>-48.535964732000011</v>
      </c>
      <c r="J32" s="91">
        <f t="shared" si="0"/>
        <v>6.3224771463578746E-3</v>
      </c>
      <c r="K32" s="91">
        <f>I32/'סכום נכסי הקרן'!$C$42</f>
        <v>-2.465526585853834E-5</v>
      </c>
    </row>
    <row r="33" spans="2:11">
      <c r="B33" s="86" t="s">
        <v>2196</v>
      </c>
      <c r="C33" s="87" t="s">
        <v>2197</v>
      </c>
      <c r="D33" s="88" t="s">
        <v>617</v>
      </c>
      <c r="E33" s="88" t="s">
        <v>130</v>
      </c>
      <c r="F33" s="98">
        <v>44952</v>
      </c>
      <c r="G33" s="90">
        <v>447892.26543300011</v>
      </c>
      <c r="H33" s="99">
        <v>-14.445479000000001</v>
      </c>
      <c r="I33" s="90">
        <v>-64.70018236300001</v>
      </c>
      <c r="J33" s="91">
        <f t="shared" si="0"/>
        <v>8.428088874177779E-3</v>
      </c>
      <c r="K33" s="91">
        <f>I33/'סכום נכסי הקרן'!$C$42</f>
        <v>-3.2866353972025926E-5</v>
      </c>
    </row>
    <row r="34" spans="2:11">
      <c r="B34" s="86" t="s">
        <v>2198</v>
      </c>
      <c r="C34" s="87" t="s">
        <v>2199</v>
      </c>
      <c r="D34" s="88" t="s">
        <v>617</v>
      </c>
      <c r="E34" s="88" t="s">
        <v>130</v>
      </c>
      <c r="F34" s="98">
        <v>44952</v>
      </c>
      <c r="G34" s="90">
        <v>905531.04720000003</v>
      </c>
      <c r="H34" s="99">
        <v>-14.418067000000001</v>
      </c>
      <c r="I34" s="90">
        <v>-130.56007069100002</v>
      </c>
      <c r="J34" s="91">
        <f t="shared" si="0"/>
        <v>1.7007245405106456E-2</v>
      </c>
      <c r="K34" s="91">
        <f>I34/'סכום נכסי הקרן'!$C$42</f>
        <v>-6.6321814579568177E-5</v>
      </c>
    </row>
    <row r="35" spans="2:11">
      <c r="B35" s="86" t="s">
        <v>2200</v>
      </c>
      <c r="C35" s="87" t="s">
        <v>2201</v>
      </c>
      <c r="D35" s="88" t="s">
        <v>617</v>
      </c>
      <c r="E35" s="88" t="s">
        <v>130</v>
      </c>
      <c r="F35" s="98">
        <v>44952</v>
      </c>
      <c r="G35" s="90">
        <v>457709.55759300006</v>
      </c>
      <c r="H35" s="99">
        <v>-14.37355</v>
      </c>
      <c r="I35" s="90">
        <v>-65.789112500000002</v>
      </c>
      <c r="J35" s="91">
        <f t="shared" si="0"/>
        <v>8.569937005623772E-3</v>
      </c>
      <c r="K35" s="91">
        <f>I35/'סכום נכסי הקרן'!$C$42</f>
        <v>-3.3419507951293765E-5</v>
      </c>
    </row>
    <row r="36" spans="2:11">
      <c r="B36" s="86" t="s">
        <v>2202</v>
      </c>
      <c r="C36" s="87" t="s">
        <v>2203</v>
      </c>
      <c r="D36" s="88" t="s">
        <v>617</v>
      </c>
      <c r="E36" s="88" t="s">
        <v>130</v>
      </c>
      <c r="F36" s="98">
        <v>44959</v>
      </c>
      <c r="G36" s="90">
        <v>596923.32660500007</v>
      </c>
      <c r="H36" s="99">
        <v>-13.245649</v>
      </c>
      <c r="I36" s="90">
        <v>-79.066368529000016</v>
      </c>
      <c r="J36" s="91">
        <f t="shared" si="0"/>
        <v>1.0299482267023499E-2</v>
      </c>
      <c r="K36" s="91">
        <f>I36/'סכום נכסי הקרן'!$C$42</f>
        <v>-4.016407930316493E-5</v>
      </c>
    </row>
    <row r="37" spans="2:11">
      <c r="B37" s="86" t="s">
        <v>2204</v>
      </c>
      <c r="C37" s="87" t="s">
        <v>2205</v>
      </c>
      <c r="D37" s="88" t="s">
        <v>617</v>
      </c>
      <c r="E37" s="88" t="s">
        <v>130</v>
      </c>
      <c r="F37" s="98">
        <v>44959</v>
      </c>
      <c r="G37" s="90">
        <v>481832.12844000006</v>
      </c>
      <c r="H37" s="99">
        <v>-13.141683</v>
      </c>
      <c r="I37" s="90">
        <v>-63.320851502000011</v>
      </c>
      <c r="J37" s="91">
        <f t="shared" si="0"/>
        <v>8.2484120532040541E-3</v>
      </c>
      <c r="K37" s="91">
        <f>I37/'סכום נכסי הקרן'!$C$42</f>
        <v>-3.2165682433454034E-5</v>
      </c>
    </row>
    <row r="38" spans="2:11">
      <c r="B38" s="86" t="s">
        <v>2204</v>
      </c>
      <c r="C38" s="87" t="s">
        <v>2206</v>
      </c>
      <c r="D38" s="88" t="s">
        <v>617</v>
      </c>
      <c r="E38" s="88" t="s">
        <v>130</v>
      </c>
      <c r="F38" s="98">
        <v>44959</v>
      </c>
      <c r="G38" s="90">
        <v>334272.63459600008</v>
      </c>
      <c r="H38" s="99">
        <v>-13.141683</v>
      </c>
      <c r="I38" s="90">
        <v>-43.929050404000009</v>
      </c>
      <c r="J38" s="91">
        <f t="shared" si="0"/>
        <v>5.722363174896934E-3</v>
      </c>
      <c r="K38" s="91">
        <f>I38/'סכום נכסי הקרן'!$C$42</f>
        <v>-2.2315048698510149E-5</v>
      </c>
    </row>
    <row r="39" spans="2:11">
      <c r="B39" s="86" t="s">
        <v>2207</v>
      </c>
      <c r="C39" s="87" t="s">
        <v>2208</v>
      </c>
      <c r="D39" s="88" t="s">
        <v>617</v>
      </c>
      <c r="E39" s="88" t="s">
        <v>130</v>
      </c>
      <c r="F39" s="98">
        <v>44958</v>
      </c>
      <c r="G39" s="90">
        <v>251803.30801500005</v>
      </c>
      <c r="H39" s="99">
        <v>-12.652526</v>
      </c>
      <c r="I39" s="90">
        <v>-31.859479736000004</v>
      </c>
      <c r="J39" s="91">
        <f t="shared" si="0"/>
        <v>4.1501355466600515E-3</v>
      </c>
      <c r="K39" s="91">
        <f>I39/'סכום נכסי הקרן'!$C$42</f>
        <v>-1.6183956522613595E-5</v>
      </c>
    </row>
    <row r="40" spans="2:11">
      <c r="B40" s="86" t="s">
        <v>2207</v>
      </c>
      <c r="C40" s="87" t="s">
        <v>2209</v>
      </c>
      <c r="D40" s="88" t="s">
        <v>617</v>
      </c>
      <c r="E40" s="88" t="s">
        <v>130</v>
      </c>
      <c r="F40" s="98">
        <v>44958</v>
      </c>
      <c r="G40" s="90">
        <v>696879.34243200009</v>
      </c>
      <c r="H40" s="99">
        <v>-12.652526</v>
      </c>
      <c r="I40" s="90">
        <v>-88.172841991000013</v>
      </c>
      <c r="J40" s="91">
        <f t="shared" si="0"/>
        <v>1.1485725718973465E-2</v>
      </c>
      <c r="K40" s="91">
        <f>I40/'סכום נכסי הקרן'!$C$42</f>
        <v>-4.478997940588412E-5</v>
      </c>
    </row>
    <row r="41" spans="2:11">
      <c r="B41" s="86" t="s">
        <v>2210</v>
      </c>
      <c r="C41" s="87" t="s">
        <v>2211</v>
      </c>
      <c r="D41" s="88" t="s">
        <v>617</v>
      </c>
      <c r="E41" s="88" t="s">
        <v>130</v>
      </c>
      <c r="F41" s="98">
        <v>44958</v>
      </c>
      <c r="G41" s="90">
        <v>435742.22484000004</v>
      </c>
      <c r="H41" s="99">
        <v>-12.602724</v>
      </c>
      <c r="I41" s="90">
        <v>-54.915390407000004</v>
      </c>
      <c r="J41" s="91">
        <f t="shared" si="0"/>
        <v>7.1534851063270689E-3</v>
      </c>
      <c r="K41" s="91">
        <f>I41/'סכום נכסי הקרן'!$C$42</f>
        <v>-2.7895882108990873E-5</v>
      </c>
    </row>
    <row r="42" spans="2:11">
      <c r="B42" s="86" t="s">
        <v>2212</v>
      </c>
      <c r="C42" s="87" t="s">
        <v>2213</v>
      </c>
      <c r="D42" s="88" t="s">
        <v>617</v>
      </c>
      <c r="E42" s="88" t="s">
        <v>130</v>
      </c>
      <c r="F42" s="98">
        <v>44958</v>
      </c>
      <c r="G42" s="90">
        <v>358308.61831500003</v>
      </c>
      <c r="H42" s="99">
        <v>-12.592769000000001</v>
      </c>
      <c r="I42" s="90">
        <v>-45.120976447000011</v>
      </c>
      <c r="J42" s="91">
        <f t="shared" si="0"/>
        <v>5.8776279400793562E-3</v>
      </c>
      <c r="K42" s="91">
        <f>I42/'סכום נכסי הקרן'!$C$42</f>
        <v>-2.2920522467006308E-5</v>
      </c>
    </row>
    <row r="43" spans="2:11">
      <c r="B43" s="86" t="s">
        <v>2214</v>
      </c>
      <c r="C43" s="87" t="s">
        <v>2215</v>
      </c>
      <c r="D43" s="88" t="s">
        <v>617</v>
      </c>
      <c r="E43" s="88" t="s">
        <v>130</v>
      </c>
      <c r="F43" s="98">
        <v>44963</v>
      </c>
      <c r="G43" s="90">
        <v>435934.86066000006</v>
      </c>
      <c r="H43" s="99">
        <v>-12.527127</v>
      </c>
      <c r="I43" s="90">
        <v>-54.610114514999999</v>
      </c>
      <c r="J43" s="91">
        <f t="shared" si="0"/>
        <v>7.113718721520227E-3</v>
      </c>
      <c r="K43" s="91">
        <f>I43/'סכום נכסי הקרן'!$C$42</f>
        <v>-2.7740808272115015E-5</v>
      </c>
    </row>
    <row r="44" spans="2:11">
      <c r="B44" s="86" t="s">
        <v>2216</v>
      </c>
      <c r="C44" s="87" t="s">
        <v>2217</v>
      </c>
      <c r="D44" s="88" t="s">
        <v>617</v>
      </c>
      <c r="E44" s="88" t="s">
        <v>130</v>
      </c>
      <c r="F44" s="98">
        <v>44963</v>
      </c>
      <c r="G44" s="90">
        <v>387783.04032000003</v>
      </c>
      <c r="H44" s="99">
        <v>-12.444314</v>
      </c>
      <c r="I44" s="90">
        <v>-48.25693762600001</v>
      </c>
      <c r="J44" s="91">
        <f t="shared" si="0"/>
        <v>6.2861300270487105E-3</v>
      </c>
      <c r="K44" s="91">
        <f>I44/'סכום נכסי הקרן'!$C$42</f>
        <v>-2.4513525861854337E-5</v>
      </c>
    </row>
    <row r="45" spans="2:11">
      <c r="B45" s="86" t="s">
        <v>2218</v>
      </c>
      <c r="C45" s="87" t="s">
        <v>2219</v>
      </c>
      <c r="D45" s="88" t="s">
        <v>617</v>
      </c>
      <c r="E45" s="88" t="s">
        <v>130</v>
      </c>
      <c r="F45" s="98">
        <v>44963</v>
      </c>
      <c r="G45" s="90">
        <v>601594.53120000008</v>
      </c>
      <c r="H45" s="99">
        <v>-12.345098</v>
      </c>
      <c r="I45" s="90">
        <v>-74.267434628000004</v>
      </c>
      <c r="J45" s="91">
        <f t="shared" si="0"/>
        <v>9.6743551044443949E-3</v>
      </c>
      <c r="K45" s="91">
        <f>I45/'סכום נכסי הקרן'!$C$42</f>
        <v>-3.7726320173001817E-5</v>
      </c>
    </row>
    <row r="46" spans="2:11">
      <c r="B46" s="86" t="s">
        <v>2220</v>
      </c>
      <c r="C46" s="87" t="s">
        <v>2221</v>
      </c>
      <c r="D46" s="88" t="s">
        <v>617</v>
      </c>
      <c r="E46" s="88" t="s">
        <v>130</v>
      </c>
      <c r="F46" s="98">
        <v>44964</v>
      </c>
      <c r="G46" s="90">
        <v>864189.80069100007</v>
      </c>
      <c r="H46" s="99">
        <v>-11.543341</v>
      </c>
      <c r="I46" s="90">
        <v>-99.75637982500001</v>
      </c>
      <c r="J46" s="91">
        <f t="shared" si="0"/>
        <v>1.2994640883920243E-2</v>
      </c>
      <c r="K46" s="91">
        <f>I46/'סכום נכסי הקרן'!$C$42</f>
        <v>-5.0674176958290302E-5</v>
      </c>
    </row>
    <row r="47" spans="2:11">
      <c r="B47" s="86" t="s">
        <v>2222</v>
      </c>
      <c r="C47" s="87" t="s">
        <v>2223</v>
      </c>
      <c r="D47" s="88" t="s">
        <v>617</v>
      </c>
      <c r="E47" s="88" t="s">
        <v>130</v>
      </c>
      <c r="F47" s="98">
        <v>44964</v>
      </c>
      <c r="G47" s="90">
        <v>227.35318300000003</v>
      </c>
      <c r="H47" s="99">
        <v>-11.540084</v>
      </c>
      <c r="I47" s="90">
        <v>-2.6236748000000001E-2</v>
      </c>
      <c r="J47" s="91">
        <f t="shared" si="0"/>
        <v>3.4176973825634979E-6</v>
      </c>
      <c r="K47" s="91">
        <f>I47/'סכום נכסי הקרן'!$C$42</f>
        <v>-1.3327725136922782E-8</v>
      </c>
    </row>
    <row r="48" spans="2:11">
      <c r="B48" s="86" t="s">
        <v>2224</v>
      </c>
      <c r="C48" s="87" t="s">
        <v>2225</v>
      </c>
      <c r="D48" s="88" t="s">
        <v>617</v>
      </c>
      <c r="E48" s="88" t="s">
        <v>130</v>
      </c>
      <c r="F48" s="98">
        <v>44964</v>
      </c>
      <c r="G48" s="90">
        <v>195506.807184</v>
      </c>
      <c r="H48" s="99">
        <v>-11.504263999999999</v>
      </c>
      <c r="I48" s="90">
        <v>-22.491619305000004</v>
      </c>
      <c r="J48" s="91">
        <f t="shared" si="0"/>
        <v>2.929842845931712E-3</v>
      </c>
      <c r="K48" s="91">
        <f>I48/'סכום נכסי הקרן'!$C$42</f>
        <v>-1.1425277247826073E-5</v>
      </c>
    </row>
    <row r="49" spans="2:11">
      <c r="B49" s="86" t="s">
        <v>2224</v>
      </c>
      <c r="C49" s="87" t="s">
        <v>2226</v>
      </c>
      <c r="D49" s="88" t="s">
        <v>617</v>
      </c>
      <c r="E49" s="88" t="s">
        <v>130</v>
      </c>
      <c r="F49" s="98">
        <v>44964</v>
      </c>
      <c r="G49" s="90">
        <v>169541.86858200002</v>
      </c>
      <c r="H49" s="99">
        <v>-11.504263999999999</v>
      </c>
      <c r="I49" s="90">
        <v>-19.504544212000006</v>
      </c>
      <c r="J49" s="91">
        <f t="shared" si="0"/>
        <v>2.5407352199840636E-3</v>
      </c>
      <c r="K49" s="91">
        <f>I49/'סכום נכסי הקרן'!$C$42</f>
        <v>-9.9079049041632068E-6</v>
      </c>
    </row>
    <row r="50" spans="2:11">
      <c r="B50" s="86" t="s">
        <v>2227</v>
      </c>
      <c r="C50" s="87" t="s">
        <v>2228</v>
      </c>
      <c r="D50" s="88" t="s">
        <v>617</v>
      </c>
      <c r="E50" s="88" t="s">
        <v>130</v>
      </c>
      <c r="F50" s="98">
        <v>44964</v>
      </c>
      <c r="G50" s="90">
        <v>342496.49943600007</v>
      </c>
      <c r="H50" s="99">
        <v>-11.392704</v>
      </c>
      <c r="I50" s="90">
        <v>-39.019614044000008</v>
      </c>
      <c r="J50" s="91">
        <f t="shared" si="0"/>
        <v>5.0828415467807486E-3</v>
      </c>
      <c r="K50" s="91">
        <f>I50/'סכום נכסי הקרן'!$C$42</f>
        <v>-1.982115660550782E-5</v>
      </c>
    </row>
    <row r="51" spans="2:11">
      <c r="B51" s="86" t="s">
        <v>2229</v>
      </c>
      <c r="C51" s="87" t="s">
        <v>2230</v>
      </c>
      <c r="D51" s="88" t="s">
        <v>617</v>
      </c>
      <c r="E51" s="88" t="s">
        <v>130</v>
      </c>
      <c r="F51" s="98">
        <v>44956</v>
      </c>
      <c r="G51" s="90">
        <v>440493.90840000013</v>
      </c>
      <c r="H51" s="99">
        <v>-11.39711</v>
      </c>
      <c r="I51" s="90">
        <v>-50.203573215000006</v>
      </c>
      <c r="J51" s="91">
        <f t="shared" si="0"/>
        <v>6.5397060936149727E-3</v>
      </c>
      <c r="K51" s="91">
        <f>I51/'סכום נכסי הקרן'!$C$42</f>
        <v>-2.5502376464525969E-5</v>
      </c>
    </row>
    <row r="52" spans="2:11">
      <c r="B52" s="86" t="s">
        <v>2231</v>
      </c>
      <c r="C52" s="87" t="s">
        <v>2232</v>
      </c>
      <c r="D52" s="88" t="s">
        <v>617</v>
      </c>
      <c r="E52" s="88" t="s">
        <v>130</v>
      </c>
      <c r="F52" s="98">
        <v>44956</v>
      </c>
      <c r="G52" s="90">
        <v>195775.07040000003</v>
      </c>
      <c r="H52" s="99">
        <v>-11.39711</v>
      </c>
      <c r="I52" s="90">
        <v>-22.312699213000002</v>
      </c>
      <c r="J52" s="91">
        <f t="shared" si="0"/>
        <v>2.9065360424316579E-3</v>
      </c>
      <c r="K52" s="91">
        <f>I52/'סכום נכסי הקרן'!$C$42</f>
        <v>-1.1334389543006521E-5</v>
      </c>
    </row>
    <row r="53" spans="2:11">
      <c r="B53" s="86" t="s">
        <v>2233</v>
      </c>
      <c r="C53" s="87" t="s">
        <v>2234</v>
      </c>
      <c r="D53" s="88" t="s">
        <v>617</v>
      </c>
      <c r="E53" s="88" t="s">
        <v>130</v>
      </c>
      <c r="F53" s="98">
        <v>44957</v>
      </c>
      <c r="G53" s="90">
        <v>1518141.4934400003</v>
      </c>
      <c r="H53" s="99">
        <v>-11.327669999999999</v>
      </c>
      <c r="I53" s="90">
        <v>-171.97006229900001</v>
      </c>
      <c r="J53" s="91">
        <f t="shared" si="0"/>
        <v>2.2401466515536681E-2</v>
      </c>
      <c r="K53" s="91">
        <f>I53/'סכום נכסי הקרן'!$C$42</f>
        <v>-8.7357233529877982E-5</v>
      </c>
    </row>
    <row r="54" spans="2:11">
      <c r="B54" s="86" t="s">
        <v>2235</v>
      </c>
      <c r="C54" s="87" t="s">
        <v>2236</v>
      </c>
      <c r="D54" s="88" t="s">
        <v>617</v>
      </c>
      <c r="E54" s="88" t="s">
        <v>130</v>
      </c>
      <c r="F54" s="98">
        <v>44964</v>
      </c>
      <c r="G54" s="90">
        <v>258.94440000000003</v>
      </c>
      <c r="H54" s="99">
        <v>-11.292088</v>
      </c>
      <c r="I54" s="90">
        <v>-2.9240228000000004E-2</v>
      </c>
      <c r="J54" s="91">
        <f t="shared" si="0"/>
        <v>3.8089419733405951E-6</v>
      </c>
      <c r="K54" s="91">
        <f>I54/'סכום נכסי הקרן'!$C$42</f>
        <v>-1.4853430833918646E-8</v>
      </c>
    </row>
    <row r="55" spans="2:11">
      <c r="B55" s="86" t="s">
        <v>2237</v>
      </c>
      <c r="C55" s="87" t="s">
        <v>2238</v>
      </c>
      <c r="D55" s="88" t="s">
        <v>617</v>
      </c>
      <c r="E55" s="88" t="s">
        <v>130</v>
      </c>
      <c r="F55" s="98">
        <v>44956</v>
      </c>
      <c r="G55" s="90">
        <v>450742.13402400009</v>
      </c>
      <c r="H55" s="99">
        <v>-11.283555</v>
      </c>
      <c r="I55" s="90">
        <v>-50.859736080000012</v>
      </c>
      <c r="J55" s="91">
        <f t="shared" si="0"/>
        <v>6.6251803340294435E-3</v>
      </c>
      <c r="K55" s="91">
        <f>I55/'סכום נכסי הקרן'!$C$42</f>
        <v>-2.5835693623717188E-5</v>
      </c>
    </row>
    <row r="56" spans="2:11">
      <c r="B56" s="86" t="s">
        <v>2239</v>
      </c>
      <c r="C56" s="87" t="s">
        <v>2240</v>
      </c>
      <c r="D56" s="88" t="s">
        <v>617</v>
      </c>
      <c r="E56" s="88" t="s">
        <v>130</v>
      </c>
      <c r="F56" s="98">
        <v>44956</v>
      </c>
      <c r="G56" s="90">
        <v>352764.98749500007</v>
      </c>
      <c r="H56" s="99">
        <v>-11.280314000000001</v>
      </c>
      <c r="I56" s="90">
        <v>-39.792997803000013</v>
      </c>
      <c r="J56" s="91">
        <f t="shared" si="0"/>
        <v>5.1835854213208195E-3</v>
      </c>
      <c r="K56" s="91">
        <f>I56/'סכום נכסי הקרן'!$C$42</f>
        <v>-2.0214019553511598E-5</v>
      </c>
    </row>
    <row r="57" spans="2:11">
      <c r="B57" s="86" t="s">
        <v>2241</v>
      </c>
      <c r="C57" s="87" t="s">
        <v>2242</v>
      </c>
      <c r="D57" s="88" t="s">
        <v>617</v>
      </c>
      <c r="E57" s="88" t="s">
        <v>130</v>
      </c>
      <c r="F57" s="98">
        <v>44973</v>
      </c>
      <c r="G57" s="90">
        <v>46692150.000000007</v>
      </c>
      <c r="H57" s="99">
        <v>-9.7877259999999993</v>
      </c>
      <c r="I57" s="90">
        <v>-4570.0995700000012</v>
      </c>
      <c r="J57" s="91">
        <f t="shared" si="0"/>
        <v>0.59531834274749185</v>
      </c>
      <c r="K57" s="91">
        <f>I57/'סכום נכסי הקרן'!$C$42</f>
        <v>-2.3215160246738281E-3</v>
      </c>
    </row>
    <row r="58" spans="2:11">
      <c r="B58" s="86" t="s">
        <v>2243</v>
      </c>
      <c r="C58" s="87" t="s">
        <v>2244</v>
      </c>
      <c r="D58" s="88" t="s">
        <v>617</v>
      </c>
      <c r="E58" s="88" t="s">
        <v>130</v>
      </c>
      <c r="F58" s="98">
        <v>44972</v>
      </c>
      <c r="G58" s="90">
        <v>498141.96120000014</v>
      </c>
      <c r="H58" s="99">
        <v>-9.4003630000000005</v>
      </c>
      <c r="I58" s="90">
        <v>-46.827151848000007</v>
      </c>
      <c r="J58" s="91">
        <f t="shared" si="0"/>
        <v>6.0998807589954778E-3</v>
      </c>
      <c r="K58" s="91">
        <f>I58/'סכום נכסי הקרן'!$C$42</f>
        <v>-2.3787224269375526E-5</v>
      </c>
    </row>
    <row r="59" spans="2:11">
      <c r="B59" s="86" t="s">
        <v>2243</v>
      </c>
      <c r="C59" s="87" t="s">
        <v>2245</v>
      </c>
      <c r="D59" s="88" t="s">
        <v>617</v>
      </c>
      <c r="E59" s="88" t="s">
        <v>130</v>
      </c>
      <c r="F59" s="98">
        <v>44972</v>
      </c>
      <c r="G59" s="90">
        <v>345587.63508000004</v>
      </c>
      <c r="H59" s="99">
        <v>-9.4003630000000005</v>
      </c>
      <c r="I59" s="90">
        <v>-32.486491653000002</v>
      </c>
      <c r="J59" s="91">
        <f t="shared" si="0"/>
        <v>4.2318124750494622E-3</v>
      </c>
      <c r="K59" s="91">
        <f>I59/'סכום נכסי הקרן'!$C$42</f>
        <v>-1.6502465603363656E-5</v>
      </c>
    </row>
    <row r="60" spans="2:11">
      <c r="B60" s="86" t="s">
        <v>2246</v>
      </c>
      <c r="C60" s="87" t="s">
        <v>2247</v>
      </c>
      <c r="D60" s="88" t="s">
        <v>617</v>
      </c>
      <c r="E60" s="88" t="s">
        <v>130</v>
      </c>
      <c r="F60" s="98">
        <v>44972</v>
      </c>
      <c r="G60" s="90">
        <v>99645.515424000012</v>
      </c>
      <c r="H60" s="99">
        <v>-9.3815629999999999</v>
      </c>
      <c r="I60" s="90">
        <v>-9.3483071860000013</v>
      </c>
      <c r="J60" s="91">
        <f t="shared" si="0"/>
        <v>1.217745621560711E-3</v>
      </c>
      <c r="K60" s="91">
        <f>I60/'סכום נכסי הקרן'!$C$42</f>
        <v>-4.7487466308906915E-6</v>
      </c>
    </row>
    <row r="61" spans="2:11">
      <c r="B61" s="86" t="s">
        <v>2248</v>
      </c>
      <c r="C61" s="87" t="s">
        <v>2249</v>
      </c>
      <c r="D61" s="88" t="s">
        <v>617</v>
      </c>
      <c r="E61" s="88" t="s">
        <v>130</v>
      </c>
      <c r="F61" s="98">
        <v>44973</v>
      </c>
      <c r="G61" s="90">
        <v>499711.58640000003</v>
      </c>
      <c r="H61" s="99">
        <v>-9.0248799999999996</v>
      </c>
      <c r="I61" s="90">
        <v>-45.098371361000005</v>
      </c>
      <c r="J61" s="91">
        <f t="shared" si="0"/>
        <v>5.8746833166353667E-3</v>
      </c>
      <c r="K61" s="91">
        <f>I61/'סכום נכסי הקרן'!$C$42</f>
        <v>-2.2909039551025084E-5</v>
      </c>
    </row>
    <row r="62" spans="2:11">
      <c r="B62" s="86" t="s">
        <v>2248</v>
      </c>
      <c r="C62" s="87" t="s">
        <v>2250</v>
      </c>
      <c r="D62" s="88" t="s">
        <v>617</v>
      </c>
      <c r="E62" s="88" t="s">
        <v>130</v>
      </c>
      <c r="F62" s="98">
        <v>44973</v>
      </c>
      <c r="G62" s="90">
        <v>1751000.0000000002</v>
      </c>
      <c r="H62" s="99">
        <v>-9.0248799999999996</v>
      </c>
      <c r="I62" s="90">
        <v>-158.02565000000001</v>
      </c>
      <c r="J62" s="91">
        <f t="shared" si="0"/>
        <v>2.0585014971477997E-2</v>
      </c>
      <c r="K62" s="91">
        <f>I62/'סכום נכסי הקרן'!$C$42</f>
        <v>-8.0273760596532827E-5</v>
      </c>
    </row>
    <row r="63" spans="2:11">
      <c r="B63" s="86" t="s">
        <v>2251</v>
      </c>
      <c r="C63" s="87" t="s">
        <v>2252</v>
      </c>
      <c r="D63" s="88" t="s">
        <v>617</v>
      </c>
      <c r="E63" s="88" t="s">
        <v>130</v>
      </c>
      <c r="F63" s="98">
        <v>44973</v>
      </c>
      <c r="G63" s="90">
        <v>1239426.2859270002</v>
      </c>
      <c r="H63" s="99">
        <v>-9.0124289999999991</v>
      </c>
      <c r="I63" s="90">
        <v>-111.70240932200002</v>
      </c>
      <c r="J63" s="91">
        <f t="shared" si="0"/>
        <v>1.4550775575000221E-2</v>
      </c>
      <c r="K63" s="91">
        <f>I63/'סכום נכסי הקרן'!$C$42</f>
        <v>-5.6742512775426944E-5</v>
      </c>
    </row>
    <row r="64" spans="2:11">
      <c r="B64" s="86" t="s">
        <v>2253</v>
      </c>
      <c r="C64" s="87" t="s">
        <v>2254</v>
      </c>
      <c r="D64" s="88" t="s">
        <v>617</v>
      </c>
      <c r="E64" s="88" t="s">
        <v>130</v>
      </c>
      <c r="F64" s="98">
        <v>44977</v>
      </c>
      <c r="G64" s="90">
        <v>872254.1368010001</v>
      </c>
      <c r="H64" s="99">
        <v>-8.6751989999999992</v>
      </c>
      <c r="I64" s="90">
        <v>-75.669778163000018</v>
      </c>
      <c r="J64" s="91">
        <f t="shared" si="0"/>
        <v>9.8570296428065578E-3</v>
      </c>
      <c r="K64" s="91">
        <f>I64/'סכום נכסי הקרן'!$C$42</f>
        <v>-3.8438681673825805E-5</v>
      </c>
    </row>
    <row r="65" spans="2:11">
      <c r="B65" s="86" t="s">
        <v>2255</v>
      </c>
      <c r="C65" s="87" t="s">
        <v>2256</v>
      </c>
      <c r="D65" s="88" t="s">
        <v>617</v>
      </c>
      <c r="E65" s="88" t="s">
        <v>130</v>
      </c>
      <c r="F65" s="98">
        <v>44977</v>
      </c>
      <c r="G65" s="90">
        <v>817551.35233800008</v>
      </c>
      <c r="H65" s="99">
        <v>-8.63809</v>
      </c>
      <c r="I65" s="90">
        <v>-70.620822340000018</v>
      </c>
      <c r="J65" s="91">
        <f t="shared" si="0"/>
        <v>9.1993336851769834E-3</v>
      </c>
      <c r="K65" s="91">
        <f>I65/'סכום נכסי הקרן'!$C$42</f>
        <v>-3.5873916580323752E-5</v>
      </c>
    </row>
    <row r="66" spans="2:11">
      <c r="B66" s="86" t="s">
        <v>2257</v>
      </c>
      <c r="C66" s="87" t="s">
        <v>2258</v>
      </c>
      <c r="D66" s="88" t="s">
        <v>617</v>
      </c>
      <c r="E66" s="88" t="s">
        <v>130</v>
      </c>
      <c r="F66" s="98">
        <v>45013</v>
      </c>
      <c r="G66" s="90">
        <v>501851.98440000007</v>
      </c>
      <c r="H66" s="99">
        <v>-8.4818820000000006</v>
      </c>
      <c r="I66" s="90">
        <v>-42.566494567000007</v>
      </c>
      <c r="J66" s="91">
        <f t="shared" si="0"/>
        <v>5.544871531583841E-3</v>
      </c>
      <c r="K66" s="91">
        <f>I66/'סכום נכסי הקרן'!$C$42</f>
        <v>-2.1622898525049405E-5</v>
      </c>
    </row>
    <row r="67" spans="2:11">
      <c r="B67" s="86" t="s">
        <v>2257</v>
      </c>
      <c r="C67" s="87" t="s">
        <v>2259</v>
      </c>
      <c r="D67" s="88" t="s">
        <v>617</v>
      </c>
      <c r="E67" s="88" t="s">
        <v>130</v>
      </c>
      <c r="F67" s="98">
        <v>45013</v>
      </c>
      <c r="G67" s="90">
        <v>130560.55348500003</v>
      </c>
      <c r="H67" s="99">
        <v>-8.4818820000000006</v>
      </c>
      <c r="I67" s="90">
        <v>-11.073992459000003</v>
      </c>
      <c r="J67" s="91">
        <f t="shared" si="0"/>
        <v>1.4425398697145021E-3</v>
      </c>
      <c r="K67" s="91">
        <f>I67/'סכום נכסי הקרן'!$C$42</f>
        <v>-5.6253590445701451E-6</v>
      </c>
    </row>
    <row r="68" spans="2:11">
      <c r="B68" s="86" t="s">
        <v>2260</v>
      </c>
      <c r="C68" s="87" t="s">
        <v>2261</v>
      </c>
      <c r="D68" s="88" t="s">
        <v>617</v>
      </c>
      <c r="E68" s="88" t="s">
        <v>130</v>
      </c>
      <c r="F68" s="98">
        <v>45013</v>
      </c>
      <c r="G68" s="90">
        <v>170775.22176000001</v>
      </c>
      <c r="H68" s="99">
        <v>-8.3894260000000003</v>
      </c>
      <c r="I68" s="90">
        <v>-14.327061088000001</v>
      </c>
      <c r="J68" s="91">
        <f t="shared" si="0"/>
        <v>1.8662968131677349E-3</v>
      </c>
      <c r="K68" s="91">
        <f>I68/'סכום נכסי הקרן'!$C$42</f>
        <v>-7.2778506010259295E-6</v>
      </c>
    </row>
    <row r="69" spans="2:11">
      <c r="B69" s="86" t="s">
        <v>2262</v>
      </c>
      <c r="C69" s="87" t="s">
        <v>2263</v>
      </c>
      <c r="D69" s="88" t="s">
        <v>617</v>
      </c>
      <c r="E69" s="88" t="s">
        <v>130</v>
      </c>
      <c r="F69" s="98">
        <v>45013</v>
      </c>
      <c r="G69" s="90">
        <v>201140.33472000004</v>
      </c>
      <c r="H69" s="99">
        <v>-8.2663960000000003</v>
      </c>
      <c r="I69" s="90">
        <v>-16.627056867000004</v>
      </c>
      <c r="J69" s="91">
        <f t="shared" si="0"/>
        <v>2.1659029058814891E-3</v>
      </c>
      <c r="K69" s="91">
        <f>I69/'סכום נכסי הקרן'!$C$42</f>
        <v>-8.4462008690772378E-6</v>
      </c>
    </row>
    <row r="70" spans="2:11">
      <c r="B70" s="86" t="s">
        <v>2264</v>
      </c>
      <c r="C70" s="87" t="s">
        <v>2265</v>
      </c>
      <c r="D70" s="88" t="s">
        <v>617</v>
      </c>
      <c r="E70" s="88" t="s">
        <v>130</v>
      </c>
      <c r="F70" s="98">
        <v>45014</v>
      </c>
      <c r="G70" s="90">
        <v>171066.31588800001</v>
      </c>
      <c r="H70" s="99">
        <v>-8.1790500000000002</v>
      </c>
      <c r="I70" s="90">
        <v>-13.991599364000001</v>
      </c>
      <c r="J70" s="91">
        <f t="shared" si="0"/>
        <v>1.8225983084572792E-3</v>
      </c>
      <c r="K70" s="91">
        <f>I70/'סכום נכסי הקרן'!$C$42</f>
        <v>-7.1074429860490184E-6</v>
      </c>
    </row>
    <row r="71" spans="2:11">
      <c r="B71" s="86" t="s">
        <v>2264</v>
      </c>
      <c r="C71" s="87" t="s">
        <v>2266</v>
      </c>
      <c r="D71" s="88" t="s">
        <v>617</v>
      </c>
      <c r="E71" s="88" t="s">
        <v>130</v>
      </c>
      <c r="F71" s="98">
        <v>45014</v>
      </c>
      <c r="G71" s="90">
        <v>218157.76305000001</v>
      </c>
      <c r="H71" s="99">
        <v>-8.1790500000000002</v>
      </c>
      <c r="I71" s="90">
        <v>-17.843232333000003</v>
      </c>
      <c r="J71" s="91">
        <f t="shared" si="0"/>
        <v>2.3243264920243347E-3</v>
      </c>
      <c r="K71" s="91">
        <f>I71/'סכום נכסי הקרן'!$C$42</f>
        <v>-9.0639928427287355E-6</v>
      </c>
    </row>
    <row r="72" spans="2:11">
      <c r="B72" s="86" t="s">
        <v>2267</v>
      </c>
      <c r="C72" s="87" t="s">
        <v>2268</v>
      </c>
      <c r="D72" s="88" t="s">
        <v>617</v>
      </c>
      <c r="E72" s="88" t="s">
        <v>130</v>
      </c>
      <c r="F72" s="98">
        <v>45012</v>
      </c>
      <c r="G72" s="90">
        <v>704690.36820000003</v>
      </c>
      <c r="H72" s="99">
        <v>-8.1382340000000006</v>
      </c>
      <c r="I72" s="90">
        <v>-57.349350270000009</v>
      </c>
      <c r="J72" s="91">
        <f t="shared" si="0"/>
        <v>7.4705418640105947E-3</v>
      </c>
      <c r="K72" s="91">
        <f>I72/'סכום נכסי הקרן'!$C$42</f>
        <v>-2.9132283359952552E-5</v>
      </c>
    </row>
    <row r="73" spans="2:11">
      <c r="B73" s="86" t="s">
        <v>2269</v>
      </c>
      <c r="C73" s="87" t="s">
        <v>2270</v>
      </c>
      <c r="D73" s="88" t="s">
        <v>617</v>
      </c>
      <c r="E73" s="88" t="s">
        <v>130</v>
      </c>
      <c r="F73" s="98">
        <v>45014</v>
      </c>
      <c r="G73" s="90">
        <v>855816.73632000014</v>
      </c>
      <c r="H73" s="99">
        <v>-8.1177240000000008</v>
      </c>
      <c r="I73" s="90">
        <v>-69.472839941000018</v>
      </c>
      <c r="J73" s="91">
        <f t="shared" si="0"/>
        <v>9.0497931841861112E-3</v>
      </c>
      <c r="K73" s="91">
        <f>I73/'סכום נכסי הקרן'!$C$42</f>
        <v>-3.529076527377093E-5</v>
      </c>
    </row>
    <row r="74" spans="2:11">
      <c r="B74" s="86" t="s">
        <v>2271</v>
      </c>
      <c r="C74" s="87" t="s">
        <v>2272</v>
      </c>
      <c r="D74" s="88" t="s">
        <v>617</v>
      </c>
      <c r="E74" s="88" t="s">
        <v>130</v>
      </c>
      <c r="F74" s="98">
        <v>45012</v>
      </c>
      <c r="G74" s="90">
        <v>1059000.0000000002</v>
      </c>
      <c r="H74" s="99">
        <v>-8.0616489999999992</v>
      </c>
      <c r="I74" s="90">
        <v>-85.372860000000017</v>
      </c>
      <c r="J74" s="91">
        <f t="shared" si="0"/>
        <v>1.1120989543519645E-2</v>
      </c>
      <c r="K74" s="91">
        <f>I74/'סכום נכסי הקרן'!$C$42</f>
        <v>-4.33676464870185E-5</v>
      </c>
    </row>
    <row r="75" spans="2:11">
      <c r="B75" s="86" t="s">
        <v>2271</v>
      </c>
      <c r="C75" s="87" t="s">
        <v>2273</v>
      </c>
      <c r="D75" s="88" t="s">
        <v>617</v>
      </c>
      <c r="E75" s="88" t="s">
        <v>130</v>
      </c>
      <c r="F75" s="98">
        <v>45012</v>
      </c>
      <c r="G75" s="90">
        <v>302224.19760000007</v>
      </c>
      <c r="H75" s="99">
        <v>-8.0616489999999992</v>
      </c>
      <c r="I75" s="90">
        <v>-24.364253173000002</v>
      </c>
      <c r="J75" s="91">
        <f t="shared" si="0"/>
        <v>3.1737791702491675E-3</v>
      </c>
      <c r="K75" s="91">
        <f>I75/'סכום נכסי הקרן'!$C$42</f>
        <v>-1.2376536507350024E-5</v>
      </c>
    </row>
    <row r="76" spans="2:11">
      <c r="B76" s="86" t="s">
        <v>2274</v>
      </c>
      <c r="C76" s="87" t="s">
        <v>2275</v>
      </c>
      <c r="D76" s="88" t="s">
        <v>617</v>
      </c>
      <c r="E76" s="88" t="s">
        <v>130</v>
      </c>
      <c r="F76" s="98">
        <v>45090</v>
      </c>
      <c r="G76" s="90">
        <v>857999.94228000019</v>
      </c>
      <c r="H76" s="99">
        <v>-7.7926339999999996</v>
      </c>
      <c r="I76" s="90">
        <v>-66.860795795000016</v>
      </c>
      <c r="J76" s="91">
        <f t="shared" ref="J76:J139" si="1">IFERROR(I76/$I$11,0)</f>
        <v>8.7095384986235359E-3</v>
      </c>
      <c r="K76" s="91">
        <f>I76/'סכום נכסי הקרן'!$C$42</f>
        <v>-3.3963900891668536E-5</v>
      </c>
    </row>
    <row r="77" spans="2:11">
      <c r="B77" s="86" t="s">
        <v>2276</v>
      </c>
      <c r="C77" s="87" t="s">
        <v>2277</v>
      </c>
      <c r="D77" s="88" t="s">
        <v>617</v>
      </c>
      <c r="E77" s="88" t="s">
        <v>130</v>
      </c>
      <c r="F77" s="98">
        <v>45090</v>
      </c>
      <c r="G77" s="90">
        <v>353793.52007999999</v>
      </c>
      <c r="H77" s="99">
        <v>-7.6404709999999998</v>
      </c>
      <c r="I77" s="90">
        <v>-27.031489708000002</v>
      </c>
      <c r="J77" s="91">
        <f t="shared" si="1"/>
        <v>3.5212234237956522E-3</v>
      </c>
      <c r="K77" s="91">
        <f>I77/'סכום נכסי הקרן'!$C$42</f>
        <v>-1.3731437481115459E-5</v>
      </c>
    </row>
    <row r="78" spans="2:11">
      <c r="B78" s="86" t="s">
        <v>2278</v>
      </c>
      <c r="C78" s="87" t="s">
        <v>2279</v>
      </c>
      <c r="D78" s="88" t="s">
        <v>617</v>
      </c>
      <c r="E78" s="88" t="s">
        <v>130</v>
      </c>
      <c r="F78" s="98">
        <v>45090</v>
      </c>
      <c r="G78" s="90">
        <v>144.51542100000003</v>
      </c>
      <c r="H78" s="99">
        <v>-7.4887360000000003</v>
      </c>
      <c r="I78" s="90">
        <v>-1.0822378000000001E-2</v>
      </c>
      <c r="J78" s="91">
        <f t="shared" si="1"/>
        <v>1.4097636248102387E-6</v>
      </c>
      <c r="K78" s="91">
        <f>I78/'סכום נכסי הקרן'!$C$42</f>
        <v>-5.4975441053853206E-9</v>
      </c>
    </row>
    <row r="79" spans="2:11">
      <c r="B79" s="86" t="s">
        <v>2278</v>
      </c>
      <c r="C79" s="87" t="s">
        <v>2280</v>
      </c>
      <c r="D79" s="88" t="s">
        <v>617</v>
      </c>
      <c r="E79" s="88" t="s">
        <v>130</v>
      </c>
      <c r="F79" s="98">
        <v>45090</v>
      </c>
      <c r="G79" s="90">
        <v>175565.64618000001</v>
      </c>
      <c r="H79" s="99">
        <v>-7.4887360000000003</v>
      </c>
      <c r="I79" s="90">
        <v>-13.147647803000002</v>
      </c>
      <c r="J79" s="91">
        <f t="shared" si="1"/>
        <v>1.7126620068607522E-3</v>
      </c>
      <c r="K79" s="91">
        <f>I79/'סכום נכסי הקרן'!$C$42</f>
        <v>-6.6787330547006317E-6</v>
      </c>
    </row>
    <row r="80" spans="2:11">
      <c r="B80" s="86" t="s">
        <v>2281</v>
      </c>
      <c r="C80" s="87" t="s">
        <v>2282</v>
      </c>
      <c r="D80" s="88" t="s">
        <v>617</v>
      </c>
      <c r="E80" s="88" t="s">
        <v>130</v>
      </c>
      <c r="F80" s="98">
        <v>45019</v>
      </c>
      <c r="G80" s="90">
        <v>862366.35420000006</v>
      </c>
      <c r="H80" s="99">
        <v>-7.2914320000000004</v>
      </c>
      <c r="I80" s="90">
        <v>-62.878854464000007</v>
      </c>
      <c r="J80" s="91">
        <f t="shared" si="1"/>
        <v>8.1908358581712915E-3</v>
      </c>
      <c r="K80" s="91">
        <f>I80/'סכום נכסי הקרן'!$C$42</f>
        <v>-3.1941157083216339E-5</v>
      </c>
    </row>
    <row r="81" spans="2:11">
      <c r="B81" s="86" t="s">
        <v>2281</v>
      </c>
      <c r="C81" s="87" t="s">
        <v>2283</v>
      </c>
      <c r="D81" s="88" t="s">
        <v>617</v>
      </c>
      <c r="E81" s="88" t="s">
        <v>130</v>
      </c>
      <c r="F81" s="98">
        <v>45019</v>
      </c>
      <c r="G81" s="90">
        <v>307932.83797500009</v>
      </c>
      <c r="H81" s="99">
        <v>-7.2914320000000004</v>
      </c>
      <c r="I81" s="90">
        <v>-22.452712828000003</v>
      </c>
      <c r="J81" s="91">
        <f t="shared" si="1"/>
        <v>2.9247747420414099E-3</v>
      </c>
      <c r="K81" s="91">
        <f>I81/'סכום נכסי הקרן'!$C$42</f>
        <v>-1.1405513562498073E-5</v>
      </c>
    </row>
    <row r="82" spans="2:11">
      <c r="B82" s="86" t="s">
        <v>2284</v>
      </c>
      <c r="C82" s="87" t="s">
        <v>2285</v>
      </c>
      <c r="D82" s="88" t="s">
        <v>617</v>
      </c>
      <c r="E82" s="88" t="s">
        <v>130</v>
      </c>
      <c r="F82" s="98">
        <v>45019</v>
      </c>
      <c r="G82" s="90">
        <v>132038.03714400003</v>
      </c>
      <c r="H82" s="99">
        <v>-7.2371350000000003</v>
      </c>
      <c r="I82" s="90">
        <v>-9.5557703430000025</v>
      </c>
      <c r="J82" s="91">
        <f t="shared" si="1"/>
        <v>1.2447705519620421E-3</v>
      </c>
      <c r="K82" s="91">
        <f>I82/'סכום נכסי הקרן'!$C$42</f>
        <v>-4.8541336221646963E-6</v>
      </c>
    </row>
    <row r="83" spans="2:11">
      <c r="B83" s="86" t="s">
        <v>2284</v>
      </c>
      <c r="C83" s="87" t="s">
        <v>2286</v>
      </c>
      <c r="D83" s="88" t="s">
        <v>617</v>
      </c>
      <c r="E83" s="88" t="s">
        <v>130</v>
      </c>
      <c r="F83" s="98">
        <v>45019</v>
      </c>
      <c r="G83" s="90">
        <v>134.18028000000001</v>
      </c>
      <c r="H83" s="99">
        <v>-7.2371350000000003</v>
      </c>
      <c r="I83" s="90">
        <v>-9.7108070000000019E-3</v>
      </c>
      <c r="J83" s="91">
        <f t="shared" si="1"/>
        <v>1.2649662094737998E-6</v>
      </c>
      <c r="K83" s="91">
        <f>I83/'סכום נכסי הקרן'!$C$42</f>
        <v>-4.9328890361604921E-9</v>
      </c>
    </row>
    <row r="84" spans="2:11">
      <c r="B84" s="86" t="s">
        <v>2284</v>
      </c>
      <c r="C84" s="87" t="s">
        <v>2287</v>
      </c>
      <c r="D84" s="88" t="s">
        <v>617</v>
      </c>
      <c r="E84" s="88" t="s">
        <v>130</v>
      </c>
      <c r="F84" s="98">
        <v>45019</v>
      </c>
      <c r="G84" s="90">
        <v>203012.46950400004</v>
      </c>
      <c r="H84" s="99">
        <v>-7.2371350000000003</v>
      </c>
      <c r="I84" s="90">
        <v>-14.692285476000004</v>
      </c>
      <c r="J84" s="91">
        <f t="shared" si="1"/>
        <v>1.9138723143280144E-3</v>
      </c>
      <c r="K84" s="91">
        <f>I84/'סכום נכסי הקרן'!$C$42</f>
        <v>-7.4633770335153861E-6</v>
      </c>
    </row>
    <row r="85" spans="2:11">
      <c r="B85" s="86" t="s">
        <v>2288</v>
      </c>
      <c r="C85" s="87" t="s">
        <v>2289</v>
      </c>
      <c r="D85" s="88" t="s">
        <v>617</v>
      </c>
      <c r="E85" s="88" t="s">
        <v>130</v>
      </c>
      <c r="F85" s="98">
        <v>45091</v>
      </c>
      <c r="G85" s="90">
        <v>475497.30380400008</v>
      </c>
      <c r="H85" s="99">
        <v>-7.3895689999999998</v>
      </c>
      <c r="I85" s="90">
        <v>-35.137200290999999</v>
      </c>
      <c r="J85" s="91">
        <f t="shared" si="1"/>
        <v>4.5771037426269468E-3</v>
      </c>
      <c r="K85" s="91">
        <f>I85/'סכום נכסי הקרן'!$C$42</f>
        <v>-1.7848970747420798E-5</v>
      </c>
    </row>
    <row r="86" spans="2:11">
      <c r="B86" s="86" t="s">
        <v>2290</v>
      </c>
      <c r="C86" s="87" t="s">
        <v>2291</v>
      </c>
      <c r="D86" s="88" t="s">
        <v>617</v>
      </c>
      <c r="E86" s="88" t="s">
        <v>130</v>
      </c>
      <c r="F86" s="98">
        <v>45019</v>
      </c>
      <c r="G86" s="90">
        <v>101540.48112000001</v>
      </c>
      <c r="H86" s="99">
        <v>-7.2009670000000003</v>
      </c>
      <c r="I86" s="90">
        <v>-7.3118963690000021</v>
      </c>
      <c r="J86" s="91">
        <f t="shared" si="1"/>
        <v>9.5247509645276346E-4</v>
      </c>
      <c r="K86" s="91">
        <f>I86/'סכום נכסי הקרן'!$C$42</f>
        <v>-3.7142920698745036E-6</v>
      </c>
    </row>
    <row r="87" spans="2:11">
      <c r="B87" s="86" t="s">
        <v>2292</v>
      </c>
      <c r="C87" s="87" t="s">
        <v>2293</v>
      </c>
      <c r="D87" s="88" t="s">
        <v>617</v>
      </c>
      <c r="E87" s="88" t="s">
        <v>130</v>
      </c>
      <c r="F87" s="98">
        <v>45091</v>
      </c>
      <c r="G87" s="90">
        <v>396470.48940000008</v>
      </c>
      <c r="H87" s="99">
        <v>-7.3292380000000001</v>
      </c>
      <c r="I87" s="90">
        <v>-29.058263996000001</v>
      </c>
      <c r="J87" s="91">
        <f t="shared" si="1"/>
        <v>3.7852386584255153E-3</v>
      </c>
      <c r="K87" s="91">
        <f>I87/'סכום נכסי הקרן'!$C$42</f>
        <v>-1.476099688478265E-5</v>
      </c>
    </row>
    <row r="88" spans="2:11">
      <c r="B88" s="86" t="s">
        <v>2294</v>
      </c>
      <c r="C88" s="87" t="s">
        <v>2295</v>
      </c>
      <c r="D88" s="88" t="s">
        <v>617</v>
      </c>
      <c r="E88" s="88" t="s">
        <v>130</v>
      </c>
      <c r="F88" s="98">
        <v>45131</v>
      </c>
      <c r="G88" s="90">
        <v>365751.21024000004</v>
      </c>
      <c r="H88" s="99">
        <v>-6.7494379999999996</v>
      </c>
      <c r="I88" s="90">
        <v>-24.686151909000003</v>
      </c>
      <c r="J88" s="91">
        <f t="shared" si="1"/>
        <v>3.2157109091780051E-3</v>
      </c>
      <c r="K88" s="91">
        <f>I88/'סכום נכסי הקרן'!$C$42</f>
        <v>-1.2540054405045688E-5</v>
      </c>
    </row>
    <row r="89" spans="2:11">
      <c r="B89" s="86" t="s">
        <v>2296</v>
      </c>
      <c r="C89" s="87" t="s">
        <v>2297</v>
      </c>
      <c r="D89" s="88" t="s">
        <v>617</v>
      </c>
      <c r="E89" s="88" t="s">
        <v>130</v>
      </c>
      <c r="F89" s="98">
        <v>44993</v>
      </c>
      <c r="G89" s="90">
        <v>284680.92481900007</v>
      </c>
      <c r="H89" s="99">
        <v>-7.1036210000000004</v>
      </c>
      <c r="I89" s="90">
        <v>-20.222653819000001</v>
      </c>
      <c r="J89" s="91">
        <f t="shared" si="1"/>
        <v>2.6342788757846066E-3</v>
      </c>
      <c r="K89" s="91">
        <f>I89/'סכום נכסי הקרן'!$C$42</f>
        <v>-1.0272689726591641E-5</v>
      </c>
    </row>
    <row r="90" spans="2:11">
      <c r="B90" s="86" t="s">
        <v>2298</v>
      </c>
      <c r="C90" s="87" t="s">
        <v>2299</v>
      </c>
      <c r="D90" s="88" t="s">
        <v>617</v>
      </c>
      <c r="E90" s="88" t="s">
        <v>130</v>
      </c>
      <c r="F90" s="98">
        <v>45131</v>
      </c>
      <c r="G90" s="90">
        <v>366702.25585100008</v>
      </c>
      <c r="H90" s="99">
        <v>-6.6296299999999997</v>
      </c>
      <c r="I90" s="90">
        <v>-24.311001412000007</v>
      </c>
      <c r="J90" s="91">
        <f t="shared" si="1"/>
        <v>3.1668423957607063E-3</v>
      </c>
      <c r="K90" s="91">
        <f>I90/'סכום נכסי הקרן'!$C$42</f>
        <v>-1.2349485714558744E-5</v>
      </c>
    </row>
    <row r="91" spans="2:11">
      <c r="B91" s="86" t="s">
        <v>2300</v>
      </c>
      <c r="C91" s="87" t="s">
        <v>2301</v>
      </c>
      <c r="D91" s="88" t="s">
        <v>617</v>
      </c>
      <c r="E91" s="88" t="s">
        <v>130</v>
      </c>
      <c r="F91" s="98">
        <v>44993</v>
      </c>
      <c r="G91" s="90">
        <v>356150.81174400006</v>
      </c>
      <c r="H91" s="99">
        <v>-7.0135069999999997</v>
      </c>
      <c r="I91" s="90">
        <v>-24.978661554000002</v>
      </c>
      <c r="J91" s="91">
        <f t="shared" si="1"/>
        <v>3.2538143146797491E-3</v>
      </c>
      <c r="K91" s="91">
        <f>I91/'סכום נכסי הקרן'!$C$42</f>
        <v>-1.2688643252583456E-5</v>
      </c>
    </row>
    <row r="92" spans="2:11">
      <c r="B92" s="86" t="s">
        <v>2302</v>
      </c>
      <c r="C92" s="87" t="s">
        <v>2303</v>
      </c>
      <c r="D92" s="88" t="s">
        <v>617</v>
      </c>
      <c r="E92" s="88" t="s">
        <v>130</v>
      </c>
      <c r="F92" s="98">
        <v>44993</v>
      </c>
      <c r="G92" s="90">
        <v>258.27078200000005</v>
      </c>
      <c r="H92" s="99">
        <v>-7.0105060000000003</v>
      </c>
      <c r="I92" s="90">
        <v>-1.8106088000000003E-2</v>
      </c>
      <c r="J92" s="91">
        <f t="shared" si="1"/>
        <v>2.3585670589230176E-6</v>
      </c>
      <c r="K92" s="91">
        <f>I92/'סכום נכסי הקרן'!$C$42</f>
        <v>-9.1975180829932106E-9</v>
      </c>
    </row>
    <row r="93" spans="2:11">
      <c r="B93" s="86" t="s">
        <v>2302</v>
      </c>
      <c r="C93" s="87" t="s">
        <v>2304</v>
      </c>
      <c r="D93" s="88" t="s">
        <v>617</v>
      </c>
      <c r="E93" s="88" t="s">
        <v>130</v>
      </c>
      <c r="F93" s="98">
        <v>44993</v>
      </c>
      <c r="G93" s="90">
        <v>839482.96306500013</v>
      </c>
      <c r="H93" s="99">
        <v>-7.0105060000000003</v>
      </c>
      <c r="I93" s="90">
        <v>-58.852000563000011</v>
      </c>
      <c r="J93" s="91">
        <f t="shared" si="1"/>
        <v>7.6662827375858708E-3</v>
      </c>
      <c r="K93" s="91">
        <f>I93/'סכום נכסי הקרן'!$C$42</f>
        <v>-2.9895598618460219E-5</v>
      </c>
    </row>
    <row r="94" spans="2:11">
      <c r="B94" s="86" t="s">
        <v>2305</v>
      </c>
      <c r="C94" s="87" t="s">
        <v>2306</v>
      </c>
      <c r="D94" s="88" t="s">
        <v>617</v>
      </c>
      <c r="E94" s="88" t="s">
        <v>130</v>
      </c>
      <c r="F94" s="98">
        <v>44986</v>
      </c>
      <c r="G94" s="90">
        <v>217.94653000000002</v>
      </c>
      <c r="H94" s="99">
        <v>-7.0262739999999999</v>
      </c>
      <c r="I94" s="90">
        <v>-1.5313521000000004E-2</v>
      </c>
      <c r="J94" s="91">
        <f t="shared" si="1"/>
        <v>1.9947967880596774E-6</v>
      </c>
      <c r="K94" s="91">
        <f>I94/'סכום נכסי הקרן'!$C$42</f>
        <v>-7.7789518261369478E-9</v>
      </c>
    </row>
    <row r="95" spans="2:11">
      <c r="B95" s="86" t="s">
        <v>2305</v>
      </c>
      <c r="C95" s="87" t="s">
        <v>2307</v>
      </c>
      <c r="D95" s="88" t="s">
        <v>617</v>
      </c>
      <c r="E95" s="88" t="s">
        <v>130</v>
      </c>
      <c r="F95" s="98">
        <v>44986</v>
      </c>
      <c r="G95" s="90">
        <v>519049.93963700003</v>
      </c>
      <c r="H95" s="99">
        <v>-7.0262739999999999</v>
      </c>
      <c r="I95" s="90">
        <v>-36.469873373000013</v>
      </c>
      <c r="J95" s="91">
        <f t="shared" si="1"/>
        <v>4.7507027459853003E-3</v>
      </c>
      <c r="K95" s="91">
        <f>I95/'סכום נכסי הקרן'!$C$42</f>
        <v>-1.8525941099625725E-5</v>
      </c>
    </row>
    <row r="96" spans="2:11">
      <c r="B96" s="86" t="s">
        <v>2308</v>
      </c>
      <c r="C96" s="87" t="s">
        <v>2309</v>
      </c>
      <c r="D96" s="88" t="s">
        <v>617</v>
      </c>
      <c r="E96" s="88" t="s">
        <v>130</v>
      </c>
      <c r="F96" s="98">
        <v>44986</v>
      </c>
      <c r="G96" s="90">
        <v>468293.96839700005</v>
      </c>
      <c r="H96" s="99">
        <v>-6.9962720000000003</v>
      </c>
      <c r="I96" s="90">
        <v>-32.763117848000007</v>
      </c>
      <c r="J96" s="91">
        <f t="shared" si="1"/>
        <v>4.2678468426700228E-3</v>
      </c>
      <c r="K96" s="91">
        <f>I96/'סכום נכסי הקרן'!$C$42</f>
        <v>-1.6642985986935314E-5</v>
      </c>
    </row>
    <row r="97" spans="2:11">
      <c r="B97" s="86" t="s">
        <v>2310</v>
      </c>
      <c r="C97" s="87" t="s">
        <v>2311</v>
      </c>
      <c r="D97" s="88" t="s">
        <v>617</v>
      </c>
      <c r="E97" s="88" t="s">
        <v>130</v>
      </c>
      <c r="F97" s="98">
        <v>44993</v>
      </c>
      <c r="G97" s="90">
        <v>611297.6688000001</v>
      </c>
      <c r="H97" s="99">
        <v>-6.8816129999999998</v>
      </c>
      <c r="I97" s="90">
        <v>-42.067142568000001</v>
      </c>
      <c r="J97" s="91">
        <f t="shared" si="1"/>
        <v>5.4798240638122952E-3</v>
      </c>
      <c r="K97" s="91">
        <f>I97/'סכום נכסי הקרן'!$C$42</f>
        <v>-2.1369238041317009E-5</v>
      </c>
    </row>
    <row r="98" spans="2:11">
      <c r="B98" s="86" t="s">
        <v>2310</v>
      </c>
      <c r="C98" s="87" t="s">
        <v>2312</v>
      </c>
      <c r="D98" s="88" t="s">
        <v>617</v>
      </c>
      <c r="E98" s="88" t="s">
        <v>130</v>
      </c>
      <c r="F98" s="98">
        <v>44993</v>
      </c>
      <c r="G98" s="90">
        <v>88352.03790000001</v>
      </c>
      <c r="H98" s="99">
        <v>-6.8816129999999998</v>
      </c>
      <c r="I98" s="90">
        <v>-6.080045719000001</v>
      </c>
      <c r="J98" s="91">
        <f t="shared" si="1"/>
        <v>7.9200960194048074E-4</v>
      </c>
      <c r="K98" s="91">
        <f>I98/'סכום נכסי הקרן'!$C$42</f>
        <v>-3.0885374270757968E-6</v>
      </c>
    </row>
    <row r="99" spans="2:11">
      <c r="B99" s="86" t="s">
        <v>2313</v>
      </c>
      <c r="C99" s="87" t="s">
        <v>2314</v>
      </c>
      <c r="D99" s="88" t="s">
        <v>617</v>
      </c>
      <c r="E99" s="88" t="s">
        <v>130</v>
      </c>
      <c r="F99" s="98">
        <v>44980</v>
      </c>
      <c r="G99" s="90">
        <v>397773.49634600006</v>
      </c>
      <c r="H99" s="99">
        <v>-6.8717079999999999</v>
      </c>
      <c r="I99" s="90">
        <v>-27.333833768000002</v>
      </c>
      <c r="J99" s="91">
        <f t="shared" si="1"/>
        <v>3.5606078971494237E-3</v>
      </c>
      <c r="K99" s="91">
        <f>I99/'סכום נכסי הקרן'!$C$42</f>
        <v>-1.3885022007995898E-5</v>
      </c>
    </row>
    <row r="100" spans="2:11">
      <c r="B100" s="86" t="s">
        <v>2313</v>
      </c>
      <c r="C100" s="87" t="s">
        <v>2315</v>
      </c>
      <c r="D100" s="88" t="s">
        <v>617</v>
      </c>
      <c r="E100" s="88" t="s">
        <v>130</v>
      </c>
      <c r="F100" s="98">
        <v>44980</v>
      </c>
      <c r="G100" s="90">
        <v>407725.84195200005</v>
      </c>
      <c r="H100" s="99">
        <v>-6.8717079999999999</v>
      </c>
      <c r="I100" s="90">
        <v>-28.017729912000007</v>
      </c>
      <c r="J100" s="91">
        <f t="shared" si="1"/>
        <v>3.6496947786979332E-3</v>
      </c>
      <c r="K100" s="91">
        <f>I100/'סכום נכסי הקרן'!$C$42</f>
        <v>-1.4232427099108311E-5</v>
      </c>
    </row>
    <row r="101" spans="2:11">
      <c r="B101" s="86" t="s">
        <v>2316</v>
      </c>
      <c r="C101" s="87" t="s">
        <v>2317</v>
      </c>
      <c r="D101" s="88" t="s">
        <v>617</v>
      </c>
      <c r="E101" s="88" t="s">
        <v>130</v>
      </c>
      <c r="F101" s="98">
        <v>44998</v>
      </c>
      <c r="G101" s="90">
        <v>305820.06624000007</v>
      </c>
      <c r="H101" s="99">
        <v>-6.6408940000000003</v>
      </c>
      <c r="I101" s="90">
        <v>-20.309186371000003</v>
      </c>
      <c r="J101" s="91">
        <f t="shared" si="1"/>
        <v>2.6455509311657439E-3</v>
      </c>
      <c r="K101" s="91">
        <f>I101/'סכום נכסי הקרן'!$C$42</f>
        <v>-1.0316646472620245E-5</v>
      </c>
    </row>
    <row r="102" spans="2:11">
      <c r="B102" s="86" t="s">
        <v>2318</v>
      </c>
      <c r="C102" s="87" t="s">
        <v>2319</v>
      </c>
      <c r="D102" s="88" t="s">
        <v>617</v>
      </c>
      <c r="E102" s="88" t="s">
        <v>130</v>
      </c>
      <c r="F102" s="98">
        <v>45126</v>
      </c>
      <c r="G102" s="90">
        <v>645331.20433200011</v>
      </c>
      <c r="H102" s="99">
        <v>-6.7910469999999998</v>
      </c>
      <c r="I102" s="90">
        <v>-43.824745602000007</v>
      </c>
      <c r="J102" s="91">
        <f t="shared" si="1"/>
        <v>5.7087760394491944E-3</v>
      </c>
      <c r="K102" s="91">
        <f>I102/'סכום נכסי הקרן'!$C$42</f>
        <v>-2.2262064017195331E-5</v>
      </c>
    </row>
    <row r="103" spans="2:11">
      <c r="B103" s="86" t="s">
        <v>2320</v>
      </c>
      <c r="C103" s="87" t="s">
        <v>2321</v>
      </c>
      <c r="D103" s="88" t="s">
        <v>617</v>
      </c>
      <c r="E103" s="88" t="s">
        <v>130</v>
      </c>
      <c r="F103" s="98">
        <v>45092</v>
      </c>
      <c r="G103" s="90">
        <v>531894.11724000017</v>
      </c>
      <c r="H103" s="99">
        <v>-6.6657080000000004</v>
      </c>
      <c r="I103" s="90">
        <v>-35.454506117000008</v>
      </c>
      <c r="J103" s="91">
        <f t="shared" si="1"/>
        <v>4.618437191840713E-3</v>
      </c>
      <c r="K103" s="91">
        <f>I103/'סכום נכסי הקרן'!$C$42</f>
        <v>-1.8010155541865305E-5</v>
      </c>
    </row>
    <row r="104" spans="2:11">
      <c r="B104" s="86" t="s">
        <v>2322</v>
      </c>
      <c r="C104" s="87" t="s">
        <v>2323</v>
      </c>
      <c r="D104" s="88" t="s">
        <v>617</v>
      </c>
      <c r="E104" s="88" t="s">
        <v>130</v>
      </c>
      <c r="F104" s="98">
        <v>44998</v>
      </c>
      <c r="G104" s="90">
        <v>512011.74024000001</v>
      </c>
      <c r="H104" s="99">
        <v>-6.1594319999999998</v>
      </c>
      <c r="I104" s="90">
        <v>-31.537014112000001</v>
      </c>
      <c r="J104" s="91">
        <f t="shared" si="1"/>
        <v>4.1081299627701764E-3</v>
      </c>
      <c r="K104" s="91">
        <f>I104/'סכום נכסי הקרן'!$C$42</f>
        <v>-1.6020150657543033E-5</v>
      </c>
    </row>
    <row r="105" spans="2:11">
      <c r="B105" s="86" t="s">
        <v>2322</v>
      </c>
      <c r="C105" s="87" t="s">
        <v>2324</v>
      </c>
      <c r="D105" s="88" t="s">
        <v>617</v>
      </c>
      <c r="E105" s="88" t="s">
        <v>130</v>
      </c>
      <c r="F105" s="98">
        <v>44998</v>
      </c>
      <c r="G105" s="90">
        <v>444012.30027000012</v>
      </c>
      <c r="H105" s="99">
        <v>-6.1594319999999998</v>
      </c>
      <c r="I105" s="90">
        <v>-27.348634961000005</v>
      </c>
      <c r="J105" s="91">
        <f t="shared" si="1"/>
        <v>3.5625359561670634E-3</v>
      </c>
      <c r="K105" s="91">
        <f>I105/'סכום נכסי הקרן'!$C$42</f>
        <v>-1.3892540707798273E-5</v>
      </c>
    </row>
    <row r="106" spans="2:11">
      <c r="B106" s="86" t="s">
        <v>2325</v>
      </c>
      <c r="C106" s="87" t="s">
        <v>2326</v>
      </c>
      <c r="D106" s="88" t="s">
        <v>617</v>
      </c>
      <c r="E106" s="88" t="s">
        <v>130</v>
      </c>
      <c r="F106" s="98">
        <v>44998</v>
      </c>
      <c r="G106" s="90">
        <v>1436000.0000000002</v>
      </c>
      <c r="H106" s="99">
        <v>-6.3625930000000004</v>
      </c>
      <c r="I106" s="90">
        <v>-91.366840000000025</v>
      </c>
      <c r="J106" s="91">
        <f t="shared" si="1"/>
        <v>1.1901787901499757E-2</v>
      </c>
      <c r="K106" s="91">
        <f>I106/'סכום נכסי הקרן'!$C$42</f>
        <v>-4.6412464309570767E-5</v>
      </c>
    </row>
    <row r="107" spans="2:11">
      <c r="B107" s="86" t="s">
        <v>2327</v>
      </c>
      <c r="C107" s="87" t="s">
        <v>2328</v>
      </c>
      <c r="D107" s="88" t="s">
        <v>617</v>
      </c>
      <c r="E107" s="88" t="s">
        <v>130</v>
      </c>
      <c r="F107" s="98">
        <v>44987</v>
      </c>
      <c r="G107" s="90">
        <v>311397.62377499999</v>
      </c>
      <c r="H107" s="99">
        <v>-6.2355119999999999</v>
      </c>
      <c r="I107" s="90">
        <v>-19.417237128000004</v>
      </c>
      <c r="J107" s="91">
        <f t="shared" si="1"/>
        <v>2.5293622711541988E-3</v>
      </c>
      <c r="K107" s="91">
        <f>I107/'סכום נכסי הקרן'!$C$42</f>
        <v>-9.8635547119039286E-6</v>
      </c>
    </row>
    <row r="108" spans="2:11">
      <c r="B108" s="86" t="s">
        <v>2329</v>
      </c>
      <c r="C108" s="87" t="s">
        <v>2330</v>
      </c>
      <c r="D108" s="88" t="s">
        <v>617</v>
      </c>
      <c r="E108" s="88" t="s">
        <v>130</v>
      </c>
      <c r="F108" s="98">
        <v>45097</v>
      </c>
      <c r="G108" s="90">
        <v>307874.84832000005</v>
      </c>
      <c r="H108" s="99">
        <v>-6.216475</v>
      </c>
      <c r="I108" s="90">
        <v>-19.138963234000002</v>
      </c>
      <c r="J108" s="91">
        <f t="shared" si="1"/>
        <v>2.493113268070449E-3</v>
      </c>
      <c r="K108" s="91">
        <f>I108/'סכום נכסי הקרן'!$C$42</f>
        <v>-9.7221973313317163E-6</v>
      </c>
    </row>
    <row r="109" spans="2:11">
      <c r="B109" s="86" t="s">
        <v>2331</v>
      </c>
      <c r="C109" s="87" t="s">
        <v>2332</v>
      </c>
      <c r="D109" s="88" t="s">
        <v>617</v>
      </c>
      <c r="E109" s="88" t="s">
        <v>130</v>
      </c>
      <c r="F109" s="98">
        <v>44987</v>
      </c>
      <c r="G109" s="90">
        <v>452303.19763200002</v>
      </c>
      <c r="H109" s="99">
        <v>-5.957471</v>
      </c>
      <c r="I109" s="90">
        <v>-26.945831151000007</v>
      </c>
      <c r="J109" s="91">
        <f t="shared" si="1"/>
        <v>3.5100652182873688E-3</v>
      </c>
      <c r="K109" s="91">
        <f>I109/'סכום נכסי הקרן'!$C$42</f>
        <v>-1.368792470646361E-5</v>
      </c>
    </row>
    <row r="110" spans="2:11">
      <c r="B110" s="86" t="s">
        <v>2333</v>
      </c>
      <c r="C110" s="87" t="s">
        <v>2334</v>
      </c>
      <c r="D110" s="88" t="s">
        <v>617</v>
      </c>
      <c r="E110" s="88" t="s">
        <v>130</v>
      </c>
      <c r="F110" s="98">
        <v>44987</v>
      </c>
      <c r="G110" s="90">
        <v>616777.08768000011</v>
      </c>
      <c r="H110" s="99">
        <v>-5.957471</v>
      </c>
      <c r="I110" s="90">
        <v>-36.744315205000014</v>
      </c>
      <c r="J110" s="91">
        <f t="shared" si="1"/>
        <v>4.7864525702734457E-3</v>
      </c>
      <c r="K110" s="91">
        <f>I110/'סכום נכסי הקרן'!$C$42</f>
        <v>-1.8665351871988579E-5</v>
      </c>
    </row>
    <row r="111" spans="2:11">
      <c r="B111" s="86" t="s">
        <v>2335</v>
      </c>
      <c r="C111" s="87" t="s">
        <v>2336</v>
      </c>
      <c r="D111" s="88" t="s">
        <v>617</v>
      </c>
      <c r="E111" s="88" t="s">
        <v>130</v>
      </c>
      <c r="F111" s="98">
        <v>44987</v>
      </c>
      <c r="G111" s="90">
        <v>27.184635000000004</v>
      </c>
      <c r="H111" s="99">
        <v>-5.9331389999999997</v>
      </c>
      <c r="I111" s="90">
        <v>-1.6129020000000003E-3</v>
      </c>
      <c r="J111" s="91">
        <f t="shared" si="1"/>
        <v>2.1010267521460477E-7</v>
      </c>
      <c r="K111" s="91">
        <f>I111/'סכום נכסי הקרן'!$C$42</f>
        <v>-8.1932084451903228E-10</v>
      </c>
    </row>
    <row r="112" spans="2:11">
      <c r="B112" s="86" t="s">
        <v>2337</v>
      </c>
      <c r="C112" s="87" t="s">
        <v>2338</v>
      </c>
      <c r="D112" s="88" t="s">
        <v>617</v>
      </c>
      <c r="E112" s="88" t="s">
        <v>130</v>
      </c>
      <c r="F112" s="98">
        <v>44987</v>
      </c>
      <c r="G112" s="90">
        <v>514123.59960000007</v>
      </c>
      <c r="H112" s="99">
        <v>-5.9280629999999999</v>
      </c>
      <c r="I112" s="90">
        <v>-30.477569471000006</v>
      </c>
      <c r="J112" s="91">
        <f t="shared" si="1"/>
        <v>3.9701227228288311E-3</v>
      </c>
      <c r="K112" s="91">
        <f>I112/'סכום נכסי הקרן'!$C$42</f>
        <v>-1.5481974700178435E-5</v>
      </c>
    </row>
    <row r="113" spans="2:11">
      <c r="B113" s="86" t="s">
        <v>2339</v>
      </c>
      <c r="C113" s="87" t="s">
        <v>2340</v>
      </c>
      <c r="D113" s="88" t="s">
        <v>617</v>
      </c>
      <c r="E113" s="88" t="s">
        <v>130</v>
      </c>
      <c r="F113" s="98">
        <v>44987</v>
      </c>
      <c r="G113" s="90">
        <v>699402.15820800001</v>
      </c>
      <c r="H113" s="99">
        <v>-5.8986710000000002</v>
      </c>
      <c r="I113" s="90">
        <v>-41.255431729000001</v>
      </c>
      <c r="J113" s="91">
        <f t="shared" si="1"/>
        <v>5.3740875598123055E-3</v>
      </c>
      <c r="K113" s="91">
        <f>I113/'סכום נכסי הקרן'!$C$42</f>
        <v>-2.095690572967332E-5</v>
      </c>
    </row>
    <row r="114" spans="2:11">
      <c r="B114" s="86" t="s">
        <v>2341</v>
      </c>
      <c r="C114" s="87" t="s">
        <v>2342</v>
      </c>
      <c r="D114" s="88" t="s">
        <v>617</v>
      </c>
      <c r="E114" s="88" t="s">
        <v>130</v>
      </c>
      <c r="F114" s="98">
        <v>45033</v>
      </c>
      <c r="G114" s="90">
        <v>514280.56212000013</v>
      </c>
      <c r="H114" s="99">
        <v>-5.8957329999999999</v>
      </c>
      <c r="I114" s="90">
        <v>-30.320606951000006</v>
      </c>
      <c r="J114" s="91">
        <f t="shared" si="1"/>
        <v>3.9496761951660058E-3</v>
      </c>
      <c r="K114" s="91">
        <f>I114/'סכום נכסי הקרן'!$C$42</f>
        <v>-1.5402240987625386E-5</v>
      </c>
    </row>
    <row r="115" spans="2:11">
      <c r="B115" s="86" t="s">
        <v>2343</v>
      </c>
      <c r="C115" s="87" t="s">
        <v>2344</v>
      </c>
      <c r="D115" s="88" t="s">
        <v>617</v>
      </c>
      <c r="E115" s="88" t="s">
        <v>130</v>
      </c>
      <c r="F115" s="98">
        <v>45034</v>
      </c>
      <c r="G115" s="90">
        <v>411584.26608000003</v>
      </c>
      <c r="H115" s="99">
        <v>-5.7633029999999996</v>
      </c>
      <c r="I115" s="90">
        <v>-23.720849534000003</v>
      </c>
      <c r="J115" s="91">
        <f t="shared" si="1"/>
        <v>3.0899669945579525E-3</v>
      </c>
      <c r="K115" s="91">
        <f>I115/'סכום נכסי הקרן'!$C$42</f>
        <v>-1.2049700770974165E-5</v>
      </c>
    </row>
    <row r="116" spans="2:11">
      <c r="B116" s="86" t="s">
        <v>2345</v>
      </c>
      <c r="C116" s="87" t="s">
        <v>2346</v>
      </c>
      <c r="D116" s="88" t="s">
        <v>617</v>
      </c>
      <c r="E116" s="88" t="s">
        <v>130</v>
      </c>
      <c r="F116" s="98">
        <v>45033</v>
      </c>
      <c r="G116" s="90">
        <v>411823.99065599998</v>
      </c>
      <c r="H116" s="99">
        <v>-5.7929950000000003</v>
      </c>
      <c r="I116" s="90">
        <v>-23.856944601000002</v>
      </c>
      <c r="J116" s="91">
        <f t="shared" si="1"/>
        <v>3.1076952493807571E-3</v>
      </c>
      <c r="K116" s="91">
        <f>I116/'סכום נכסי הקרן'!$C$42</f>
        <v>-1.2118834249157782E-5</v>
      </c>
    </row>
    <row r="117" spans="2:11">
      <c r="B117" s="86" t="s">
        <v>2347</v>
      </c>
      <c r="C117" s="87" t="s">
        <v>2348</v>
      </c>
      <c r="D117" s="88" t="s">
        <v>617</v>
      </c>
      <c r="E117" s="88" t="s">
        <v>130</v>
      </c>
      <c r="F117" s="98">
        <v>45034</v>
      </c>
      <c r="G117" s="90">
        <v>399987.21300600009</v>
      </c>
      <c r="H117" s="99">
        <v>-5.6900190000000004</v>
      </c>
      <c r="I117" s="90">
        <v>-22.759350019000006</v>
      </c>
      <c r="J117" s="91">
        <f t="shared" si="1"/>
        <v>2.9647184547712548E-3</v>
      </c>
      <c r="K117" s="91">
        <f>I117/'סכום נכסי הקרן'!$C$42</f>
        <v>-1.1561278911100201E-5</v>
      </c>
    </row>
    <row r="118" spans="2:11">
      <c r="B118" s="86" t="s">
        <v>2349</v>
      </c>
      <c r="C118" s="87" t="s">
        <v>2350</v>
      </c>
      <c r="D118" s="88" t="s">
        <v>617</v>
      </c>
      <c r="E118" s="88" t="s">
        <v>130</v>
      </c>
      <c r="F118" s="98">
        <v>45034</v>
      </c>
      <c r="G118" s="90">
        <v>514908.41220000008</v>
      </c>
      <c r="H118" s="99">
        <v>-5.6753749999999998</v>
      </c>
      <c r="I118" s="90">
        <v>-29.222982318000007</v>
      </c>
      <c r="J118" s="91">
        <f t="shared" si="1"/>
        <v>3.806695486000323E-3</v>
      </c>
      <c r="K118" s="91">
        <f>I118/'סכום נכסי הקרן'!$C$42</f>
        <v>-1.4844670384281567E-5</v>
      </c>
    </row>
    <row r="119" spans="2:11">
      <c r="B119" s="86" t="s">
        <v>2349</v>
      </c>
      <c r="C119" s="87" t="s">
        <v>2351</v>
      </c>
      <c r="D119" s="88" t="s">
        <v>617</v>
      </c>
      <c r="E119" s="88" t="s">
        <v>130</v>
      </c>
      <c r="F119" s="98">
        <v>45034</v>
      </c>
      <c r="G119" s="90">
        <v>535829.12397000019</v>
      </c>
      <c r="H119" s="99">
        <v>-5.6753749999999998</v>
      </c>
      <c r="I119" s="90">
        <v>-30.410311123000003</v>
      </c>
      <c r="J119" s="91">
        <f t="shared" si="1"/>
        <v>3.961361397686128E-3</v>
      </c>
      <c r="K119" s="91">
        <f>I119/'סכום נכסי הקרן'!$C$42</f>
        <v>-1.5447808850992111E-5</v>
      </c>
    </row>
    <row r="120" spans="2:11">
      <c r="B120" s="86" t="s">
        <v>2352</v>
      </c>
      <c r="C120" s="87" t="s">
        <v>2353</v>
      </c>
      <c r="D120" s="88" t="s">
        <v>617</v>
      </c>
      <c r="E120" s="88" t="s">
        <v>130</v>
      </c>
      <c r="F120" s="98">
        <v>45034</v>
      </c>
      <c r="G120" s="90">
        <v>463417.57098000008</v>
      </c>
      <c r="H120" s="99">
        <v>-5.6753749999999998</v>
      </c>
      <c r="I120" s="90">
        <v>-26.300684087000004</v>
      </c>
      <c r="J120" s="91">
        <f t="shared" si="1"/>
        <v>3.4260259375045012E-3</v>
      </c>
      <c r="K120" s="91">
        <f>I120/'סכום נכסי הקרן'!$C$42</f>
        <v>-1.3360203346259794E-5</v>
      </c>
    </row>
    <row r="121" spans="2:11">
      <c r="B121" s="86" t="s">
        <v>2354</v>
      </c>
      <c r="C121" s="87" t="s">
        <v>2355</v>
      </c>
      <c r="D121" s="88" t="s">
        <v>617</v>
      </c>
      <c r="E121" s="88" t="s">
        <v>130</v>
      </c>
      <c r="F121" s="98">
        <v>45034</v>
      </c>
      <c r="G121" s="90">
        <v>412006.63795200008</v>
      </c>
      <c r="H121" s="99">
        <v>-5.7156900000000004</v>
      </c>
      <c r="I121" s="90">
        <v>-23.549024091000003</v>
      </c>
      <c r="J121" s="91">
        <f t="shared" si="1"/>
        <v>3.0675843666957301E-3</v>
      </c>
      <c r="K121" s="91">
        <f>I121/'סכום נכסי הקרן'!$C$42</f>
        <v>-1.1962417001055958E-5</v>
      </c>
    </row>
    <row r="122" spans="2:11">
      <c r="B122" s="86" t="s">
        <v>2356</v>
      </c>
      <c r="C122" s="87" t="s">
        <v>2357</v>
      </c>
      <c r="D122" s="88" t="s">
        <v>617</v>
      </c>
      <c r="E122" s="88" t="s">
        <v>130</v>
      </c>
      <c r="F122" s="98">
        <v>45007</v>
      </c>
      <c r="G122" s="90">
        <v>597707.568432</v>
      </c>
      <c r="H122" s="99">
        <v>-5.4958879999999999</v>
      </c>
      <c r="I122" s="90">
        <v>-32.849335933000006</v>
      </c>
      <c r="J122" s="91">
        <f t="shared" si="1"/>
        <v>4.2790779343980885E-3</v>
      </c>
      <c r="K122" s="91">
        <f>I122/'סכום נכסי הקרן'!$C$42</f>
        <v>-1.6686782990234345E-5</v>
      </c>
    </row>
    <row r="123" spans="2:11">
      <c r="B123" s="86" t="s">
        <v>2358</v>
      </c>
      <c r="C123" s="87" t="s">
        <v>2359</v>
      </c>
      <c r="D123" s="88" t="s">
        <v>617</v>
      </c>
      <c r="E123" s="88" t="s">
        <v>130</v>
      </c>
      <c r="F123" s="98">
        <v>45007</v>
      </c>
      <c r="G123" s="90">
        <v>773111.75760000001</v>
      </c>
      <c r="H123" s="99">
        <v>-5.4666810000000003</v>
      </c>
      <c r="I123" s="90">
        <v>-42.263549768000004</v>
      </c>
      <c r="J123" s="91">
        <f t="shared" si="1"/>
        <v>5.5054088037105719E-3</v>
      </c>
      <c r="K123" s="91">
        <f>I123/'סכום נכסי הקרן'!$C$42</f>
        <v>-2.1469008835186459E-5</v>
      </c>
    </row>
    <row r="124" spans="2:11">
      <c r="B124" s="86" t="s">
        <v>2360</v>
      </c>
      <c r="C124" s="87" t="s">
        <v>2361</v>
      </c>
      <c r="D124" s="88" t="s">
        <v>617</v>
      </c>
      <c r="E124" s="88" t="s">
        <v>130</v>
      </c>
      <c r="F124" s="98">
        <v>45034</v>
      </c>
      <c r="G124" s="90">
        <v>515436.37704000005</v>
      </c>
      <c r="H124" s="99">
        <v>-5.6278920000000001</v>
      </c>
      <c r="I124" s="90">
        <v>-29.008200513000002</v>
      </c>
      <c r="J124" s="91">
        <f t="shared" si="1"/>
        <v>3.7787172010097141E-3</v>
      </c>
      <c r="K124" s="91">
        <f>I124/'סכום נכסי הקרן'!$C$42</f>
        <v>-1.4735565671248831E-5</v>
      </c>
    </row>
    <row r="125" spans="2:11">
      <c r="B125" s="86" t="s">
        <v>2362</v>
      </c>
      <c r="C125" s="87" t="s">
        <v>2363</v>
      </c>
      <c r="D125" s="88" t="s">
        <v>617</v>
      </c>
      <c r="E125" s="88" t="s">
        <v>130</v>
      </c>
      <c r="F125" s="98">
        <v>44985</v>
      </c>
      <c r="G125" s="90">
        <v>309287.51100000006</v>
      </c>
      <c r="H125" s="99">
        <v>-5.659624</v>
      </c>
      <c r="I125" s="90">
        <v>-17.504508746000003</v>
      </c>
      <c r="J125" s="91">
        <f t="shared" si="1"/>
        <v>2.2802030847826134E-3</v>
      </c>
      <c r="K125" s="91">
        <f>I125/'סכום נכסי הקרן'!$C$42</f>
        <v>-8.8919282688368584E-6</v>
      </c>
    </row>
    <row r="126" spans="2:11">
      <c r="B126" s="86" t="s">
        <v>2364</v>
      </c>
      <c r="C126" s="87" t="s">
        <v>2365</v>
      </c>
      <c r="D126" s="88" t="s">
        <v>617</v>
      </c>
      <c r="E126" s="88" t="s">
        <v>130</v>
      </c>
      <c r="F126" s="98">
        <v>44985</v>
      </c>
      <c r="G126" s="90">
        <v>134120.70256400004</v>
      </c>
      <c r="H126" s="99">
        <v>-5.6478609999999998</v>
      </c>
      <c r="I126" s="90">
        <v>-7.5749510630000012</v>
      </c>
      <c r="J126" s="91">
        <f t="shared" si="1"/>
        <v>9.867415893563367E-4</v>
      </c>
      <c r="K126" s="91">
        <f>I126/'סכום נכסי הקרן'!$C$42</f>
        <v>-3.847918411737044E-6</v>
      </c>
    </row>
    <row r="127" spans="2:11">
      <c r="B127" s="86" t="s">
        <v>2366</v>
      </c>
      <c r="C127" s="87" t="s">
        <v>2367</v>
      </c>
      <c r="D127" s="88" t="s">
        <v>617</v>
      </c>
      <c r="E127" s="88" t="s">
        <v>130</v>
      </c>
      <c r="F127" s="98">
        <v>44985</v>
      </c>
      <c r="G127" s="90">
        <v>309330.31896</v>
      </c>
      <c r="H127" s="99">
        <v>-5.6450009999999997</v>
      </c>
      <c r="I127" s="90">
        <v>-17.461700786000005</v>
      </c>
      <c r="J127" s="91">
        <f t="shared" si="1"/>
        <v>2.2746267590563886E-3</v>
      </c>
      <c r="K127" s="91">
        <f>I127/'סכום נכסי הקרן'!$C$42</f>
        <v>-8.8701827108678466E-6</v>
      </c>
    </row>
    <row r="128" spans="2:11">
      <c r="B128" s="86" t="s">
        <v>2368</v>
      </c>
      <c r="C128" s="87" t="s">
        <v>2369</v>
      </c>
      <c r="D128" s="88" t="s">
        <v>617</v>
      </c>
      <c r="E128" s="88" t="s">
        <v>130</v>
      </c>
      <c r="F128" s="98">
        <v>44985</v>
      </c>
      <c r="G128" s="90">
        <v>1175975.7568410004</v>
      </c>
      <c r="H128" s="99">
        <v>-5.5982380000000003</v>
      </c>
      <c r="I128" s="90">
        <v>-65.833918193000017</v>
      </c>
      <c r="J128" s="91">
        <f t="shared" si="1"/>
        <v>8.5757735635573276E-3</v>
      </c>
      <c r="K128" s="91">
        <f>I128/'סכום נכסי הקרן'!$C$42</f>
        <v>-3.3442268316293022E-5</v>
      </c>
    </row>
    <row r="129" spans="2:11">
      <c r="B129" s="86" t="s">
        <v>2368</v>
      </c>
      <c r="C129" s="87" t="s">
        <v>2370</v>
      </c>
      <c r="D129" s="88" t="s">
        <v>617</v>
      </c>
      <c r="E129" s="88" t="s">
        <v>130</v>
      </c>
      <c r="F129" s="98">
        <v>44985</v>
      </c>
      <c r="G129" s="90">
        <v>8945.5819660000016</v>
      </c>
      <c r="H129" s="99">
        <v>-5.5982380000000003</v>
      </c>
      <c r="I129" s="90">
        <v>-0.50079494200000019</v>
      </c>
      <c r="J129" s="91">
        <f t="shared" si="1"/>
        <v>6.5235430948776089E-5</v>
      </c>
      <c r="K129" s="91">
        <f>I129/'סכום נכסי הקרן'!$C$42</f>
        <v>-2.5439346892142232E-7</v>
      </c>
    </row>
    <row r="130" spans="2:11">
      <c r="B130" s="86" t="s">
        <v>2371</v>
      </c>
      <c r="C130" s="87" t="s">
        <v>2372</v>
      </c>
      <c r="D130" s="88" t="s">
        <v>617</v>
      </c>
      <c r="E130" s="88" t="s">
        <v>130</v>
      </c>
      <c r="F130" s="98">
        <v>44991</v>
      </c>
      <c r="G130" s="90">
        <v>357852.97681200004</v>
      </c>
      <c r="H130" s="99">
        <v>-5.5591160000000004</v>
      </c>
      <c r="I130" s="90">
        <v>-19.893463646000004</v>
      </c>
      <c r="J130" s="91">
        <f t="shared" si="1"/>
        <v>2.5913973268736016E-3</v>
      </c>
      <c r="K130" s="91">
        <f>I130/'סכום נכסי הקרן'!$C$42</f>
        <v>-1.0105467929762247E-5</v>
      </c>
    </row>
    <row r="131" spans="2:11">
      <c r="B131" s="86" t="s">
        <v>2373</v>
      </c>
      <c r="C131" s="87" t="s">
        <v>2374</v>
      </c>
      <c r="D131" s="88" t="s">
        <v>617</v>
      </c>
      <c r="E131" s="88" t="s">
        <v>130</v>
      </c>
      <c r="F131" s="98">
        <v>45035</v>
      </c>
      <c r="G131" s="90">
        <v>1372123.5418800001</v>
      </c>
      <c r="H131" s="99">
        <v>-5.4803040000000003</v>
      </c>
      <c r="I131" s="90">
        <v>-75.196545298000018</v>
      </c>
      <c r="J131" s="91">
        <f t="shared" si="1"/>
        <v>9.7953845515759853E-3</v>
      </c>
      <c r="K131" s="91">
        <f>I131/'סכום נכסי הקרן'!$C$42</f>
        <v>-3.8198289169751806E-5</v>
      </c>
    </row>
    <row r="132" spans="2:11">
      <c r="B132" s="86" t="s">
        <v>2375</v>
      </c>
      <c r="C132" s="87" t="s">
        <v>2376</v>
      </c>
      <c r="D132" s="88" t="s">
        <v>617</v>
      </c>
      <c r="E132" s="88" t="s">
        <v>130</v>
      </c>
      <c r="F132" s="98">
        <v>45035</v>
      </c>
      <c r="G132" s="90">
        <v>152103.73136000001</v>
      </c>
      <c r="H132" s="99">
        <v>-5.4511339999999997</v>
      </c>
      <c r="I132" s="90">
        <v>-8.2913779860000005</v>
      </c>
      <c r="J132" s="91">
        <f t="shared" si="1"/>
        <v>1.0800660524161304E-3</v>
      </c>
      <c r="K132" s="91">
        <f>I132/'סכום נכסי הקרן'!$C$42</f>
        <v>-4.2118484655087737E-6</v>
      </c>
    </row>
    <row r="133" spans="2:11">
      <c r="B133" s="86" t="s">
        <v>2375</v>
      </c>
      <c r="C133" s="87" t="s">
        <v>2377</v>
      </c>
      <c r="D133" s="88" t="s">
        <v>617</v>
      </c>
      <c r="E133" s="88" t="s">
        <v>130</v>
      </c>
      <c r="F133" s="98">
        <v>45035</v>
      </c>
      <c r="G133" s="90">
        <v>109.13088000000002</v>
      </c>
      <c r="H133" s="99">
        <v>-5.4511339999999997</v>
      </c>
      <c r="I133" s="90">
        <v>-5.9488700000000019E-3</v>
      </c>
      <c r="J133" s="91">
        <f t="shared" si="1"/>
        <v>7.7492215987326334E-7</v>
      </c>
      <c r="K133" s="91">
        <f>I133/'סכום נכסי הקרן'!$C$42</f>
        <v>-3.0219028758932262E-9</v>
      </c>
    </row>
    <row r="134" spans="2:11">
      <c r="B134" s="86" t="s">
        <v>2378</v>
      </c>
      <c r="C134" s="87" t="s">
        <v>2379</v>
      </c>
      <c r="D134" s="88" t="s">
        <v>617</v>
      </c>
      <c r="E134" s="88" t="s">
        <v>130</v>
      </c>
      <c r="F134" s="98">
        <v>45007</v>
      </c>
      <c r="G134" s="90">
        <v>412897.04352000001</v>
      </c>
      <c r="H134" s="99">
        <v>-5.4826600000000001</v>
      </c>
      <c r="I134" s="90">
        <v>-22.637739652999997</v>
      </c>
      <c r="J134" s="91">
        <f t="shared" si="1"/>
        <v>2.948877031528907E-3</v>
      </c>
      <c r="K134" s="91">
        <f>I134/'סכום נכסי הקרן'!$C$42</f>
        <v>-1.1499503361331278E-5</v>
      </c>
    </row>
    <row r="135" spans="2:11">
      <c r="B135" s="86" t="s">
        <v>2378</v>
      </c>
      <c r="C135" s="87" t="s">
        <v>2380</v>
      </c>
      <c r="D135" s="88" t="s">
        <v>617</v>
      </c>
      <c r="E135" s="88" t="s">
        <v>130</v>
      </c>
      <c r="F135" s="98">
        <v>45007</v>
      </c>
      <c r="G135" s="90">
        <v>54.58053000000001</v>
      </c>
      <c r="H135" s="99">
        <v>-5.4826600000000001</v>
      </c>
      <c r="I135" s="90">
        <v>-2.992465000000001E-3</v>
      </c>
      <c r="J135" s="91">
        <f t="shared" si="1"/>
        <v>3.8980973548676385E-7</v>
      </c>
      <c r="K135" s="91">
        <f>I135/'סכום נכסי הקרן'!$C$42</f>
        <v>-1.5201103048998924E-9</v>
      </c>
    </row>
    <row r="136" spans="2:11">
      <c r="B136" s="86" t="s">
        <v>2381</v>
      </c>
      <c r="C136" s="87" t="s">
        <v>2382</v>
      </c>
      <c r="D136" s="88" t="s">
        <v>617</v>
      </c>
      <c r="E136" s="88" t="s">
        <v>130</v>
      </c>
      <c r="F136" s="98">
        <v>45036</v>
      </c>
      <c r="G136" s="90">
        <v>825794.08704000001</v>
      </c>
      <c r="H136" s="99">
        <v>-5.4152399999999998</v>
      </c>
      <c r="I136" s="90">
        <v>-44.718732221000003</v>
      </c>
      <c r="J136" s="91">
        <f t="shared" si="1"/>
        <v>5.8252300957142115E-3</v>
      </c>
      <c r="K136" s="91">
        <f>I136/'סכום נכסי הקרן'!$C$42</f>
        <v>-2.2716190722765659E-5</v>
      </c>
    </row>
    <row r="137" spans="2:11">
      <c r="B137" s="86" t="s">
        <v>2383</v>
      </c>
      <c r="C137" s="87" t="s">
        <v>2384</v>
      </c>
      <c r="D137" s="88" t="s">
        <v>617</v>
      </c>
      <c r="E137" s="88" t="s">
        <v>130</v>
      </c>
      <c r="F137" s="98">
        <v>45036</v>
      </c>
      <c r="G137" s="90">
        <v>413239.50720000005</v>
      </c>
      <c r="H137" s="99">
        <v>-5.3278790000000003</v>
      </c>
      <c r="I137" s="90">
        <v>-22.016902431000002</v>
      </c>
      <c r="J137" s="91">
        <f t="shared" si="1"/>
        <v>2.8680044421124378E-3</v>
      </c>
      <c r="K137" s="91">
        <f>I137/'סכום נכסי הקרן'!$C$42</f>
        <v>-1.1184130897884715E-5</v>
      </c>
    </row>
    <row r="138" spans="2:11">
      <c r="B138" s="86" t="s">
        <v>2385</v>
      </c>
      <c r="C138" s="87" t="s">
        <v>2386</v>
      </c>
      <c r="D138" s="88" t="s">
        <v>617</v>
      </c>
      <c r="E138" s="88" t="s">
        <v>130</v>
      </c>
      <c r="F138" s="98">
        <v>45036</v>
      </c>
      <c r="G138" s="90">
        <v>516549.38400000008</v>
      </c>
      <c r="H138" s="99">
        <v>-5.3278790000000003</v>
      </c>
      <c r="I138" s="90">
        <v>-27.521128038000011</v>
      </c>
      <c r="J138" s="91">
        <f t="shared" si="1"/>
        <v>3.5850055525428505E-3</v>
      </c>
      <c r="K138" s="91">
        <f>I138/'סכום נכסי הקרן'!$C$42</f>
        <v>-1.3980163621974913E-5</v>
      </c>
    </row>
    <row r="139" spans="2:11">
      <c r="B139" s="86" t="s">
        <v>2387</v>
      </c>
      <c r="C139" s="87" t="s">
        <v>2388</v>
      </c>
      <c r="D139" s="88" t="s">
        <v>617</v>
      </c>
      <c r="E139" s="88" t="s">
        <v>130</v>
      </c>
      <c r="F139" s="98">
        <v>45036</v>
      </c>
      <c r="G139" s="90">
        <v>413239.50720000005</v>
      </c>
      <c r="H139" s="99">
        <v>-5.3278790000000003</v>
      </c>
      <c r="I139" s="90">
        <v>-22.016902431000002</v>
      </c>
      <c r="J139" s="91">
        <f t="shared" si="1"/>
        <v>2.8680044421124378E-3</v>
      </c>
      <c r="K139" s="91">
        <f>I139/'סכום נכסי הקרן'!$C$42</f>
        <v>-1.1184130897884715E-5</v>
      </c>
    </row>
    <row r="140" spans="2:11">
      <c r="B140" s="86" t="s">
        <v>2389</v>
      </c>
      <c r="C140" s="87" t="s">
        <v>2390</v>
      </c>
      <c r="D140" s="88" t="s">
        <v>617</v>
      </c>
      <c r="E140" s="88" t="s">
        <v>130</v>
      </c>
      <c r="F140" s="98">
        <v>44984</v>
      </c>
      <c r="G140" s="90">
        <v>310357.71000000008</v>
      </c>
      <c r="H140" s="99">
        <v>-5.29528</v>
      </c>
      <c r="I140" s="90">
        <v>-16.434309746</v>
      </c>
      <c r="J140" s="91">
        <f t="shared" ref="J140:J203" si="2">IFERROR(I140/$I$11,0)</f>
        <v>2.1407949416269874E-3</v>
      </c>
      <c r="K140" s="91">
        <f>I140/'סכום נכסי הקרן'!$C$42</f>
        <v>-8.3482893196115325E-6</v>
      </c>
    </row>
    <row r="141" spans="2:11">
      <c r="B141" s="86" t="s">
        <v>2391</v>
      </c>
      <c r="C141" s="87" t="s">
        <v>2392</v>
      </c>
      <c r="D141" s="88" t="s">
        <v>617</v>
      </c>
      <c r="E141" s="88" t="s">
        <v>130</v>
      </c>
      <c r="F141" s="98">
        <v>45061</v>
      </c>
      <c r="G141" s="90">
        <v>414381.05280000006</v>
      </c>
      <c r="H141" s="99">
        <v>-5.0310050000000004</v>
      </c>
      <c r="I141" s="90">
        <v>-20.847529830000003</v>
      </c>
      <c r="J141" s="91">
        <f t="shared" si="2"/>
        <v>2.7156775730325057E-3</v>
      </c>
      <c r="K141" s="91">
        <f>I141/'סכום נכסי הקרן'!$C$42</f>
        <v>-1.0590113811286313E-5</v>
      </c>
    </row>
    <row r="142" spans="2:11">
      <c r="B142" s="86" t="s">
        <v>2393</v>
      </c>
      <c r="C142" s="87" t="s">
        <v>2394</v>
      </c>
      <c r="D142" s="88" t="s">
        <v>617</v>
      </c>
      <c r="E142" s="88" t="s">
        <v>130</v>
      </c>
      <c r="F142" s="98">
        <v>45061</v>
      </c>
      <c r="G142" s="90">
        <v>621571.57920000004</v>
      </c>
      <c r="H142" s="99">
        <v>-5.0310050000000004</v>
      </c>
      <c r="I142" s="90">
        <v>-31.271294745000006</v>
      </c>
      <c r="J142" s="91">
        <f t="shared" si="2"/>
        <v>4.0735163595487589E-3</v>
      </c>
      <c r="K142" s="91">
        <f>I142/'סכום נכסי הקרן'!$C$42</f>
        <v>-1.5885170716929469E-5</v>
      </c>
    </row>
    <row r="143" spans="2:11">
      <c r="B143" s="86" t="s">
        <v>2395</v>
      </c>
      <c r="C143" s="87" t="s">
        <v>2396</v>
      </c>
      <c r="D143" s="88" t="s">
        <v>617</v>
      </c>
      <c r="E143" s="88" t="s">
        <v>130</v>
      </c>
      <c r="F143" s="98">
        <v>45062</v>
      </c>
      <c r="G143" s="90">
        <v>15611580.000000002</v>
      </c>
      <c r="H143" s="99">
        <v>-4.9733619999999998</v>
      </c>
      <c r="I143" s="90">
        <v>-776.42032999999992</v>
      </c>
      <c r="J143" s="91">
        <f t="shared" si="2"/>
        <v>0.10113942968885042</v>
      </c>
      <c r="K143" s="91">
        <f>I143/'סכום נכסי הקרן'!$C$42</f>
        <v>-3.9440546324410629E-4</v>
      </c>
    </row>
    <row r="144" spans="2:11">
      <c r="B144" s="86" t="s">
        <v>2397</v>
      </c>
      <c r="C144" s="87" t="s">
        <v>2398</v>
      </c>
      <c r="D144" s="88" t="s">
        <v>617</v>
      </c>
      <c r="E144" s="88" t="s">
        <v>130</v>
      </c>
      <c r="F144" s="98">
        <v>45061</v>
      </c>
      <c r="G144" s="90">
        <v>829150.23110400001</v>
      </c>
      <c r="H144" s="99">
        <v>-4.98184</v>
      </c>
      <c r="I144" s="90">
        <v>-41.306934157000001</v>
      </c>
      <c r="J144" s="91">
        <f t="shared" si="2"/>
        <v>5.3807964596108348E-3</v>
      </c>
      <c r="K144" s="91">
        <f>I144/'סכום נכסי הקרן'!$C$42</f>
        <v>-2.0983067897494886E-5</v>
      </c>
    </row>
    <row r="145" spans="2:11">
      <c r="B145" s="86" t="s">
        <v>2399</v>
      </c>
      <c r="C145" s="87" t="s">
        <v>2400</v>
      </c>
      <c r="D145" s="88" t="s">
        <v>617</v>
      </c>
      <c r="E145" s="88" t="s">
        <v>130</v>
      </c>
      <c r="F145" s="98">
        <v>45005</v>
      </c>
      <c r="G145" s="90">
        <v>467077.65156000003</v>
      </c>
      <c r="H145" s="99">
        <v>-4.907635</v>
      </c>
      <c r="I145" s="90">
        <v>-22.922468238000004</v>
      </c>
      <c r="J145" s="91">
        <f t="shared" si="2"/>
        <v>2.9859668469166805E-3</v>
      </c>
      <c r="K145" s="91">
        <f>I145/'סכום נכסי הקרן'!$C$42</f>
        <v>-1.1644139591381779E-5</v>
      </c>
    </row>
    <row r="146" spans="2:11">
      <c r="B146" s="86" t="s">
        <v>2401</v>
      </c>
      <c r="C146" s="87" t="s">
        <v>2402</v>
      </c>
      <c r="D146" s="88" t="s">
        <v>617</v>
      </c>
      <c r="E146" s="88" t="s">
        <v>130</v>
      </c>
      <c r="F146" s="98">
        <v>45105</v>
      </c>
      <c r="G146" s="90">
        <v>65568.60000000002</v>
      </c>
      <c r="H146" s="99">
        <v>-4.638058</v>
      </c>
      <c r="I146" s="90">
        <v>-3.0411100000000006</v>
      </c>
      <c r="J146" s="91">
        <f t="shared" si="2"/>
        <v>3.9614641597684596E-4</v>
      </c>
      <c r="K146" s="91">
        <f>I146/'סכום נכסי הקרן'!$C$42</f>
        <v>-1.5448209584185984E-6</v>
      </c>
    </row>
    <row r="147" spans="2:11">
      <c r="B147" s="86" t="s">
        <v>2403</v>
      </c>
      <c r="C147" s="87" t="s">
        <v>2404</v>
      </c>
      <c r="D147" s="88" t="s">
        <v>617</v>
      </c>
      <c r="E147" s="88" t="s">
        <v>130</v>
      </c>
      <c r="F147" s="98">
        <v>45106</v>
      </c>
      <c r="G147" s="90">
        <v>989306.22492000018</v>
      </c>
      <c r="H147" s="99">
        <v>-4.4373550000000002</v>
      </c>
      <c r="I147" s="90">
        <v>-43.899033588000016</v>
      </c>
      <c r="J147" s="91">
        <f t="shared" si="2"/>
        <v>5.7184530716525815E-3</v>
      </c>
      <c r="K147" s="91">
        <f>I147/'סכום נכסי הקרן'!$C$42</f>
        <v>-2.22998007770401E-5</v>
      </c>
    </row>
    <row r="148" spans="2:11">
      <c r="B148" s="86" t="s">
        <v>2405</v>
      </c>
      <c r="C148" s="87" t="s">
        <v>2406</v>
      </c>
      <c r="D148" s="88" t="s">
        <v>617</v>
      </c>
      <c r="E148" s="88" t="s">
        <v>130</v>
      </c>
      <c r="F148" s="98">
        <v>45138</v>
      </c>
      <c r="G148" s="90">
        <v>781823.17746000004</v>
      </c>
      <c r="H148" s="99">
        <v>-4.0221640000000001</v>
      </c>
      <c r="I148" s="90">
        <v>-31.446213721000003</v>
      </c>
      <c r="J148" s="91">
        <f t="shared" si="2"/>
        <v>4.0963019626439248E-3</v>
      </c>
      <c r="K148" s="91">
        <f>I148/'סכום נכסי הקרן'!$C$42</f>
        <v>-1.5974025937605447E-5</v>
      </c>
    </row>
    <row r="149" spans="2:11">
      <c r="B149" s="86" t="s">
        <v>2407</v>
      </c>
      <c r="C149" s="87" t="s">
        <v>2408</v>
      </c>
      <c r="D149" s="88" t="s">
        <v>617</v>
      </c>
      <c r="E149" s="88" t="s">
        <v>130</v>
      </c>
      <c r="F149" s="98">
        <v>45132</v>
      </c>
      <c r="G149" s="90">
        <v>281210.430008</v>
      </c>
      <c r="H149" s="99">
        <v>-3.6737929999999999</v>
      </c>
      <c r="I149" s="90">
        <v>-10.331088431000001</v>
      </c>
      <c r="J149" s="91">
        <f t="shared" si="2"/>
        <v>1.3457663994661509E-3</v>
      </c>
      <c r="K149" s="91">
        <f>I149/'סכום נכסי הקרן'!$C$42</f>
        <v>-5.2479791692785575E-6</v>
      </c>
    </row>
    <row r="150" spans="2:11">
      <c r="B150" s="86" t="s">
        <v>2409</v>
      </c>
      <c r="C150" s="87" t="s">
        <v>2410</v>
      </c>
      <c r="D150" s="88" t="s">
        <v>617</v>
      </c>
      <c r="E150" s="88" t="s">
        <v>130</v>
      </c>
      <c r="F150" s="98">
        <v>45132</v>
      </c>
      <c r="G150" s="90">
        <v>272851.88175000006</v>
      </c>
      <c r="H150" s="99">
        <v>-3.402971</v>
      </c>
      <c r="I150" s="90">
        <v>-9.2850715780000002</v>
      </c>
      <c r="J150" s="91">
        <f t="shared" si="2"/>
        <v>1.2095083136463912E-3</v>
      </c>
      <c r="K150" s="91">
        <f>I150/'סכום נכסי הקרן'!$C$42</f>
        <v>-4.7166242503925366E-6</v>
      </c>
    </row>
    <row r="151" spans="2:11">
      <c r="B151" s="86" t="s">
        <v>2411</v>
      </c>
      <c r="C151" s="87" t="s">
        <v>2412</v>
      </c>
      <c r="D151" s="88" t="s">
        <v>617</v>
      </c>
      <c r="E151" s="88" t="s">
        <v>130</v>
      </c>
      <c r="F151" s="98">
        <v>45132</v>
      </c>
      <c r="G151" s="90">
        <v>764126.53123600001</v>
      </c>
      <c r="H151" s="99">
        <v>-3.3804669999999999</v>
      </c>
      <c r="I151" s="90">
        <v>-25.831043979000004</v>
      </c>
      <c r="J151" s="91">
        <f t="shared" si="2"/>
        <v>3.3648488523010133E-3</v>
      </c>
      <c r="K151" s="91">
        <f>I151/'סכום נכסי הקרן'!$C$42</f>
        <v>-1.3121635888406452E-5</v>
      </c>
    </row>
    <row r="152" spans="2:11">
      <c r="B152" s="86" t="s">
        <v>2413</v>
      </c>
      <c r="C152" s="87" t="s">
        <v>2414</v>
      </c>
      <c r="D152" s="88" t="s">
        <v>617</v>
      </c>
      <c r="E152" s="88" t="s">
        <v>130</v>
      </c>
      <c r="F152" s="98">
        <v>45132</v>
      </c>
      <c r="G152" s="90">
        <v>419643.57801600004</v>
      </c>
      <c r="H152" s="99">
        <v>-3.3720300000000001</v>
      </c>
      <c r="I152" s="90">
        <v>-14.150507934000002</v>
      </c>
      <c r="J152" s="91">
        <f t="shared" si="2"/>
        <v>1.843298335905647E-3</v>
      </c>
      <c r="K152" s="91">
        <f>I152/'סכום נכסי הקרן'!$C$42</f>
        <v>-7.1881652517376424E-6</v>
      </c>
    </row>
    <row r="153" spans="2:11">
      <c r="B153" s="86" t="s">
        <v>2415</v>
      </c>
      <c r="C153" s="87" t="s">
        <v>2416</v>
      </c>
      <c r="D153" s="88" t="s">
        <v>617</v>
      </c>
      <c r="E153" s="88" t="s">
        <v>130</v>
      </c>
      <c r="F153" s="98">
        <v>45132</v>
      </c>
      <c r="G153" s="90">
        <v>315075.14719200006</v>
      </c>
      <c r="H153" s="99">
        <v>-3.2596720000000001</v>
      </c>
      <c r="I153" s="90">
        <v>-10.270417270000001</v>
      </c>
      <c r="J153" s="91">
        <f t="shared" si="2"/>
        <v>1.3378631460543031E-3</v>
      </c>
      <c r="K153" s="91">
        <f>I153/'סכום נכסי הקרן'!$C$42</f>
        <v>-5.2171594747971376E-6</v>
      </c>
    </row>
    <row r="154" spans="2:11">
      <c r="B154" s="86" t="s">
        <v>2417</v>
      </c>
      <c r="C154" s="87" t="s">
        <v>2418</v>
      </c>
      <c r="D154" s="88" t="s">
        <v>617</v>
      </c>
      <c r="E154" s="88" t="s">
        <v>130</v>
      </c>
      <c r="F154" s="98">
        <v>45110</v>
      </c>
      <c r="G154" s="90">
        <v>210843.47232000006</v>
      </c>
      <c r="H154" s="99">
        <v>-3.2179000000000002</v>
      </c>
      <c r="I154" s="90">
        <v>-6.7847324960000002</v>
      </c>
      <c r="J154" s="91">
        <f t="shared" si="2"/>
        <v>8.8380474946714836E-4</v>
      </c>
      <c r="K154" s="91">
        <f>I154/'סכום נכסי הקרן'!$C$42</f>
        <v>-3.4465037295870678E-6</v>
      </c>
    </row>
    <row r="155" spans="2:11">
      <c r="B155" s="86" t="s">
        <v>2419</v>
      </c>
      <c r="C155" s="87" t="s">
        <v>2420</v>
      </c>
      <c r="D155" s="88" t="s">
        <v>617</v>
      </c>
      <c r="E155" s="88" t="s">
        <v>130</v>
      </c>
      <c r="F155" s="98">
        <v>45110</v>
      </c>
      <c r="G155" s="90">
        <v>748899.57542400016</v>
      </c>
      <c r="H155" s="99">
        <v>-3.109283</v>
      </c>
      <c r="I155" s="90">
        <v>-23.285407251000006</v>
      </c>
      <c r="J155" s="91">
        <f t="shared" si="2"/>
        <v>3.0332446465418583E-3</v>
      </c>
      <c r="K155" s="91">
        <f>I155/'סכום נכסי הקרן'!$C$42</f>
        <v>-1.1828505100656407E-5</v>
      </c>
    </row>
    <row r="156" spans="2:11">
      <c r="B156" s="86" t="s">
        <v>2421</v>
      </c>
      <c r="C156" s="87" t="s">
        <v>2422</v>
      </c>
      <c r="D156" s="88" t="s">
        <v>617</v>
      </c>
      <c r="E156" s="88" t="s">
        <v>130</v>
      </c>
      <c r="F156" s="98">
        <v>45110</v>
      </c>
      <c r="G156" s="90">
        <v>228725.35974000004</v>
      </c>
      <c r="H156" s="99">
        <v>-3.1397219999999999</v>
      </c>
      <c r="I156" s="90">
        <v>-7.1813398140000011</v>
      </c>
      <c r="J156" s="91">
        <f t="shared" si="2"/>
        <v>9.3546830901477726E-4</v>
      </c>
      <c r="K156" s="91">
        <f>I156/'סכום נכסי הקרן'!$C$42</f>
        <v>-3.6479720411932219E-6</v>
      </c>
    </row>
    <row r="157" spans="2:11">
      <c r="B157" s="86" t="s">
        <v>2423</v>
      </c>
      <c r="C157" s="87" t="s">
        <v>2424</v>
      </c>
      <c r="D157" s="88" t="s">
        <v>617</v>
      </c>
      <c r="E157" s="88" t="s">
        <v>130</v>
      </c>
      <c r="F157" s="98">
        <v>45152</v>
      </c>
      <c r="G157" s="90">
        <v>1066175.0517600002</v>
      </c>
      <c r="H157" s="99">
        <v>-2.1598039999999998</v>
      </c>
      <c r="I157" s="90">
        <v>-23.027286382000007</v>
      </c>
      <c r="J157" s="91">
        <f t="shared" si="2"/>
        <v>2.9996208522222912E-3</v>
      </c>
      <c r="K157" s="91">
        <f>I157/'סכום נכסי הקרן'!$C$42</f>
        <v>-1.169738503981138E-5</v>
      </c>
    </row>
    <row r="158" spans="2:11">
      <c r="B158" s="86" t="s">
        <v>2425</v>
      </c>
      <c r="C158" s="87" t="s">
        <v>2426</v>
      </c>
      <c r="D158" s="88" t="s">
        <v>617</v>
      </c>
      <c r="E158" s="88" t="s">
        <v>130</v>
      </c>
      <c r="F158" s="98">
        <v>45160</v>
      </c>
      <c r="G158" s="90">
        <v>373670.68284000002</v>
      </c>
      <c r="H158" s="99">
        <v>-1.5459579999999999</v>
      </c>
      <c r="I158" s="90">
        <v>-5.7767929360000005</v>
      </c>
      <c r="J158" s="91">
        <f t="shared" si="2"/>
        <v>7.5250675491408102E-4</v>
      </c>
      <c r="K158" s="91">
        <f>I158/'סכום נכסי הקרן'!$C$42</f>
        <v>-2.9344912877131402E-6</v>
      </c>
    </row>
    <row r="159" spans="2:11">
      <c r="B159" s="86" t="s">
        <v>2427</v>
      </c>
      <c r="C159" s="87" t="s">
        <v>2428</v>
      </c>
      <c r="D159" s="88" t="s">
        <v>617</v>
      </c>
      <c r="E159" s="88" t="s">
        <v>130</v>
      </c>
      <c r="F159" s="98">
        <v>45155</v>
      </c>
      <c r="G159" s="90">
        <v>641040.63940800016</v>
      </c>
      <c r="H159" s="99">
        <v>-1.4936449999999999</v>
      </c>
      <c r="I159" s="90">
        <v>-9.5748735360000019</v>
      </c>
      <c r="J159" s="91">
        <f t="shared" si="2"/>
        <v>1.2472590056650202E-3</v>
      </c>
      <c r="K159" s="91">
        <f>I159/'סכום נכסי הקרן'!$C$42</f>
        <v>-4.8638376489572541E-6</v>
      </c>
    </row>
    <row r="160" spans="2:11">
      <c r="B160" s="86" t="s">
        <v>2429</v>
      </c>
      <c r="C160" s="87" t="s">
        <v>2430</v>
      </c>
      <c r="D160" s="88" t="s">
        <v>617</v>
      </c>
      <c r="E160" s="88" t="s">
        <v>130</v>
      </c>
      <c r="F160" s="98">
        <v>45155</v>
      </c>
      <c r="G160" s="90">
        <v>641092.00896000012</v>
      </c>
      <c r="H160" s="99">
        <v>-1.4855130000000001</v>
      </c>
      <c r="I160" s="90">
        <v>-9.5235039840000031</v>
      </c>
      <c r="J160" s="91">
        <f t="shared" si="2"/>
        <v>1.2405674147935503E-3</v>
      </c>
      <c r="K160" s="91">
        <f>I160/'סכום נכסי הקרן'!$C$42</f>
        <v>-4.8377429793944391E-6</v>
      </c>
    </row>
    <row r="161" spans="2:11">
      <c r="B161" s="86" t="s">
        <v>2431</v>
      </c>
      <c r="C161" s="87" t="s">
        <v>2432</v>
      </c>
      <c r="D161" s="88" t="s">
        <v>617</v>
      </c>
      <c r="E161" s="88" t="s">
        <v>130</v>
      </c>
      <c r="F161" s="98">
        <v>45160</v>
      </c>
      <c r="G161" s="90">
        <v>534243.34080000001</v>
      </c>
      <c r="H161" s="99">
        <v>-1.464591</v>
      </c>
      <c r="I161" s="90">
        <v>-7.8244817370000019</v>
      </c>
      <c r="J161" s="91">
        <f t="shared" si="2"/>
        <v>1.0192463925963993E-3</v>
      </c>
      <c r="K161" s="91">
        <f>I161/'סכום נכסי הקרן'!$C$42</f>
        <v>-3.9746748312560743E-6</v>
      </c>
    </row>
    <row r="162" spans="2:11">
      <c r="B162" s="86" t="s">
        <v>2433</v>
      </c>
      <c r="C162" s="87" t="s">
        <v>2434</v>
      </c>
      <c r="D162" s="88" t="s">
        <v>617</v>
      </c>
      <c r="E162" s="88" t="s">
        <v>130</v>
      </c>
      <c r="F162" s="98">
        <v>45160</v>
      </c>
      <c r="G162" s="90">
        <v>534243.34080000001</v>
      </c>
      <c r="H162" s="99">
        <v>-1.464591</v>
      </c>
      <c r="I162" s="90">
        <v>-7.8244817370000019</v>
      </c>
      <c r="J162" s="91">
        <f t="shared" si="2"/>
        <v>1.0192463925963993E-3</v>
      </c>
      <c r="K162" s="91">
        <f>I162/'סכום נכסי הקרן'!$C$42</f>
        <v>-3.9746748312560743E-6</v>
      </c>
    </row>
    <row r="163" spans="2:11">
      <c r="B163" s="86" t="s">
        <v>2435</v>
      </c>
      <c r="C163" s="87" t="s">
        <v>2436</v>
      </c>
      <c r="D163" s="88" t="s">
        <v>617</v>
      </c>
      <c r="E163" s="88" t="s">
        <v>130</v>
      </c>
      <c r="F163" s="98">
        <v>45168</v>
      </c>
      <c r="G163" s="90">
        <v>749339.07048000011</v>
      </c>
      <c r="H163" s="99">
        <v>-1.2752410000000001</v>
      </c>
      <c r="I163" s="90">
        <v>-9.5558810710000017</v>
      </c>
      <c r="J163" s="91">
        <f t="shared" si="2"/>
        <v>1.2447849758073972E-3</v>
      </c>
      <c r="K163" s="91">
        <f>I163/'סכום נכסי הקרן'!$C$42</f>
        <v>-4.8541898696976973E-6</v>
      </c>
    </row>
    <row r="164" spans="2:11">
      <c r="B164" s="86" t="s">
        <v>2437</v>
      </c>
      <c r="C164" s="87" t="s">
        <v>2438</v>
      </c>
      <c r="D164" s="88" t="s">
        <v>617</v>
      </c>
      <c r="E164" s="88" t="s">
        <v>130</v>
      </c>
      <c r="F164" s="98">
        <v>45160</v>
      </c>
      <c r="G164" s="90">
        <v>56433.000000000007</v>
      </c>
      <c r="H164" s="99">
        <v>-1.314408</v>
      </c>
      <c r="I164" s="90">
        <v>-0.74176000000000009</v>
      </c>
      <c r="J164" s="91">
        <f t="shared" si="2"/>
        <v>9.6624444862232936E-5</v>
      </c>
      <c r="K164" s="91">
        <f>I164/'סכום נכסי הקרן'!$C$42</f>
        <v>-3.7679873273790804E-7</v>
      </c>
    </row>
    <row r="165" spans="2:11">
      <c r="B165" s="86" t="s">
        <v>2439</v>
      </c>
      <c r="C165" s="87" t="s">
        <v>2440</v>
      </c>
      <c r="D165" s="88" t="s">
        <v>617</v>
      </c>
      <c r="E165" s="88" t="s">
        <v>130</v>
      </c>
      <c r="F165" s="98">
        <v>45174</v>
      </c>
      <c r="G165" s="90">
        <v>717470.51953499997</v>
      </c>
      <c r="H165" s="99">
        <v>-0.79428299999999996</v>
      </c>
      <c r="I165" s="90">
        <v>-5.698745423000001</v>
      </c>
      <c r="J165" s="91">
        <f t="shared" si="2"/>
        <v>7.4233999259675073E-4</v>
      </c>
      <c r="K165" s="91">
        <f>I165/'סכום נכסי הקרן'!$C$42</f>
        <v>-2.8948447659382464E-6</v>
      </c>
    </row>
    <row r="166" spans="2:11">
      <c r="B166" s="86" t="s">
        <v>2439</v>
      </c>
      <c r="C166" s="87" t="s">
        <v>2441</v>
      </c>
      <c r="D166" s="88" t="s">
        <v>617</v>
      </c>
      <c r="E166" s="88" t="s">
        <v>130</v>
      </c>
      <c r="F166" s="98">
        <v>45174</v>
      </c>
      <c r="G166" s="90">
        <v>107447.97960000001</v>
      </c>
      <c r="H166" s="99">
        <v>-0.79428299999999996</v>
      </c>
      <c r="I166" s="90">
        <v>-0.85344089400000034</v>
      </c>
      <c r="J166" s="91">
        <f t="shared" si="2"/>
        <v>1.1117241777054278E-4</v>
      </c>
      <c r="K166" s="91">
        <f>I166/'סכום נכסי הקרן'!$C$42</f>
        <v>-4.3353031617491831E-7</v>
      </c>
    </row>
    <row r="167" spans="2:11">
      <c r="B167" s="86" t="s">
        <v>2442</v>
      </c>
      <c r="C167" s="87" t="s">
        <v>2443</v>
      </c>
      <c r="D167" s="88" t="s">
        <v>617</v>
      </c>
      <c r="E167" s="88" t="s">
        <v>130</v>
      </c>
      <c r="F167" s="98">
        <v>45169</v>
      </c>
      <c r="G167" s="90">
        <v>322420.99312800006</v>
      </c>
      <c r="H167" s="99">
        <v>-0.801952</v>
      </c>
      <c r="I167" s="90">
        <v>-2.5856607160000005</v>
      </c>
      <c r="J167" s="91">
        <f t="shared" si="2"/>
        <v>3.368178808315139E-4</v>
      </c>
      <c r="K167" s="91">
        <f>I167/'סכום נכסי הקרן'!$C$42</f>
        <v>-1.3134621455443701E-6</v>
      </c>
    </row>
    <row r="168" spans="2:11">
      <c r="B168" s="86" t="s">
        <v>2444</v>
      </c>
      <c r="C168" s="87" t="s">
        <v>2445</v>
      </c>
      <c r="D168" s="88" t="s">
        <v>617</v>
      </c>
      <c r="E168" s="88" t="s">
        <v>130</v>
      </c>
      <c r="F168" s="98">
        <v>45174</v>
      </c>
      <c r="G168" s="90">
        <v>268905.33540000004</v>
      </c>
      <c r="H168" s="99">
        <v>-0.68731100000000001</v>
      </c>
      <c r="I168" s="90">
        <v>-1.8482158360000003</v>
      </c>
      <c r="J168" s="91">
        <f t="shared" si="2"/>
        <v>2.4075553971512046E-4</v>
      </c>
      <c r="K168" s="91">
        <f>I168/'סכום נכסי הקרן'!$C$42</f>
        <v>-9.3885540448518834E-7</v>
      </c>
    </row>
    <row r="169" spans="2:11">
      <c r="B169" s="86" t="s">
        <v>2444</v>
      </c>
      <c r="C169" s="87" t="s">
        <v>2446</v>
      </c>
      <c r="D169" s="88" t="s">
        <v>617</v>
      </c>
      <c r="E169" s="88" t="s">
        <v>130</v>
      </c>
      <c r="F169" s="98">
        <v>45174</v>
      </c>
      <c r="G169" s="90">
        <v>255.93394500000002</v>
      </c>
      <c r="H169" s="99">
        <v>-0.68731100000000001</v>
      </c>
      <c r="I169" s="90">
        <v>-1.759062E-3</v>
      </c>
      <c r="J169" s="91">
        <f t="shared" si="2"/>
        <v>2.2914202603031869E-7</v>
      </c>
      <c r="K169" s="91">
        <f>I169/'סכום נכסי הקרן'!$C$42</f>
        <v>-8.9356710041982575E-10</v>
      </c>
    </row>
    <row r="170" spans="2:11">
      <c r="B170" s="86" t="s">
        <v>2444</v>
      </c>
      <c r="C170" s="87" t="s">
        <v>2447</v>
      </c>
      <c r="D170" s="88" t="s">
        <v>617</v>
      </c>
      <c r="E170" s="88" t="s">
        <v>130</v>
      </c>
      <c r="F170" s="98">
        <v>45174</v>
      </c>
      <c r="G170" s="90">
        <v>9327.6983430000018</v>
      </c>
      <c r="H170" s="99">
        <v>-0.68731100000000001</v>
      </c>
      <c r="I170" s="90">
        <v>-6.4110292000000013E-2</v>
      </c>
      <c r="J170" s="91">
        <f t="shared" si="2"/>
        <v>8.3512475389016048E-6</v>
      </c>
      <c r="K170" s="91">
        <f>I170/'סכום נכסי הקרן'!$C$42</f>
        <v>-3.2566701872650516E-8</v>
      </c>
    </row>
    <row r="171" spans="2:11">
      <c r="B171" s="86" t="s">
        <v>2448</v>
      </c>
      <c r="C171" s="87" t="s">
        <v>2449</v>
      </c>
      <c r="D171" s="88" t="s">
        <v>617</v>
      </c>
      <c r="E171" s="88" t="s">
        <v>130</v>
      </c>
      <c r="F171" s="98">
        <v>45159</v>
      </c>
      <c r="G171" s="90">
        <v>255.98147900000004</v>
      </c>
      <c r="H171" s="99">
        <v>-0.79363300000000003</v>
      </c>
      <c r="I171" s="90">
        <v>-2.031555E-3</v>
      </c>
      <c r="J171" s="91">
        <f t="shared" si="2"/>
        <v>2.6463798813914689E-7</v>
      </c>
      <c r="K171" s="91">
        <f>I171/'סכום נכסי הקרן'!$C$42</f>
        <v>-1.0319879064486635E-9</v>
      </c>
    </row>
    <row r="172" spans="2:11">
      <c r="B172" s="86" t="s">
        <v>2450</v>
      </c>
      <c r="C172" s="87" t="s">
        <v>2451</v>
      </c>
      <c r="D172" s="88" t="s">
        <v>617</v>
      </c>
      <c r="E172" s="88" t="s">
        <v>130</v>
      </c>
      <c r="F172" s="98">
        <v>45181</v>
      </c>
      <c r="G172" s="90">
        <v>373206.92760000005</v>
      </c>
      <c r="H172" s="99">
        <v>-0.62833700000000003</v>
      </c>
      <c r="I172" s="90">
        <v>-2.3449967270000007</v>
      </c>
      <c r="J172" s="91">
        <f t="shared" si="2"/>
        <v>3.0546808529730403E-4</v>
      </c>
      <c r="K172" s="91">
        <f>I172/'סכום נכסי הקרן'!$C$42</f>
        <v>-1.1912098185506662E-6</v>
      </c>
    </row>
    <row r="173" spans="2:11">
      <c r="B173" s="86" t="s">
        <v>2450</v>
      </c>
      <c r="C173" s="87" t="s">
        <v>2452</v>
      </c>
      <c r="D173" s="88" t="s">
        <v>617</v>
      </c>
      <c r="E173" s="88" t="s">
        <v>130</v>
      </c>
      <c r="F173" s="98">
        <v>45181</v>
      </c>
      <c r="G173" s="90">
        <v>236699.48016000004</v>
      </c>
      <c r="H173" s="99">
        <v>-0.62833700000000003</v>
      </c>
      <c r="I173" s="90">
        <v>-1.4872701050000001</v>
      </c>
      <c r="J173" s="91">
        <f t="shared" si="2"/>
        <v>1.9373739249328609E-4</v>
      </c>
      <c r="K173" s="91">
        <f>I173/'סכום נכסי הקרן'!$C$42</f>
        <v>-7.5550244122489135E-7</v>
      </c>
    </row>
    <row r="174" spans="2:11">
      <c r="B174" s="86" t="s">
        <v>2453</v>
      </c>
      <c r="C174" s="87" t="s">
        <v>2454</v>
      </c>
      <c r="D174" s="88" t="s">
        <v>617</v>
      </c>
      <c r="E174" s="88" t="s">
        <v>130</v>
      </c>
      <c r="F174" s="98">
        <v>45181</v>
      </c>
      <c r="G174" s="90">
        <v>322814.82636000006</v>
      </c>
      <c r="H174" s="99">
        <v>-0.61499300000000001</v>
      </c>
      <c r="I174" s="90">
        <v>-1.9852876380000004</v>
      </c>
      <c r="J174" s="91">
        <f t="shared" si="2"/>
        <v>2.5861102770923704E-4</v>
      </c>
      <c r="K174" s="91">
        <f>I174/'סכום נכסי הקרן'!$C$42</f>
        <v>-1.0084850438398334E-6</v>
      </c>
    </row>
    <row r="175" spans="2:11">
      <c r="B175" s="86" t="s">
        <v>2453</v>
      </c>
      <c r="C175" s="87" t="s">
        <v>2455</v>
      </c>
      <c r="D175" s="88" t="s">
        <v>617</v>
      </c>
      <c r="E175" s="88" t="s">
        <v>130</v>
      </c>
      <c r="F175" s="98">
        <v>45181</v>
      </c>
      <c r="G175" s="90">
        <v>25.603580000000008</v>
      </c>
      <c r="H175" s="99">
        <v>-0.61499300000000001</v>
      </c>
      <c r="I175" s="90">
        <v>-1.5746000000000003E-4</v>
      </c>
      <c r="J175" s="91">
        <f t="shared" si="2"/>
        <v>2.0511331276972604E-8</v>
      </c>
      <c r="K175" s="91">
        <f>I175/'סכום נכסי הקרן'!$C$42</f>
        <v>-7.9986422100020226E-11</v>
      </c>
    </row>
    <row r="176" spans="2:11">
      <c r="B176" s="86" t="s">
        <v>2456</v>
      </c>
      <c r="C176" s="87" t="s">
        <v>2457</v>
      </c>
      <c r="D176" s="88" t="s">
        <v>617</v>
      </c>
      <c r="E176" s="88" t="s">
        <v>130</v>
      </c>
      <c r="F176" s="98">
        <v>45159</v>
      </c>
      <c r="G176" s="90">
        <v>430648.07760000008</v>
      </c>
      <c r="H176" s="99">
        <v>-0.71882299999999999</v>
      </c>
      <c r="I176" s="90">
        <v>-3.095597696</v>
      </c>
      <c r="J176" s="91">
        <f t="shared" si="2"/>
        <v>4.0324418800259827E-4</v>
      </c>
      <c r="K176" s="91">
        <f>I176/'סכום נכסי הקרן'!$C$42</f>
        <v>-1.5724995806179732E-6</v>
      </c>
    </row>
    <row r="177" spans="2:11">
      <c r="B177" s="86" t="s">
        <v>2458</v>
      </c>
      <c r="C177" s="87" t="s">
        <v>2459</v>
      </c>
      <c r="D177" s="88" t="s">
        <v>617</v>
      </c>
      <c r="E177" s="88" t="s">
        <v>130</v>
      </c>
      <c r="F177" s="98">
        <v>45167</v>
      </c>
      <c r="G177" s="90">
        <v>376886.9875680001</v>
      </c>
      <c r="H177" s="99">
        <v>-0.67937800000000004</v>
      </c>
      <c r="I177" s="90">
        <v>-2.5604882080000002</v>
      </c>
      <c r="J177" s="91">
        <f t="shared" si="2"/>
        <v>3.3353881535037427E-4</v>
      </c>
      <c r="K177" s="91">
        <f>I177/'סכום נכסי הקרן'!$C$42</f>
        <v>-1.3006750323079663E-6</v>
      </c>
    </row>
    <row r="178" spans="2:11">
      <c r="B178" s="86" t="s">
        <v>2460</v>
      </c>
      <c r="C178" s="87" t="s">
        <v>2461</v>
      </c>
      <c r="D178" s="88" t="s">
        <v>617</v>
      </c>
      <c r="E178" s="88" t="s">
        <v>130</v>
      </c>
      <c r="F178" s="98">
        <v>45189</v>
      </c>
      <c r="G178" s="90">
        <v>1592031.7081760005</v>
      </c>
      <c r="H178" s="99">
        <v>-0.49394500000000002</v>
      </c>
      <c r="I178" s="90">
        <v>-7.8637574120000009</v>
      </c>
      <c r="J178" s="91">
        <f t="shared" si="2"/>
        <v>1.0243625896054918E-3</v>
      </c>
      <c r="K178" s="91">
        <f>I178/'סכום נכסי הקרן'!$C$42</f>
        <v>-3.9946260615292434E-6</v>
      </c>
    </row>
    <row r="179" spans="2:11">
      <c r="B179" s="86" t="s">
        <v>2462</v>
      </c>
      <c r="C179" s="87" t="s">
        <v>2463</v>
      </c>
      <c r="D179" s="88" t="s">
        <v>617</v>
      </c>
      <c r="E179" s="88" t="s">
        <v>130</v>
      </c>
      <c r="F179" s="98">
        <v>45174</v>
      </c>
      <c r="G179" s="90">
        <v>226299.99974400003</v>
      </c>
      <c r="H179" s="99">
        <v>-0.50065499999999996</v>
      </c>
      <c r="I179" s="90">
        <v>-1.1329832940000004</v>
      </c>
      <c r="J179" s="91">
        <f t="shared" si="2"/>
        <v>1.4758666121243269E-4</v>
      </c>
      <c r="K179" s="91">
        <f>I179/'סכום נכסי הקרן'!$C$42</f>
        <v>-5.7553207154931623E-7</v>
      </c>
    </row>
    <row r="180" spans="2:11">
      <c r="B180" s="86" t="s">
        <v>2464</v>
      </c>
      <c r="C180" s="87" t="s">
        <v>2465</v>
      </c>
      <c r="D180" s="88" t="s">
        <v>617</v>
      </c>
      <c r="E180" s="88" t="s">
        <v>130</v>
      </c>
      <c r="F180" s="98">
        <v>45167</v>
      </c>
      <c r="G180" s="90">
        <v>420526.00224000006</v>
      </c>
      <c r="H180" s="99">
        <v>-0.60472199999999998</v>
      </c>
      <c r="I180" s="90">
        <v>-2.5430129480000003</v>
      </c>
      <c r="J180" s="91">
        <f t="shared" si="2"/>
        <v>3.3126242231715171E-4</v>
      </c>
      <c r="K180" s="91">
        <f>I180/'סכום נכסי הקרן'!$C$42</f>
        <v>-1.2917979617969311E-6</v>
      </c>
    </row>
    <row r="181" spans="2:11">
      <c r="B181" s="86" t="s">
        <v>2466</v>
      </c>
      <c r="C181" s="87" t="s">
        <v>2467</v>
      </c>
      <c r="D181" s="88" t="s">
        <v>617</v>
      </c>
      <c r="E181" s="88" t="s">
        <v>130</v>
      </c>
      <c r="F181" s="98">
        <v>45189</v>
      </c>
      <c r="G181" s="90">
        <v>560790.43081200006</v>
      </c>
      <c r="H181" s="99">
        <v>-0.41411599999999998</v>
      </c>
      <c r="I181" s="90">
        <v>-2.3223221790000004</v>
      </c>
      <c r="J181" s="91">
        <f t="shared" si="2"/>
        <v>3.0251441347218258E-4</v>
      </c>
      <c r="K181" s="91">
        <f>I181/'סכום נכסי הקרן'!$C$42</f>
        <v>-1.1796916173106359E-6</v>
      </c>
    </row>
    <row r="182" spans="2:11">
      <c r="B182" s="86" t="s">
        <v>2468</v>
      </c>
      <c r="C182" s="87" t="s">
        <v>2469</v>
      </c>
      <c r="D182" s="88" t="s">
        <v>617</v>
      </c>
      <c r="E182" s="88" t="s">
        <v>130</v>
      </c>
      <c r="F182" s="98">
        <v>45189</v>
      </c>
      <c r="G182" s="90">
        <v>4154260.0000000005</v>
      </c>
      <c r="H182" s="99">
        <v>-0.41411599999999998</v>
      </c>
      <c r="I182" s="90">
        <v>-17.20345</v>
      </c>
      <c r="J182" s="91">
        <f t="shared" si="2"/>
        <v>2.2409860412602204E-3</v>
      </c>
      <c r="K182" s="91">
        <f>I182/'סכום נכסי הקרן'!$C$42</f>
        <v>-8.7389966548748423E-6</v>
      </c>
    </row>
    <row r="183" spans="2:11">
      <c r="B183" s="86" t="s">
        <v>2468</v>
      </c>
      <c r="C183" s="87" t="s">
        <v>2470</v>
      </c>
      <c r="D183" s="88" t="s">
        <v>617</v>
      </c>
      <c r="E183" s="88" t="s">
        <v>130</v>
      </c>
      <c r="F183" s="98">
        <v>45189</v>
      </c>
      <c r="G183" s="90">
        <v>377226.59738400002</v>
      </c>
      <c r="H183" s="99">
        <v>-0.41411599999999998</v>
      </c>
      <c r="I183" s="90">
        <v>-1.5621552110000003</v>
      </c>
      <c r="J183" s="91">
        <f t="shared" si="2"/>
        <v>2.0349220779162987E-4</v>
      </c>
      <c r="K183" s="91">
        <f>I183/'סכום נכסי הקרן'!$C$42</f>
        <v>-7.9354252567504227E-7</v>
      </c>
    </row>
    <row r="184" spans="2:11">
      <c r="B184" s="86" t="s">
        <v>2471</v>
      </c>
      <c r="C184" s="87" t="s">
        <v>2472</v>
      </c>
      <c r="D184" s="88" t="s">
        <v>617</v>
      </c>
      <c r="E184" s="88" t="s">
        <v>130</v>
      </c>
      <c r="F184" s="98">
        <v>45190</v>
      </c>
      <c r="G184" s="90">
        <v>431161.77312000009</v>
      </c>
      <c r="H184" s="99">
        <v>-0.37950800000000001</v>
      </c>
      <c r="I184" s="90">
        <v>-1.6362914630000003</v>
      </c>
      <c r="J184" s="91">
        <f t="shared" si="2"/>
        <v>2.1314947455401475E-4</v>
      </c>
      <c r="K184" s="91">
        <f>I184/'סכום נכסי הקרן'!$C$42</f>
        <v>-8.3120220778723246E-7</v>
      </c>
    </row>
    <row r="185" spans="2:11">
      <c r="B185" s="86" t="s">
        <v>2473</v>
      </c>
      <c r="C185" s="87" t="s">
        <v>2474</v>
      </c>
      <c r="D185" s="88" t="s">
        <v>617</v>
      </c>
      <c r="E185" s="88" t="s">
        <v>130</v>
      </c>
      <c r="F185" s="98">
        <v>45188</v>
      </c>
      <c r="G185" s="90">
        <v>539380.29599999997</v>
      </c>
      <c r="H185" s="99">
        <v>-0.32858700000000002</v>
      </c>
      <c r="I185" s="90">
        <v>-1.7723351600000004</v>
      </c>
      <c r="J185" s="91">
        <f t="shared" si="2"/>
        <v>2.3087103772758953E-4</v>
      </c>
      <c r="K185" s="91">
        <f>I185/'סכום נכסי הקרן'!$C$42</f>
        <v>-9.0030959107371319E-7</v>
      </c>
    </row>
    <row r="186" spans="2:11">
      <c r="B186" s="86" t="s">
        <v>2475</v>
      </c>
      <c r="C186" s="87" t="s">
        <v>2476</v>
      </c>
      <c r="D186" s="88" t="s">
        <v>617</v>
      </c>
      <c r="E186" s="88" t="s">
        <v>130</v>
      </c>
      <c r="F186" s="98">
        <v>45188</v>
      </c>
      <c r="G186" s="90">
        <v>1078760.5919999999</v>
      </c>
      <c r="H186" s="99">
        <v>-0.32858700000000002</v>
      </c>
      <c r="I186" s="90">
        <v>-3.5446703200000007</v>
      </c>
      <c r="J186" s="91">
        <f t="shared" si="2"/>
        <v>4.6174207545517906E-4</v>
      </c>
      <c r="K186" s="91">
        <f>I186/'סכום נכסי הקרן'!$C$42</f>
        <v>-1.8006191821474264E-6</v>
      </c>
    </row>
    <row r="187" spans="2:11">
      <c r="B187" s="86" t="s">
        <v>2477</v>
      </c>
      <c r="C187" s="87" t="s">
        <v>2478</v>
      </c>
      <c r="D187" s="88" t="s">
        <v>617</v>
      </c>
      <c r="E187" s="88" t="s">
        <v>130</v>
      </c>
      <c r="F187" s="98">
        <v>45190</v>
      </c>
      <c r="G187" s="90">
        <v>755132.41440000013</v>
      </c>
      <c r="H187" s="99">
        <v>-0.29984100000000002</v>
      </c>
      <c r="I187" s="90">
        <v>-2.2641986200000002</v>
      </c>
      <c r="J187" s="91">
        <f t="shared" si="2"/>
        <v>2.9494302026980952E-4</v>
      </c>
      <c r="K187" s="91">
        <f>I187/'סכום נכסי הקרן'!$C$42</f>
        <v>-1.1501660519344804E-6</v>
      </c>
    </row>
    <row r="188" spans="2:11">
      <c r="B188" s="86" t="s">
        <v>2479</v>
      </c>
      <c r="C188" s="87" t="s">
        <v>2480</v>
      </c>
      <c r="D188" s="88" t="s">
        <v>617</v>
      </c>
      <c r="E188" s="88" t="s">
        <v>130</v>
      </c>
      <c r="F188" s="98">
        <v>45182</v>
      </c>
      <c r="G188" s="90">
        <v>539808.37560000014</v>
      </c>
      <c r="H188" s="99">
        <v>-0.27774799999999999</v>
      </c>
      <c r="I188" s="90">
        <v>-1.4993059910000002</v>
      </c>
      <c r="J188" s="91">
        <f t="shared" si="2"/>
        <v>1.9530523223009467E-4</v>
      </c>
      <c r="K188" s="91">
        <f>I188/'סכום נכסי הקרן'!$C$42</f>
        <v>-7.6161642228639095E-7</v>
      </c>
    </row>
    <row r="189" spans="2:11">
      <c r="B189" s="86" t="s">
        <v>2481</v>
      </c>
      <c r="C189" s="87" t="s">
        <v>2482</v>
      </c>
      <c r="D189" s="88" t="s">
        <v>617</v>
      </c>
      <c r="E189" s="88" t="s">
        <v>130</v>
      </c>
      <c r="F189" s="98">
        <v>45182</v>
      </c>
      <c r="G189" s="90">
        <v>324030.57242400007</v>
      </c>
      <c r="H189" s="99">
        <v>-0.232705</v>
      </c>
      <c r="I189" s="90">
        <v>-0.75403653000000004</v>
      </c>
      <c r="J189" s="91">
        <f t="shared" si="2"/>
        <v>9.8223631790733456E-5</v>
      </c>
      <c r="K189" s="91">
        <f>I189/'סכום נכסי הקרן'!$C$42</f>
        <v>-3.8303495597240286E-7</v>
      </c>
    </row>
    <row r="190" spans="2:11">
      <c r="B190" s="86" t="s">
        <v>2483</v>
      </c>
      <c r="C190" s="87" t="s">
        <v>2484</v>
      </c>
      <c r="D190" s="88" t="s">
        <v>617</v>
      </c>
      <c r="E190" s="88" t="s">
        <v>130</v>
      </c>
      <c r="F190" s="98">
        <v>45182</v>
      </c>
      <c r="G190" s="90">
        <v>432075.00960000011</v>
      </c>
      <c r="H190" s="99">
        <v>-0.22476099999999999</v>
      </c>
      <c r="I190" s="90">
        <v>-0.97113567200000017</v>
      </c>
      <c r="J190" s="91">
        <f t="shared" si="2"/>
        <v>1.2650378180666461E-4</v>
      </c>
      <c r="K190" s="91">
        <f>I190/'סכום נכסי הקרן'!$C$42</f>
        <v>-4.933168282546602E-7</v>
      </c>
    </row>
    <row r="191" spans="2:11">
      <c r="B191" s="86" t="s">
        <v>2485</v>
      </c>
      <c r="C191" s="87" t="s">
        <v>2486</v>
      </c>
      <c r="D191" s="88" t="s">
        <v>617</v>
      </c>
      <c r="E191" s="88" t="s">
        <v>130</v>
      </c>
      <c r="F191" s="98">
        <v>45173</v>
      </c>
      <c r="G191" s="90">
        <v>1026449.2648800001</v>
      </c>
      <c r="H191" s="99">
        <v>-0.26227800000000001</v>
      </c>
      <c r="I191" s="90">
        <v>-2.6921519370000007</v>
      </c>
      <c r="J191" s="91">
        <f t="shared" si="2"/>
        <v>3.5068982743395458E-4</v>
      </c>
      <c r="K191" s="91">
        <f>I191/'סכום נכסי הקרן'!$C$42</f>
        <v>-1.3675574824734478E-6</v>
      </c>
    </row>
    <row r="192" spans="2:11">
      <c r="B192" s="86" t="s">
        <v>2487</v>
      </c>
      <c r="C192" s="87" t="s">
        <v>2488</v>
      </c>
      <c r="D192" s="88" t="s">
        <v>617</v>
      </c>
      <c r="E192" s="88" t="s">
        <v>130</v>
      </c>
      <c r="F192" s="98">
        <v>45173</v>
      </c>
      <c r="G192" s="90">
        <v>918401.97384000022</v>
      </c>
      <c r="H192" s="99">
        <v>-0.26227800000000001</v>
      </c>
      <c r="I192" s="90">
        <v>-2.4087675220000007</v>
      </c>
      <c r="J192" s="91">
        <f t="shared" si="2"/>
        <v>3.1377510868128036E-4</v>
      </c>
      <c r="K192" s="91">
        <f>I192/'סכום נכסי הקרן'!$C$42</f>
        <v>-1.2236040629716232E-6</v>
      </c>
    </row>
    <row r="193" spans="2:11">
      <c r="B193" s="86" t="s">
        <v>2489</v>
      </c>
      <c r="C193" s="87" t="s">
        <v>2490</v>
      </c>
      <c r="D193" s="88" t="s">
        <v>617</v>
      </c>
      <c r="E193" s="88" t="s">
        <v>130</v>
      </c>
      <c r="F193" s="98">
        <v>45173</v>
      </c>
      <c r="G193" s="90">
        <v>374939.32050000015</v>
      </c>
      <c r="H193" s="99">
        <v>-0.22256999999999999</v>
      </c>
      <c r="I193" s="90">
        <v>-0.83450356000000014</v>
      </c>
      <c r="J193" s="91">
        <f t="shared" si="2"/>
        <v>1.087055694841419E-4</v>
      </c>
      <c r="K193" s="91">
        <f>I193/'סכום נכסי הקרן'!$C$42</f>
        <v>-4.2391054232268228E-7</v>
      </c>
    </row>
    <row r="194" spans="2:11">
      <c r="B194" s="86" t="s">
        <v>2489</v>
      </c>
      <c r="C194" s="87" t="s">
        <v>2491</v>
      </c>
      <c r="D194" s="88" t="s">
        <v>617</v>
      </c>
      <c r="E194" s="88" t="s">
        <v>130</v>
      </c>
      <c r="F194" s="98">
        <v>45173</v>
      </c>
      <c r="G194" s="90">
        <v>324270.29700000002</v>
      </c>
      <c r="H194" s="99">
        <v>-0.22256999999999999</v>
      </c>
      <c r="I194" s="90">
        <v>-0.72172936300000001</v>
      </c>
      <c r="J194" s="91">
        <f t="shared" si="2"/>
        <v>9.4015178818820103E-5</v>
      </c>
      <c r="K194" s="91">
        <f>I194/'סכום נכסי הקרן'!$C$42</f>
        <v>-3.6662358358247625E-7</v>
      </c>
    </row>
    <row r="195" spans="2:11">
      <c r="B195" s="86" t="s">
        <v>2492</v>
      </c>
      <c r="C195" s="87" t="s">
        <v>2493</v>
      </c>
      <c r="D195" s="88" t="s">
        <v>617</v>
      </c>
      <c r="E195" s="88" t="s">
        <v>130</v>
      </c>
      <c r="F195" s="98">
        <v>45195</v>
      </c>
      <c r="G195" s="90">
        <v>892942.08232300018</v>
      </c>
      <c r="H195" s="99">
        <v>-8.3234000000000002E-2</v>
      </c>
      <c r="I195" s="90">
        <v>-0.74323048899999999</v>
      </c>
      <c r="J195" s="91">
        <f t="shared" si="2"/>
        <v>9.681599628493167E-5</v>
      </c>
      <c r="K195" s="91">
        <f>I195/'סכום נכסי הקרן'!$C$42</f>
        <v>-3.7754571072499953E-7</v>
      </c>
    </row>
    <row r="196" spans="2:11">
      <c r="B196" s="86" t="s">
        <v>2494</v>
      </c>
      <c r="C196" s="87" t="s">
        <v>2495</v>
      </c>
      <c r="D196" s="88" t="s">
        <v>617</v>
      </c>
      <c r="E196" s="88" t="s">
        <v>130</v>
      </c>
      <c r="F196" s="98">
        <v>45173</v>
      </c>
      <c r="G196" s="90">
        <v>540521.84160000016</v>
      </c>
      <c r="H196" s="99">
        <v>-0.209341</v>
      </c>
      <c r="I196" s="90">
        <v>-1.1315356720000005</v>
      </c>
      <c r="J196" s="91">
        <f t="shared" si="2"/>
        <v>1.4739808853107977E-4</v>
      </c>
      <c r="K196" s="91">
        <f>I196/'סכום נכסי הקרן'!$C$42</f>
        <v>-5.7479670952509882E-7</v>
      </c>
    </row>
    <row r="197" spans="2:11">
      <c r="B197" s="86" t="s">
        <v>2496</v>
      </c>
      <c r="C197" s="87" t="s">
        <v>2497</v>
      </c>
      <c r="D197" s="88" t="s">
        <v>617</v>
      </c>
      <c r="E197" s="88" t="s">
        <v>130</v>
      </c>
      <c r="F197" s="98">
        <v>45195</v>
      </c>
      <c r="G197" s="90">
        <v>594825.16579200001</v>
      </c>
      <c r="H197" s="99">
        <v>-4.0978000000000001E-2</v>
      </c>
      <c r="I197" s="90">
        <v>-0.24374709700000002</v>
      </c>
      <c r="J197" s="91">
        <f t="shared" si="2"/>
        <v>3.1751412767479838E-5</v>
      </c>
      <c r="K197" s="91">
        <f>I197/'סכום נכסי הקרן'!$C$42</f>
        <v>-1.238184820671699E-7</v>
      </c>
    </row>
    <row r="198" spans="2:11">
      <c r="B198" s="86" t="s">
        <v>2496</v>
      </c>
      <c r="C198" s="87" t="s">
        <v>2498</v>
      </c>
      <c r="D198" s="88" t="s">
        <v>617</v>
      </c>
      <c r="E198" s="88" t="s">
        <v>130</v>
      </c>
      <c r="F198" s="98">
        <v>45195</v>
      </c>
      <c r="G198" s="90">
        <v>187573.60382400002</v>
      </c>
      <c r="H198" s="99">
        <v>-4.0978000000000001E-2</v>
      </c>
      <c r="I198" s="90">
        <v>-7.686379900000001E-2</v>
      </c>
      <c r="J198" s="91">
        <f t="shared" si="2"/>
        <v>1.0012567283726887E-5</v>
      </c>
      <c r="K198" s="91">
        <f>I198/'סכום נכסי הקרן'!$C$42</f>
        <v>-3.9045219554331974E-8</v>
      </c>
    </row>
    <row r="199" spans="2:11">
      <c r="B199" s="86" t="s">
        <v>2499</v>
      </c>
      <c r="C199" s="87" t="s">
        <v>2500</v>
      </c>
      <c r="D199" s="88" t="s">
        <v>617</v>
      </c>
      <c r="E199" s="88" t="s">
        <v>130</v>
      </c>
      <c r="F199" s="98">
        <v>45187</v>
      </c>
      <c r="G199" s="90">
        <v>216322.89120000004</v>
      </c>
      <c r="H199" s="99">
        <v>-6.8645999999999999E-2</v>
      </c>
      <c r="I199" s="90">
        <v>-0.14849796000000004</v>
      </c>
      <c r="J199" s="91">
        <f t="shared" si="2"/>
        <v>1.9343902270510778E-5</v>
      </c>
      <c r="K199" s="91">
        <f>I199/'סכום נכסי הקרן'!$C$42</f>
        <v>-7.5433891207620482E-8</v>
      </c>
    </row>
    <row r="200" spans="2:11">
      <c r="B200" s="86" t="s">
        <v>2501</v>
      </c>
      <c r="C200" s="87" t="s">
        <v>2502</v>
      </c>
      <c r="D200" s="88" t="s">
        <v>617</v>
      </c>
      <c r="E200" s="88" t="s">
        <v>130</v>
      </c>
      <c r="F200" s="98">
        <v>45195</v>
      </c>
      <c r="G200" s="90">
        <v>1135695.1788000001</v>
      </c>
      <c r="H200" s="99">
        <v>-3.0419999999999999E-2</v>
      </c>
      <c r="I200" s="90">
        <v>-0.34547308000000004</v>
      </c>
      <c r="J200" s="91">
        <f t="shared" si="2"/>
        <v>4.5002621562022474E-5</v>
      </c>
      <c r="K200" s="91">
        <f>I200/'סכום נכסי הקרן'!$C$42</f>
        <v>-1.7549317668661282E-7</v>
      </c>
    </row>
    <row r="201" spans="2:11">
      <c r="B201" s="86" t="s">
        <v>2503</v>
      </c>
      <c r="C201" s="87" t="s">
        <v>2504</v>
      </c>
      <c r="D201" s="88" t="s">
        <v>617</v>
      </c>
      <c r="E201" s="88" t="s">
        <v>130</v>
      </c>
      <c r="F201" s="98">
        <v>45175</v>
      </c>
      <c r="G201" s="90">
        <v>432645.78240000008</v>
      </c>
      <c r="H201" s="99">
        <v>-0.124905</v>
      </c>
      <c r="I201" s="90">
        <v>-0.54039627200000007</v>
      </c>
      <c r="J201" s="91">
        <f t="shared" si="2"/>
        <v>7.039404900186076E-5</v>
      </c>
      <c r="K201" s="91">
        <f>I201/'סכום נכסי הקרן'!$C$42</f>
        <v>-2.745101251966807E-7</v>
      </c>
    </row>
    <row r="202" spans="2:11">
      <c r="B202" s="86" t="s">
        <v>2505</v>
      </c>
      <c r="C202" s="87" t="s">
        <v>2506</v>
      </c>
      <c r="D202" s="88" t="s">
        <v>617</v>
      </c>
      <c r="E202" s="88" t="s">
        <v>130</v>
      </c>
      <c r="F202" s="98">
        <v>45173</v>
      </c>
      <c r="G202" s="90">
        <v>129800.58399300004</v>
      </c>
      <c r="H202" s="99">
        <v>-0.26594899999999999</v>
      </c>
      <c r="I202" s="90">
        <v>-0.34520338900000008</v>
      </c>
      <c r="J202" s="91">
        <f t="shared" si="2"/>
        <v>4.4967490598962542E-5</v>
      </c>
      <c r="K202" s="91">
        <f>I202/'סכום נכסי הקרן'!$C$42</f>
        <v>-1.7535617923860967E-7</v>
      </c>
    </row>
    <row r="203" spans="2:11">
      <c r="B203" s="86" t="s">
        <v>2507</v>
      </c>
      <c r="C203" s="87" t="s">
        <v>2508</v>
      </c>
      <c r="D203" s="88" t="s">
        <v>617</v>
      </c>
      <c r="E203" s="88" t="s">
        <v>130</v>
      </c>
      <c r="F203" s="98">
        <v>45175</v>
      </c>
      <c r="G203" s="90">
        <v>378694.91041200003</v>
      </c>
      <c r="H203" s="99">
        <v>-9.0573000000000001E-2</v>
      </c>
      <c r="I203" s="90">
        <v>-0.34299592600000006</v>
      </c>
      <c r="J203" s="91">
        <f t="shared" si="2"/>
        <v>4.4679938173745597E-5</v>
      </c>
      <c r="K203" s="91">
        <f>I203/'סכום נכסי הקרן'!$C$42</f>
        <v>-1.7423483370775627E-7</v>
      </c>
    </row>
    <row r="204" spans="2:11">
      <c r="B204" s="86" t="s">
        <v>2509</v>
      </c>
      <c r="C204" s="87" t="s">
        <v>2510</v>
      </c>
      <c r="D204" s="88" t="s">
        <v>617</v>
      </c>
      <c r="E204" s="88" t="s">
        <v>130</v>
      </c>
      <c r="F204" s="98">
        <v>45175</v>
      </c>
      <c r="G204" s="90">
        <v>1190403.7516800002</v>
      </c>
      <c r="H204" s="99">
        <v>-7.2096999999999994E-2</v>
      </c>
      <c r="I204" s="90">
        <v>-0.85823966600000012</v>
      </c>
      <c r="J204" s="91">
        <f t="shared" ref="J204:J267" si="3">IFERROR(I204/$I$11,0)</f>
        <v>1.1179752384328922E-4</v>
      </c>
      <c r="K204" s="91">
        <f>I204/'סכום נכסי הקרן'!$C$42</f>
        <v>-4.3596799306272309E-7</v>
      </c>
    </row>
    <row r="205" spans="2:11">
      <c r="B205" s="86" t="s">
        <v>2511</v>
      </c>
      <c r="C205" s="87" t="s">
        <v>2512</v>
      </c>
      <c r="D205" s="88" t="s">
        <v>617</v>
      </c>
      <c r="E205" s="88" t="s">
        <v>130</v>
      </c>
      <c r="F205" s="98">
        <v>45187</v>
      </c>
      <c r="G205" s="90">
        <v>541163.96100000013</v>
      </c>
      <c r="H205" s="99">
        <v>-2.6819999999999999E-3</v>
      </c>
      <c r="I205" s="90">
        <v>-1.4511898000000004E-2</v>
      </c>
      <c r="J205" s="91">
        <f t="shared" si="3"/>
        <v>1.8903743638742297E-6</v>
      </c>
      <c r="K205" s="91">
        <f>I205/'סכום נכסי הקרן'!$C$42</f>
        <v>-7.3717439279845004E-9</v>
      </c>
    </row>
    <row r="206" spans="2:11">
      <c r="B206" s="86" t="s">
        <v>2513</v>
      </c>
      <c r="C206" s="87" t="s">
        <v>2514</v>
      </c>
      <c r="D206" s="88" t="s">
        <v>617</v>
      </c>
      <c r="E206" s="88" t="s">
        <v>130</v>
      </c>
      <c r="F206" s="98">
        <v>45175</v>
      </c>
      <c r="G206" s="90">
        <v>1353088.2690000001</v>
      </c>
      <c r="H206" s="99">
        <v>-4.5712999999999997E-2</v>
      </c>
      <c r="I206" s="90">
        <v>-0.6185393480000001</v>
      </c>
      <c r="J206" s="91">
        <f t="shared" si="3"/>
        <v>8.0573259714661767E-5</v>
      </c>
      <c r="K206" s="91">
        <f>I206/'סכום נכסי הקרן'!$C$42</f>
        <v>-3.1420519099834435E-7</v>
      </c>
    </row>
    <row r="207" spans="2:11">
      <c r="B207" s="86" t="s">
        <v>2515</v>
      </c>
      <c r="C207" s="87" t="s">
        <v>2516</v>
      </c>
      <c r="D207" s="88" t="s">
        <v>617</v>
      </c>
      <c r="E207" s="88" t="s">
        <v>130</v>
      </c>
      <c r="F207" s="98">
        <v>45187</v>
      </c>
      <c r="G207" s="90">
        <v>757849.2929280001</v>
      </c>
      <c r="H207" s="99">
        <v>2.6315000000000002E-2</v>
      </c>
      <c r="I207" s="90">
        <v>0.19943087000000004</v>
      </c>
      <c r="J207" s="91">
        <f t="shared" si="3"/>
        <v>-2.5978614514320192E-5</v>
      </c>
      <c r="K207" s="91">
        <f>I207/'סכום נכסי הקרן'!$C$42</f>
        <v>1.0130675566870482E-7</v>
      </c>
    </row>
    <row r="208" spans="2:11">
      <c r="B208" s="86" t="s">
        <v>2517</v>
      </c>
      <c r="C208" s="87" t="s">
        <v>2518</v>
      </c>
      <c r="D208" s="88" t="s">
        <v>617</v>
      </c>
      <c r="E208" s="88" t="s">
        <v>130</v>
      </c>
      <c r="F208" s="98">
        <v>45175</v>
      </c>
      <c r="G208" s="90">
        <v>229.02394800000002</v>
      </c>
      <c r="H208" s="99">
        <v>-1.1436E-2</v>
      </c>
      <c r="I208" s="90">
        <v>-2.6190000000000005E-5</v>
      </c>
      <c r="J208" s="91">
        <f t="shared" si="3"/>
        <v>3.4116078124216469E-9</v>
      </c>
      <c r="K208" s="91">
        <f>I208/'סכום נכסי הקרן'!$C$42</f>
        <v>-1.3303978120154513E-11</v>
      </c>
    </row>
    <row r="209" spans="2:11">
      <c r="B209" s="86" t="s">
        <v>2519</v>
      </c>
      <c r="C209" s="87" t="s">
        <v>2520</v>
      </c>
      <c r="D209" s="88" t="s">
        <v>617</v>
      </c>
      <c r="E209" s="88" t="s">
        <v>130</v>
      </c>
      <c r="F209" s="98">
        <v>45182</v>
      </c>
      <c r="G209" s="90">
        <v>5703000.0000000009</v>
      </c>
      <c r="H209" s="99">
        <v>-0.24100099999999999</v>
      </c>
      <c r="I209" s="90">
        <v>-13.744300000000003</v>
      </c>
      <c r="J209" s="91">
        <f t="shared" si="3"/>
        <v>1.7903841640422621E-3</v>
      </c>
      <c r="K209" s="91">
        <f>I209/'סכום נכסי הקרן'!$C$42</f>
        <v>-6.9818200258434397E-6</v>
      </c>
    </row>
    <row r="210" spans="2:11">
      <c r="B210" s="86" t="s">
        <v>2521</v>
      </c>
      <c r="C210" s="87" t="s">
        <v>2522</v>
      </c>
      <c r="D210" s="88" t="s">
        <v>617</v>
      </c>
      <c r="E210" s="88" t="s">
        <v>130</v>
      </c>
      <c r="F210" s="98">
        <v>45180</v>
      </c>
      <c r="G210" s="90">
        <v>1360294.2756000003</v>
      </c>
      <c r="H210" s="99">
        <v>0.50219000000000003</v>
      </c>
      <c r="I210" s="90">
        <v>6.8312585840000013</v>
      </c>
      <c r="J210" s="91">
        <f t="shared" si="3"/>
        <v>-8.8986541251801594E-4</v>
      </c>
      <c r="K210" s="91">
        <f>I210/'סכום נכסי הקרן'!$C$42</f>
        <v>3.4701380196507716E-6</v>
      </c>
    </row>
    <row r="211" spans="2:11">
      <c r="B211" s="86" t="s">
        <v>2523</v>
      </c>
      <c r="C211" s="87" t="s">
        <v>2524</v>
      </c>
      <c r="D211" s="88" t="s">
        <v>617</v>
      </c>
      <c r="E211" s="88" t="s">
        <v>130</v>
      </c>
      <c r="F211" s="98">
        <v>45180</v>
      </c>
      <c r="G211" s="90">
        <v>172.63714500000003</v>
      </c>
      <c r="H211" s="99">
        <v>0.51001700000000005</v>
      </c>
      <c r="I211" s="90">
        <v>8.8047900000000009E-4</v>
      </c>
      <c r="J211" s="91">
        <f t="shared" si="3"/>
        <v>-1.1469450305739591E-7</v>
      </c>
      <c r="K211" s="91">
        <f>I211/'סכום נכסי הקרן'!$C$42</f>
        <v>4.4726511459547632E-10</v>
      </c>
    </row>
    <row r="212" spans="2:11">
      <c r="B212" s="86" t="s">
        <v>2525</v>
      </c>
      <c r="C212" s="87" t="s">
        <v>2526</v>
      </c>
      <c r="D212" s="88" t="s">
        <v>617</v>
      </c>
      <c r="E212" s="88" t="s">
        <v>130</v>
      </c>
      <c r="F212" s="98">
        <v>45197</v>
      </c>
      <c r="G212" s="90">
        <v>435842.11008000007</v>
      </c>
      <c r="H212" s="99">
        <v>0.609379</v>
      </c>
      <c r="I212" s="90">
        <v>2.6559314080000003</v>
      </c>
      <c r="J212" s="91">
        <f t="shared" si="3"/>
        <v>-3.4597160522294098E-4</v>
      </c>
      <c r="K212" s="91">
        <f>I212/'סכום נכסי הקרן'!$C$42</f>
        <v>1.3491582031562874E-6</v>
      </c>
    </row>
    <row r="213" spans="2:11">
      <c r="B213" s="86" t="s">
        <v>2527</v>
      </c>
      <c r="C213" s="87" t="s">
        <v>2528</v>
      </c>
      <c r="D213" s="88" t="s">
        <v>617</v>
      </c>
      <c r="E213" s="88" t="s">
        <v>130</v>
      </c>
      <c r="F213" s="98">
        <v>45090</v>
      </c>
      <c r="G213" s="90">
        <v>327395.27808000002</v>
      </c>
      <c r="H213" s="99">
        <v>7.2873749999999999</v>
      </c>
      <c r="I213" s="90">
        <v>23.858522759000003</v>
      </c>
      <c r="J213" s="91">
        <f t="shared" si="3"/>
        <v>-3.1079008261719766E-3</v>
      </c>
      <c r="K213" s="91">
        <f>I213/'סכום נכסי הקרן'!$C$42</f>
        <v>1.2119635920769167E-5</v>
      </c>
    </row>
    <row r="214" spans="2:11">
      <c r="B214" s="86" t="s">
        <v>2529</v>
      </c>
      <c r="C214" s="87" t="s">
        <v>2530</v>
      </c>
      <c r="D214" s="88" t="s">
        <v>617</v>
      </c>
      <c r="E214" s="88" t="s">
        <v>130</v>
      </c>
      <c r="F214" s="98">
        <v>45090</v>
      </c>
      <c r="G214" s="90">
        <v>327395.27808000002</v>
      </c>
      <c r="H214" s="99">
        <v>7.1618519999999997</v>
      </c>
      <c r="I214" s="90">
        <v>23.447566342999998</v>
      </c>
      <c r="J214" s="91">
        <f t="shared" si="3"/>
        <v>-3.0543680992002158E-3</v>
      </c>
      <c r="K214" s="91">
        <f>I214/'סכום נכסי הקרן'!$C$42</f>
        <v>1.191087856426664E-5</v>
      </c>
    </row>
    <row r="215" spans="2:11">
      <c r="B215" s="86" t="s">
        <v>2531</v>
      </c>
      <c r="C215" s="87" t="s">
        <v>2532</v>
      </c>
      <c r="D215" s="88" t="s">
        <v>617</v>
      </c>
      <c r="E215" s="88" t="s">
        <v>130</v>
      </c>
      <c r="F215" s="98">
        <v>45126</v>
      </c>
      <c r="G215" s="90">
        <v>1036751.7139200002</v>
      </c>
      <c r="H215" s="99">
        <v>6.7944329999999997</v>
      </c>
      <c r="I215" s="90">
        <v>70.441395720000003</v>
      </c>
      <c r="J215" s="91">
        <f t="shared" si="3"/>
        <v>-9.1759608994363018E-3</v>
      </c>
      <c r="K215" s="91">
        <f>I215/'סכום נכסי הקרן'!$C$42</f>
        <v>3.5782771569760432E-5</v>
      </c>
    </row>
    <row r="216" spans="2:11">
      <c r="B216" s="86" t="s">
        <v>2533</v>
      </c>
      <c r="C216" s="87" t="s">
        <v>2534</v>
      </c>
      <c r="D216" s="88" t="s">
        <v>617</v>
      </c>
      <c r="E216" s="88" t="s">
        <v>130</v>
      </c>
      <c r="F216" s="98">
        <v>45089</v>
      </c>
      <c r="G216" s="90">
        <v>545658.79680000013</v>
      </c>
      <c r="H216" s="99">
        <v>6.6739730000000002</v>
      </c>
      <c r="I216" s="90">
        <v>36.417121552000005</v>
      </c>
      <c r="J216" s="91">
        <f t="shared" si="3"/>
        <v>-4.7438310955598296E-3</v>
      </c>
      <c r="K216" s="91">
        <f>I216/'סכום נכסי הקרן'!$C$42</f>
        <v>1.8499144266010515E-5</v>
      </c>
    </row>
    <row r="217" spans="2:11">
      <c r="B217" s="86" t="s">
        <v>2535</v>
      </c>
      <c r="C217" s="87" t="s">
        <v>2536</v>
      </c>
      <c r="D217" s="88" t="s">
        <v>617</v>
      </c>
      <c r="E217" s="88" t="s">
        <v>130</v>
      </c>
      <c r="F217" s="98">
        <v>45089</v>
      </c>
      <c r="G217" s="90">
        <v>873054.07488000009</v>
      </c>
      <c r="H217" s="99">
        <v>6.6847659999999998</v>
      </c>
      <c r="I217" s="90">
        <v>58.361625421000006</v>
      </c>
      <c r="J217" s="91">
        <f t="shared" si="3"/>
        <v>-7.6024046289388837E-3</v>
      </c>
      <c r="K217" s="91">
        <f>I217/'סכום נכסי הקרן'!$C$42</f>
        <v>2.9646498192349652E-5</v>
      </c>
    </row>
    <row r="218" spans="2:11">
      <c r="B218" s="86" t="s">
        <v>2537</v>
      </c>
      <c r="C218" s="87" t="s">
        <v>2538</v>
      </c>
      <c r="D218" s="88" t="s">
        <v>617</v>
      </c>
      <c r="E218" s="88" t="s">
        <v>130</v>
      </c>
      <c r="F218" s="98">
        <v>45089</v>
      </c>
      <c r="G218" s="90">
        <v>436527.03744000004</v>
      </c>
      <c r="H218" s="99">
        <v>6.6847659999999998</v>
      </c>
      <c r="I218" s="90">
        <v>29.180812710000001</v>
      </c>
      <c r="J218" s="91">
        <f t="shared" si="3"/>
        <v>-3.8012023144043099E-3</v>
      </c>
      <c r="K218" s="91">
        <f>I218/'סכום נכסי הקרן'!$C$42</f>
        <v>1.4823249095920836E-5</v>
      </c>
    </row>
    <row r="219" spans="2:11">
      <c r="B219" s="86" t="s">
        <v>2539</v>
      </c>
      <c r="C219" s="87" t="s">
        <v>2540</v>
      </c>
      <c r="D219" s="88" t="s">
        <v>617</v>
      </c>
      <c r="E219" s="88" t="s">
        <v>130</v>
      </c>
      <c r="F219" s="98">
        <v>45126</v>
      </c>
      <c r="G219" s="90">
        <v>155.80123200000003</v>
      </c>
      <c r="H219" s="99">
        <v>6.5409379999999997</v>
      </c>
      <c r="I219" s="90">
        <v>1.0190862E-2</v>
      </c>
      <c r="J219" s="91">
        <f t="shared" si="3"/>
        <v>-1.3274999776445546E-6</v>
      </c>
      <c r="K219" s="91">
        <f>I219/'סכום נכסי הקרן'!$C$42</f>
        <v>5.1767470436622392E-9</v>
      </c>
    </row>
    <row r="220" spans="2:11">
      <c r="B220" s="86" t="s">
        <v>2541</v>
      </c>
      <c r="C220" s="87" t="s">
        <v>2542</v>
      </c>
      <c r="D220" s="88" t="s">
        <v>617</v>
      </c>
      <c r="E220" s="88" t="s">
        <v>130</v>
      </c>
      <c r="F220" s="98">
        <v>45089</v>
      </c>
      <c r="G220" s="90">
        <v>545658.79680000013</v>
      </c>
      <c r="H220" s="99">
        <v>6.6128030000000004</v>
      </c>
      <c r="I220" s="90">
        <v>36.083343179000003</v>
      </c>
      <c r="J220" s="91">
        <f t="shared" si="3"/>
        <v>-4.7003518704760491E-3</v>
      </c>
      <c r="K220" s="91">
        <f>I220/'סכום נכסי הקרן'!$C$42</f>
        <v>1.8329591758512509E-5</v>
      </c>
    </row>
    <row r="221" spans="2:11">
      <c r="B221" s="86" t="s">
        <v>2543</v>
      </c>
      <c r="C221" s="87" t="s">
        <v>2544</v>
      </c>
      <c r="D221" s="88" t="s">
        <v>617</v>
      </c>
      <c r="E221" s="88" t="s">
        <v>130</v>
      </c>
      <c r="F221" s="98">
        <v>45126</v>
      </c>
      <c r="G221" s="90">
        <v>545658.79680000013</v>
      </c>
      <c r="H221" s="99">
        <v>6.4615090000000004</v>
      </c>
      <c r="I221" s="90">
        <v>35.257791671</v>
      </c>
      <c r="J221" s="91">
        <f t="shared" si="3"/>
        <v>-4.5928124289239579E-3</v>
      </c>
      <c r="K221" s="91">
        <f>I221/'סכום נכסי הקרן'!$C$42</f>
        <v>1.7910228673384878E-5</v>
      </c>
    </row>
    <row r="222" spans="2:11">
      <c r="B222" s="86" t="s">
        <v>2545</v>
      </c>
      <c r="C222" s="87" t="s">
        <v>2546</v>
      </c>
      <c r="D222" s="88" t="s">
        <v>617</v>
      </c>
      <c r="E222" s="88" t="s">
        <v>130</v>
      </c>
      <c r="F222" s="98">
        <v>45126</v>
      </c>
      <c r="G222" s="90">
        <v>742095.96364800003</v>
      </c>
      <c r="H222" s="99">
        <v>6.4484339999999998</v>
      </c>
      <c r="I222" s="90">
        <v>47.85356529700001</v>
      </c>
      <c r="J222" s="91">
        <f t="shared" si="3"/>
        <v>-6.23358523174779E-3</v>
      </c>
      <c r="K222" s="91">
        <f>I222/'סכום נכסי הקרן'!$C$42</f>
        <v>2.4308621064630522E-5</v>
      </c>
    </row>
    <row r="223" spans="2:11">
      <c r="B223" s="86" t="s">
        <v>2547</v>
      </c>
      <c r="C223" s="87" t="s">
        <v>2548</v>
      </c>
      <c r="D223" s="88" t="s">
        <v>617</v>
      </c>
      <c r="E223" s="88" t="s">
        <v>130</v>
      </c>
      <c r="F223" s="98">
        <v>45126</v>
      </c>
      <c r="G223" s="90">
        <v>916706.77862400014</v>
      </c>
      <c r="H223" s="99">
        <v>6.4484339999999998</v>
      </c>
      <c r="I223" s="90">
        <v>59.113227719000008</v>
      </c>
      <c r="J223" s="91">
        <f t="shared" si="3"/>
        <v>-7.7003111685223459E-3</v>
      </c>
      <c r="K223" s="91">
        <f>I223/'סכום נכסי הקרן'!$C$42</f>
        <v>3.0028296608831129E-5</v>
      </c>
    </row>
    <row r="224" spans="2:11">
      <c r="B224" s="86" t="s">
        <v>2549</v>
      </c>
      <c r="C224" s="87" t="s">
        <v>2550</v>
      </c>
      <c r="D224" s="88" t="s">
        <v>617</v>
      </c>
      <c r="E224" s="88" t="s">
        <v>130</v>
      </c>
      <c r="F224" s="98">
        <v>45089</v>
      </c>
      <c r="G224" s="90">
        <v>436527.03744000004</v>
      </c>
      <c r="H224" s="99">
        <v>6.3451050000000002</v>
      </c>
      <c r="I224" s="90">
        <v>27.698097144000002</v>
      </c>
      <c r="J224" s="91">
        <f t="shared" si="3"/>
        <v>-3.6080582132754523E-3</v>
      </c>
      <c r="K224" s="91">
        <f>I224/'סכום נכסי הקרן'!$C$42</f>
        <v>1.4070060266273011E-5</v>
      </c>
    </row>
    <row r="225" spans="2:11">
      <c r="B225" s="86" t="s">
        <v>2551</v>
      </c>
      <c r="C225" s="87" t="s">
        <v>2552</v>
      </c>
      <c r="D225" s="88" t="s">
        <v>617</v>
      </c>
      <c r="E225" s="88" t="s">
        <v>130</v>
      </c>
      <c r="F225" s="98">
        <v>45127</v>
      </c>
      <c r="G225" s="90">
        <v>982185.83424000011</v>
      </c>
      <c r="H225" s="99">
        <v>6.3020579999999997</v>
      </c>
      <c r="I225" s="90">
        <v>61.897921475000011</v>
      </c>
      <c r="J225" s="91">
        <f t="shared" si="3"/>
        <v>-8.0630558410374805E-3</v>
      </c>
      <c r="K225" s="91">
        <f>I225/'סכום נכסי הקרן'!$C$42</f>
        <v>3.1442863420635439E-5</v>
      </c>
    </row>
    <row r="226" spans="2:11">
      <c r="B226" s="86" t="s">
        <v>2553</v>
      </c>
      <c r="C226" s="87" t="s">
        <v>2554</v>
      </c>
      <c r="D226" s="88" t="s">
        <v>617</v>
      </c>
      <c r="E226" s="88" t="s">
        <v>130</v>
      </c>
      <c r="F226" s="98">
        <v>45089</v>
      </c>
      <c r="G226" s="90">
        <v>436527.03744000004</v>
      </c>
      <c r="H226" s="99">
        <v>6.3272459999999997</v>
      </c>
      <c r="I226" s="90">
        <v>27.620140995</v>
      </c>
      <c r="J226" s="91">
        <f t="shared" si="3"/>
        <v>-3.597903352376074E-3</v>
      </c>
      <c r="K226" s="91">
        <f>I226/'סכום נכסי הקרן'!$C$42</f>
        <v>1.4030460155519765E-5</v>
      </c>
    </row>
    <row r="227" spans="2:11">
      <c r="B227" s="86" t="s">
        <v>2555</v>
      </c>
      <c r="C227" s="87" t="s">
        <v>2556</v>
      </c>
      <c r="D227" s="88" t="s">
        <v>617</v>
      </c>
      <c r="E227" s="88" t="s">
        <v>130</v>
      </c>
      <c r="F227" s="98">
        <v>45127</v>
      </c>
      <c r="G227" s="90">
        <v>763922.31552000018</v>
      </c>
      <c r="H227" s="99">
        <v>6.2493780000000001</v>
      </c>
      <c r="I227" s="90">
        <v>47.740390182000013</v>
      </c>
      <c r="J227" s="91">
        <f t="shared" si="3"/>
        <v>-6.2188426159972858E-3</v>
      </c>
      <c r="K227" s="91">
        <f>I227/'סכום נכסי הקרן'!$C$42</f>
        <v>2.4251130447841445E-5</v>
      </c>
    </row>
    <row r="228" spans="2:11">
      <c r="B228" s="86" t="s">
        <v>2557</v>
      </c>
      <c r="C228" s="87" t="s">
        <v>2558</v>
      </c>
      <c r="D228" s="88" t="s">
        <v>617</v>
      </c>
      <c r="E228" s="88" t="s">
        <v>130</v>
      </c>
      <c r="F228" s="98">
        <v>45098</v>
      </c>
      <c r="G228" s="90">
        <v>1451452.3994880002</v>
      </c>
      <c r="H228" s="99">
        <v>6.0960510000000001</v>
      </c>
      <c r="I228" s="90">
        <v>88.481282218000004</v>
      </c>
      <c r="J228" s="91">
        <f t="shared" si="3"/>
        <v>-1.1525904301947816E-2</v>
      </c>
      <c r="K228" s="91">
        <f>I228/'סכום נכסי הקרן'!$C$42</f>
        <v>4.4946660659468823E-5</v>
      </c>
    </row>
    <row r="229" spans="2:11">
      <c r="B229" s="86" t="s">
        <v>2559</v>
      </c>
      <c r="C229" s="87" t="s">
        <v>2560</v>
      </c>
      <c r="D229" s="88" t="s">
        <v>617</v>
      </c>
      <c r="E229" s="88" t="s">
        <v>130</v>
      </c>
      <c r="F229" s="98">
        <v>45098</v>
      </c>
      <c r="G229" s="90">
        <v>545658.79680000013</v>
      </c>
      <c r="H229" s="99">
        <v>6.1445259999999999</v>
      </c>
      <c r="I229" s="90">
        <v>33.528145608000003</v>
      </c>
      <c r="J229" s="91">
        <f t="shared" si="3"/>
        <v>-4.3675022333815698E-3</v>
      </c>
      <c r="K229" s="91">
        <f>I229/'סכום נכסי הקרן'!$C$42</f>
        <v>1.7031604260335494E-5</v>
      </c>
    </row>
    <row r="230" spans="2:11">
      <c r="B230" s="86" t="s">
        <v>2561</v>
      </c>
      <c r="C230" s="87" t="s">
        <v>2562</v>
      </c>
      <c r="D230" s="88" t="s">
        <v>617</v>
      </c>
      <c r="E230" s="88" t="s">
        <v>130</v>
      </c>
      <c r="F230" s="98">
        <v>45098</v>
      </c>
      <c r="G230" s="90">
        <v>436527.03744000004</v>
      </c>
      <c r="H230" s="99">
        <v>6.1436539999999997</v>
      </c>
      <c r="I230" s="90">
        <v>26.818711258000008</v>
      </c>
      <c r="J230" s="91">
        <f t="shared" si="3"/>
        <v>-3.4935061033552189E-3</v>
      </c>
      <c r="K230" s="91">
        <f>I230/'סכום נכסי הקרן'!$C$42</f>
        <v>1.3623350430972644E-5</v>
      </c>
    </row>
    <row r="231" spans="2:11">
      <c r="B231" s="86" t="s">
        <v>2563</v>
      </c>
      <c r="C231" s="87" t="s">
        <v>2564</v>
      </c>
      <c r="D231" s="88" t="s">
        <v>617</v>
      </c>
      <c r="E231" s="88" t="s">
        <v>130</v>
      </c>
      <c r="F231" s="98">
        <v>45097</v>
      </c>
      <c r="G231" s="90">
        <v>873054.07488000009</v>
      </c>
      <c r="H231" s="99">
        <v>5.8281700000000001</v>
      </c>
      <c r="I231" s="90">
        <v>50.883078461000004</v>
      </c>
      <c r="J231" s="91">
        <f t="shared" si="3"/>
        <v>-6.6282210002906149E-3</v>
      </c>
      <c r="K231" s="91">
        <f>I231/'סכום נכסי הקרן'!$C$42</f>
        <v>2.5847551070303527E-5</v>
      </c>
    </row>
    <row r="232" spans="2:11">
      <c r="B232" s="86" t="s">
        <v>2565</v>
      </c>
      <c r="C232" s="87" t="s">
        <v>2566</v>
      </c>
      <c r="D232" s="88" t="s">
        <v>617</v>
      </c>
      <c r="E232" s="88" t="s">
        <v>130</v>
      </c>
      <c r="F232" s="98">
        <v>45097</v>
      </c>
      <c r="G232" s="90">
        <v>927619.9545600001</v>
      </c>
      <c r="H232" s="99">
        <v>5.821796</v>
      </c>
      <c r="I232" s="90">
        <v>54.004138475000012</v>
      </c>
      <c r="J232" s="91">
        <f t="shared" si="3"/>
        <v>-7.0347820055139537E-3</v>
      </c>
      <c r="K232" s="91">
        <f>I232/'סכום נכסי הקרן'!$C$42</f>
        <v>2.743298498164164E-5</v>
      </c>
    </row>
    <row r="233" spans="2:11">
      <c r="B233" s="86" t="s">
        <v>2567</v>
      </c>
      <c r="C233" s="87" t="s">
        <v>2568</v>
      </c>
      <c r="D233" s="88" t="s">
        <v>617</v>
      </c>
      <c r="E233" s="88" t="s">
        <v>130</v>
      </c>
      <c r="F233" s="98">
        <v>45097</v>
      </c>
      <c r="G233" s="90">
        <v>1036751.7139200002</v>
      </c>
      <c r="H233" s="99">
        <v>5.821796</v>
      </c>
      <c r="I233" s="90">
        <v>60.357566561000013</v>
      </c>
      <c r="J233" s="91">
        <f t="shared" si="3"/>
        <v>-7.8624034218505983E-3</v>
      </c>
      <c r="K233" s="91">
        <f>I233/'סכום נכסי הקרן'!$C$42</f>
        <v>3.0660394994780978E-5</v>
      </c>
    </row>
    <row r="234" spans="2:11">
      <c r="B234" s="86" t="s">
        <v>2569</v>
      </c>
      <c r="C234" s="87" t="s">
        <v>2570</v>
      </c>
      <c r="D234" s="88" t="s">
        <v>617</v>
      </c>
      <c r="E234" s="88" t="s">
        <v>130</v>
      </c>
      <c r="F234" s="98">
        <v>45098</v>
      </c>
      <c r="G234" s="90">
        <v>473190.74640000006</v>
      </c>
      <c r="H234" s="99">
        <v>5.5939519999999998</v>
      </c>
      <c r="I234" s="90">
        <v>26.470064276000006</v>
      </c>
      <c r="J234" s="91">
        <f t="shared" si="3"/>
        <v>-3.4480900373923158E-3</v>
      </c>
      <c r="K234" s="91">
        <f>I234/'סכום נכסי הקרן'!$C$42</f>
        <v>1.3446244977739124E-5</v>
      </c>
    </row>
    <row r="235" spans="2:11">
      <c r="B235" s="86" t="s">
        <v>2571</v>
      </c>
      <c r="C235" s="87" t="s">
        <v>2572</v>
      </c>
      <c r="D235" s="88" t="s">
        <v>617</v>
      </c>
      <c r="E235" s="88" t="s">
        <v>130</v>
      </c>
      <c r="F235" s="98">
        <v>45050</v>
      </c>
      <c r="G235" s="90">
        <v>654790.55616000004</v>
      </c>
      <c r="H235" s="99">
        <v>5.392531</v>
      </c>
      <c r="I235" s="90">
        <v>35.30978621900001</v>
      </c>
      <c r="J235" s="91">
        <f t="shared" si="3"/>
        <v>-4.5995854341228945E-3</v>
      </c>
      <c r="K235" s="91">
        <f>I235/'סכום נכסי הקרן'!$C$42</f>
        <v>1.7936640827984325E-5</v>
      </c>
    </row>
    <row r="236" spans="2:11">
      <c r="B236" s="86" t="s">
        <v>2573</v>
      </c>
      <c r="C236" s="87" t="s">
        <v>2574</v>
      </c>
      <c r="D236" s="88" t="s">
        <v>617</v>
      </c>
      <c r="E236" s="88" t="s">
        <v>130</v>
      </c>
      <c r="F236" s="98">
        <v>45050</v>
      </c>
      <c r="G236" s="90">
        <v>381961.15776000009</v>
      </c>
      <c r="H236" s="99">
        <v>5.3372359999999999</v>
      </c>
      <c r="I236" s="90">
        <v>20.386167954000005</v>
      </c>
      <c r="J236" s="91">
        <f t="shared" si="3"/>
        <v>-2.6555788414359001E-3</v>
      </c>
      <c r="K236" s="91">
        <f>I236/'סכום נכסי הקרן'!$C$42</f>
        <v>1.0355751524009588E-5</v>
      </c>
    </row>
    <row r="237" spans="2:11">
      <c r="B237" s="86" t="s">
        <v>2575</v>
      </c>
      <c r="C237" s="87" t="s">
        <v>2576</v>
      </c>
      <c r="D237" s="88" t="s">
        <v>617</v>
      </c>
      <c r="E237" s="88" t="s">
        <v>130</v>
      </c>
      <c r="F237" s="98">
        <v>45040</v>
      </c>
      <c r="G237" s="90">
        <v>3270667.2000000007</v>
      </c>
      <c r="H237" s="99">
        <v>4.951632</v>
      </c>
      <c r="I237" s="90">
        <v>161.95140000000004</v>
      </c>
      <c r="J237" s="91">
        <f t="shared" si="3"/>
        <v>-2.1096397918007756E-2</v>
      </c>
      <c r="K237" s="91">
        <f>I237/'סכום נכסי הקרן'!$C$42</f>
        <v>8.2267960371454444E-5</v>
      </c>
    </row>
    <row r="238" spans="2:11">
      <c r="B238" s="86" t="s">
        <v>2577</v>
      </c>
      <c r="C238" s="87" t="s">
        <v>2578</v>
      </c>
      <c r="D238" s="88" t="s">
        <v>617</v>
      </c>
      <c r="E238" s="88" t="s">
        <v>130</v>
      </c>
      <c r="F238" s="98">
        <v>45105</v>
      </c>
      <c r="G238" s="90">
        <v>900777.14182400017</v>
      </c>
      <c r="H238" s="99">
        <v>4.6741729999999997</v>
      </c>
      <c r="I238" s="90">
        <v>42.103877623999999</v>
      </c>
      <c r="J238" s="91">
        <f t="shared" si="3"/>
        <v>-5.4846093102437323E-3</v>
      </c>
      <c r="K238" s="91">
        <f>I238/'סכום נכסי הקרן'!$C$42</f>
        <v>2.1387898689704435E-5</v>
      </c>
    </row>
    <row r="239" spans="2:11">
      <c r="B239" s="86" t="s">
        <v>2579</v>
      </c>
      <c r="C239" s="87" t="s">
        <v>2580</v>
      </c>
      <c r="D239" s="88" t="s">
        <v>617</v>
      </c>
      <c r="E239" s="88" t="s">
        <v>130</v>
      </c>
      <c r="F239" s="98">
        <v>45131</v>
      </c>
      <c r="G239" s="90">
        <v>556571.97273600008</v>
      </c>
      <c r="H239" s="99">
        <v>4.2500260000000001</v>
      </c>
      <c r="I239" s="90">
        <v>23.654454388000005</v>
      </c>
      <c r="J239" s="91">
        <f t="shared" si="3"/>
        <v>-3.0813181133513673E-3</v>
      </c>
      <c r="K239" s="91">
        <f>I239/'סכום נכסי הקרן'!$C$42</f>
        <v>1.2015973410543908E-5</v>
      </c>
    </row>
    <row r="240" spans="2:11">
      <c r="B240" s="86" t="s">
        <v>2581</v>
      </c>
      <c r="C240" s="87" t="s">
        <v>2582</v>
      </c>
      <c r="D240" s="88" t="s">
        <v>617</v>
      </c>
      <c r="E240" s="88" t="s">
        <v>130</v>
      </c>
      <c r="F240" s="98">
        <v>45181</v>
      </c>
      <c r="G240" s="90">
        <v>144.26040000000003</v>
      </c>
      <c r="H240" s="99">
        <v>0.78202799999999995</v>
      </c>
      <c r="I240" s="90">
        <v>1.1281570000000003E-3</v>
      </c>
      <c r="J240" s="91">
        <f t="shared" si="3"/>
        <v>-1.469579700205486E-7</v>
      </c>
      <c r="K240" s="91">
        <f>I240/'סכום נכסי הקרן'!$C$42</f>
        <v>5.7308041405495064E-10</v>
      </c>
    </row>
    <row r="241" spans="2:11">
      <c r="B241" s="86" t="s">
        <v>2583</v>
      </c>
      <c r="C241" s="87" t="s">
        <v>2584</v>
      </c>
      <c r="D241" s="88" t="s">
        <v>617</v>
      </c>
      <c r="E241" s="88" t="s">
        <v>130</v>
      </c>
      <c r="F241" s="98">
        <v>45173</v>
      </c>
      <c r="G241" s="90">
        <v>225194.28545600004</v>
      </c>
      <c r="H241" s="99">
        <v>0.29394199999999998</v>
      </c>
      <c r="I241" s="90">
        <v>0.66194147300000006</v>
      </c>
      <c r="J241" s="91">
        <f t="shared" si="3"/>
        <v>-8.6226983606441099E-5</v>
      </c>
      <c r="K241" s="91">
        <f>I241/'סכום נכסי הקרן'!$C$42</f>
        <v>3.3625257249388503E-7</v>
      </c>
    </row>
    <row r="242" spans="2:11">
      <c r="B242" s="86" t="s">
        <v>2585</v>
      </c>
      <c r="C242" s="87" t="s">
        <v>2586</v>
      </c>
      <c r="D242" s="88" t="s">
        <v>617</v>
      </c>
      <c r="E242" s="88" t="s">
        <v>130</v>
      </c>
      <c r="F242" s="98">
        <v>45176</v>
      </c>
      <c r="G242" s="90">
        <v>482559.18312000006</v>
      </c>
      <c r="H242" s="99">
        <v>-0.59739699999999996</v>
      </c>
      <c r="I242" s="90">
        <v>-2.8827919030000007</v>
      </c>
      <c r="J242" s="91">
        <f t="shared" si="3"/>
        <v>3.7552330576023929E-4</v>
      </c>
      <c r="K242" s="91">
        <f>I242/'סכום נכסי הקרן'!$C$42</f>
        <v>-1.4643986407968918E-6</v>
      </c>
    </row>
    <row r="243" spans="2:11">
      <c r="B243" s="92"/>
      <c r="C243" s="87"/>
      <c r="D243" s="87"/>
      <c r="E243" s="87"/>
      <c r="F243" s="87"/>
      <c r="G243" s="90"/>
      <c r="H243" s="99"/>
      <c r="I243" s="87"/>
      <c r="J243" s="91"/>
      <c r="K243" s="87"/>
    </row>
    <row r="244" spans="2:11">
      <c r="B244" s="85" t="s">
        <v>191</v>
      </c>
      <c r="C244" s="80"/>
      <c r="D244" s="81"/>
      <c r="E244" s="81"/>
      <c r="F244" s="100"/>
      <c r="G244" s="83"/>
      <c r="H244" s="101"/>
      <c r="I244" s="83">
        <v>972.256149757</v>
      </c>
      <c r="J244" s="84">
        <f t="shared" si="3"/>
        <v>-0.12664973944963617</v>
      </c>
      <c r="K244" s="84">
        <f>I244/'סכום נכסי הקרן'!$C$42</f>
        <v>4.9388600777215718E-4</v>
      </c>
    </row>
    <row r="245" spans="2:11">
      <c r="B245" s="86" t="s">
        <v>2587</v>
      </c>
      <c r="C245" s="87" t="s">
        <v>2588</v>
      </c>
      <c r="D245" s="88" t="s">
        <v>617</v>
      </c>
      <c r="E245" s="88" t="s">
        <v>134</v>
      </c>
      <c r="F245" s="98">
        <v>45166</v>
      </c>
      <c r="G245" s="90">
        <v>70701.626736000006</v>
      </c>
      <c r="H245" s="99">
        <v>0.86027900000000002</v>
      </c>
      <c r="I245" s="90">
        <v>0.60823113500000014</v>
      </c>
      <c r="J245" s="91">
        <f t="shared" si="3"/>
        <v>-7.9230473154795169E-5</v>
      </c>
      <c r="K245" s="91">
        <f>I245/'סכום נכסי הקרן'!$C$42</f>
        <v>3.0896883207471349E-7</v>
      </c>
    </row>
    <row r="246" spans="2:11">
      <c r="B246" s="86" t="s">
        <v>2589</v>
      </c>
      <c r="C246" s="87" t="s">
        <v>2590</v>
      </c>
      <c r="D246" s="88" t="s">
        <v>617</v>
      </c>
      <c r="E246" s="88" t="s">
        <v>134</v>
      </c>
      <c r="F246" s="98">
        <v>45166</v>
      </c>
      <c r="G246" s="90">
        <v>91912.114757000018</v>
      </c>
      <c r="H246" s="99">
        <v>0.70592299999999997</v>
      </c>
      <c r="I246" s="90">
        <v>0.64882917600000012</v>
      </c>
      <c r="J246" s="91">
        <f t="shared" si="3"/>
        <v>-8.4518926528014501E-5</v>
      </c>
      <c r="K246" s="91">
        <f>I246/'סכום נכסי הקרן'!$C$42</f>
        <v>3.2959179691568849E-7</v>
      </c>
    </row>
    <row r="247" spans="2:11">
      <c r="B247" s="86" t="s">
        <v>2591</v>
      </c>
      <c r="C247" s="87" t="s">
        <v>2592</v>
      </c>
      <c r="D247" s="88" t="s">
        <v>617</v>
      </c>
      <c r="E247" s="88" t="s">
        <v>134</v>
      </c>
      <c r="F247" s="98">
        <v>45168</v>
      </c>
      <c r="G247" s="90">
        <v>308419.43510000006</v>
      </c>
      <c r="H247" s="99">
        <v>9.9307000000000006E-2</v>
      </c>
      <c r="I247" s="90">
        <v>0.30628161600000003</v>
      </c>
      <c r="J247" s="91">
        <f t="shared" si="3"/>
        <v>-3.989739419422401E-5</v>
      </c>
      <c r="K247" s="91">
        <f>I247/'סכום נכסי הקרן'!$C$42</f>
        <v>1.5558472385908996E-7</v>
      </c>
    </row>
    <row r="248" spans="2:11">
      <c r="B248" s="86" t="s">
        <v>2593</v>
      </c>
      <c r="C248" s="87" t="s">
        <v>2594</v>
      </c>
      <c r="D248" s="88" t="s">
        <v>617</v>
      </c>
      <c r="E248" s="88" t="s">
        <v>134</v>
      </c>
      <c r="F248" s="98">
        <v>45168</v>
      </c>
      <c r="G248" s="90">
        <v>91912.114757000018</v>
      </c>
      <c r="H248" s="99">
        <v>-0.54898599999999997</v>
      </c>
      <c r="I248" s="90">
        <v>-0.50458438800000005</v>
      </c>
      <c r="J248" s="91">
        <f t="shared" si="3"/>
        <v>6.5729058424085347E-5</v>
      </c>
      <c r="K248" s="91">
        <f>I248/'סכום נכסי הקרן'!$C$42</f>
        <v>-2.5631842908451909E-7</v>
      </c>
    </row>
    <row r="249" spans="2:11">
      <c r="B249" s="86" t="s">
        <v>2595</v>
      </c>
      <c r="C249" s="87" t="s">
        <v>2596</v>
      </c>
      <c r="D249" s="88" t="s">
        <v>617</v>
      </c>
      <c r="E249" s="88" t="s">
        <v>134</v>
      </c>
      <c r="F249" s="98">
        <v>45133</v>
      </c>
      <c r="G249" s="90">
        <v>222966.00000000003</v>
      </c>
      <c r="H249" s="99">
        <v>-4.4001510000000001</v>
      </c>
      <c r="I249" s="90">
        <v>-9.8108400000000024</v>
      </c>
      <c r="J249" s="91">
        <f t="shared" si="3"/>
        <v>1.2779968839411529E-3</v>
      </c>
      <c r="K249" s="91">
        <f>I249/'סכום נכסי הקרן'!$C$42</f>
        <v>-4.9837037304443188E-6</v>
      </c>
    </row>
    <row r="250" spans="2:11">
      <c r="B250" s="86" t="s">
        <v>2597</v>
      </c>
      <c r="C250" s="87" t="s">
        <v>2598</v>
      </c>
      <c r="D250" s="88" t="s">
        <v>617</v>
      </c>
      <c r="E250" s="88" t="s">
        <v>130</v>
      </c>
      <c r="F250" s="98">
        <v>45166</v>
      </c>
      <c r="G250" s="90">
        <v>343142.18616600009</v>
      </c>
      <c r="H250" s="99">
        <v>1.032483</v>
      </c>
      <c r="I250" s="90">
        <v>3.5428850280000002</v>
      </c>
      <c r="J250" s="91">
        <f t="shared" si="3"/>
        <v>-4.6150951661078592E-4</v>
      </c>
      <c r="K250" s="91">
        <f>I250/'סכום נכסי הקרן'!$C$42</f>
        <v>1.7997122907497137E-6</v>
      </c>
    </row>
    <row r="251" spans="2:11">
      <c r="B251" s="86" t="s">
        <v>2599</v>
      </c>
      <c r="C251" s="87" t="s">
        <v>2600</v>
      </c>
      <c r="D251" s="88" t="s">
        <v>617</v>
      </c>
      <c r="E251" s="88" t="s">
        <v>130</v>
      </c>
      <c r="F251" s="98">
        <v>45167</v>
      </c>
      <c r="G251" s="90">
        <v>243201.01043100003</v>
      </c>
      <c r="H251" s="99">
        <v>1.312535</v>
      </c>
      <c r="I251" s="90">
        <v>3.1920989380000009</v>
      </c>
      <c r="J251" s="91">
        <f t="shared" si="3"/>
        <v>-4.1581480240181917E-4</v>
      </c>
      <c r="K251" s="91">
        <f>I251/'סכום נכסי הקרן'!$C$42</f>
        <v>1.6215202149110525E-6</v>
      </c>
    </row>
    <row r="252" spans="2:11">
      <c r="B252" s="86" t="s">
        <v>2601</v>
      </c>
      <c r="C252" s="87" t="s">
        <v>2602</v>
      </c>
      <c r="D252" s="88" t="s">
        <v>617</v>
      </c>
      <c r="E252" s="88" t="s">
        <v>132</v>
      </c>
      <c r="F252" s="98">
        <v>45117</v>
      </c>
      <c r="G252" s="90">
        <v>38.531606000000004</v>
      </c>
      <c r="H252" s="99">
        <v>-3.8557950000000001</v>
      </c>
      <c r="I252" s="90">
        <v>-1.4857000000000002E-3</v>
      </c>
      <c r="J252" s="91">
        <f t="shared" si="3"/>
        <v>1.9353286471610693E-7</v>
      </c>
      <c r="K252" s="91">
        <f>I252/'סכום נכסי הקרן'!$C$42</f>
        <v>-7.5470486037088807E-10</v>
      </c>
    </row>
    <row r="253" spans="2:11">
      <c r="B253" s="86" t="s">
        <v>2603</v>
      </c>
      <c r="C253" s="87" t="s">
        <v>2604</v>
      </c>
      <c r="D253" s="88" t="s">
        <v>617</v>
      </c>
      <c r="E253" s="88" t="s">
        <v>132</v>
      </c>
      <c r="F253" s="98">
        <v>45145</v>
      </c>
      <c r="G253" s="90">
        <v>790354.50000000012</v>
      </c>
      <c r="H253" s="99">
        <v>-4.0401340000000001</v>
      </c>
      <c r="I253" s="90">
        <v>-31.931380000000004</v>
      </c>
      <c r="J253" s="91">
        <f t="shared" si="3"/>
        <v>4.1595015452235325E-3</v>
      </c>
      <c r="K253" s="91">
        <f>I253/'סכום נכסי הקרן'!$C$42</f>
        <v>-1.6220480369085124E-5</v>
      </c>
    </row>
    <row r="254" spans="2:11">
      <c r="B254" s="86" t="s">
        <v>2605</v>
      </c>
      <c r="C254" s="87" t="s">
        <v>2606</v>
      </c>
      <c r="D254" s="88" t="s">
        <v>617</v>
      </c>
      <c r="E254" s="88" t="s">
        <v>130</v>
      </c>
      <c r="F254" s="98">
        <v>45127</v>
      </c>
      <c r="G254" s="90">
        <v>196989.10414500002</v>
      </c>
      <c r="H254" s="99">
        <v>-7.8614119999999996</v>
      </c>
      <c r="I254" s="90">
        <v>-15.486124619000002</v>
      </c>
      <c r="J254" s="91">
        <f t="shared" si="3"/>
        <v>2.0172807840517599E-3</v>
      </c>
      <c r="K254" s="91">
        <f>I254/'סכום נכסי הקרן'!$C$42</f>
        <v>-7.866630893362433E-6</v>
      </c>
    </row>
    <row r="255" spans="2:11">
      <c r="B255" s="86" t="s">
        <v>2607</v>
      </c>
      <c r="C255" s="87" t="s">
        <v>2608</v>
      </c>
      <c r="D255" s="88" t="s">
        <v>617</v>
      </c>
      <c r="E255" s="88" t="s">
        <v>130</v>
      </c>
      <c r="F255" s="98">
        <v>45127</v>
      </c>
      <c r="G255" s="90">
        <v>512603.72866500006</v>
      </c>
      <c r="H255" s="99">
        <v>-7.8351649999999999</v>
      </c>
      <c r="I255" s="90">
        <v>-40.163349014000005</v>
      </c>
      <c r="J255" s="91">
        <f t="shared" si="3"/>
        <v>5.2318287617097994E-3</v>
      </c>
      <c r="K255" s="91">
        <f>I255/'סכום נכסי הקרן'!$C$42</f>
        <v>-2.0402150306009367E-5</v>
      </c>
    </row>
    <row r="256" spans="2:11">
      <c r="B256" s="86" t="s">
        <v>2609</v>
      </c>
      <c r="C256" s="87" t="s">
        <v>2610</v>
      </c>
      <c r="D256" s="88" t="s">
        <v>617</v>
      </c>
      <c r="E256" s="88" t="s">
        <v>130</v>
      </c>
      <c r="F256" s="98">
        <v>45127</v>
      </c>
      <c r="G256" s="90">
        <v>447143.29736500012</v>
      </c>
      <c r="H256" s="99">
        <v>-7.8288039999999999</v>
      </c>
      <c r="I256" s="90">
        <v>-35.005973847000007</v>
      </c>
      <c r="J256" s="91">
        <f t="shared" si="3"/>
        <v>4.5600096929306246E-3</v>
      </c>
      <c r="K256" s="91">
        <f>I256/'סכום נכסי הקרן'!$C$42</f>
        <v>-1.7782310428987749E-5</v>
      </c>
    </row>
    <row r="257" spans="2:11">
      <c r="B257" s="86" t="s">
        <v>2611</v>
      </c>
      <c r="C257" s="87" t="s">
        <v>2612</v>
      </c>
      <c r="D257" s="88" t="s">
        <v>617</v>
      </c>
      <c r="E257" s="88" t="s">
        <v>130</v>
      </c>
      <c r="F257" s="98">
        <v>45168</v>
      </c>
      <c r="G257" s="90">
        <v>146460.30048000003</v>
      </c>
      <c r="H257" s="99">
        <v>-2.2661950000000002</v>
      </c>
      <c r="I257" s="90">
        <v>-3.3190764810000006</v>
      </c>
      <c r="J257" s="91">
        <f t="shared" si="3"/>
        <v>4.3235537428806982E-4</v>
      </c>
      <c r="K257" s="91">
        <f>I257/'סכום נכסי הקרן'!$C$42</f>
        <v>-1.6860221795472867E-6</v>
      </c>
    </row>
    <row r="258" spans="2:11">
      <c r="B258" s="86" t="s">
        <v>2613</v>
      </c>
      <c r="C258" s="87" t="s">
        <v>2614</v>
      </c>
      <c r="D258" s="88" t="s">
        <v>617</v>
      </c>
      <c r="E258" s="88" t="s">
        <v>130</v>
      </c>
      <c r="F258" s="98">
        <v>45166</v>
      </c>
      <c r="G258" s="90">
        <v>292920.60096000007</v>
      </c>
      <c r="H258" s="99">
        <v>-2.2033010000000002</v>
      </c>
      <c r="I258" s="90">
        <v>-6.4539224550000016</v>
      </c>
      <c r="J258" s="91">
        <f t="shared" si="3"/>
        <v>8.4071219046359289E-4</v>
      </c>
      <c r="K258" s="91">
        <f>I258/'סכום נכסי הקרן'!$C$42</f>
        <v>-3.2784590733292825E-6</v>
      </c>
    </row>
    <row r="259" spans="2:11">
      <c r="B259" s="86" t="s">
        <v>2615</v>
      </c>
      <c r="C259" s="87" t="s">
        <v>2616</v>
      </c>
      <c r="D259" s="88" t="s">
        <v>617</v>
      </c>
      <c r="E259" s="88" t="s">
        <v>130</v>
      </c>
      <c r="F259" s="98">
        <v>45166</v>
      </c>
      <c r="G259" s="90">
        <v>87876.180287999989</v>
      </c>
      <c r="H259" s="99">
        <v>-2.166172</v>
      </c>
      <c r="I259" s="90">
        <v>-1.9035496340000004</v>
      </c>
      <c r="J259" s="91">
        <f t="shared" si="3"/>
        <v>2.4796352816673411E-4</v>
      </c>
      <c r="K259" s="91">
        <f>I259/'סכום נכסי הקרן'!$C$42</f>
        <v>-9.6696382899443054E-7</v>
      </c>
    </row>
    <row r="260" spans="2:11">
      <c r="B260" s="86" t="s">
        <v>2617</v>
      </c>
      <c r="C260" s="87" t="s">
        <v>2618</v>
      </c>
      <c r="D260" s="88" t="s">
        <v>617</v>
      </c>
      <c r="E260" s="88" t="s">
        <v>130</v>
      </c>
      <c r="F260" s="98">
        <v>45168</v>
      </c>
      <c r="G260" s="90">
        <v>117168.24038400002</v>
      </c>
      <c r="H260" s="99">
        <v>-2.162604</v>
      </c>
      <c r="I260" s="90">
        <v>-2.5338848870000006</v>
      </c>
      <c r="J260" s="91">
        <f t="shared" si="3"/>
        <v>3.3007336679138384E-4</v>
      </c>
      <c r="K260" s="91">
        <f>I260/'סכום נכסי הקרן'!$C$42</f>
        <v>-1.2871610956715613E-6</v>
      </c>
    </row>
    <row r="261" spans="2:11">
      <c r="B261" s="86" t="s">
        <v>2619</v>
      </c>
      <c r="C261" s="87" t="s">
        <v>2620</v>
      </c>
      <c r="D261" s="88" t="s">
        <v>617</v>
      </c>
      <c r="E261" s="88" t="s">
        <v>130</v>
      </c>
      <c r="F261" s="98">
        <v>45189</v>
      </c>
      <c r="G261" s="90">
        <v>109845.22536</v>
      </c>
      <c r="H261" s="99">
        <v>-0.74099099999999996</v>
      </c>
      <c r="I261" s="90">
        <v>-0.81394301700000005</v>
      </c>
      <c r="J261" s="91">
        <f t="shared" si="3"/>
        <v>1.0602727589397652E-4</v>
      </c>
      <c r="K261" s="91">
        <f>I261/'סכום נכסי הקרן'!$C$42</f>
        <v>-4.134662118831826E-7</v>
      </c>
    </row>
    <row r="262" spans="2:11">
      <c r="B262" s="86" t="s">
        <v>2621</v>
      </c>
      <c r="C262" s="87" t="s">
        <v>2622</v>
      </c>
      <c r="D262" s="88" t="s">
        <v>617</v>
      </c>
      <c r="E262" s="88" t="s">
        <v>130</v>
      </c>
      <c r="F262" s="98">
        <v>45189</v>
      </c>
      <c r="G262" s="90">
        <v>109845.22536</v>
      </c>
      <c r="H262" s="99">
        <v>-0.70283700000000005</v>
      </c>
      <c r="I262" s="90">
        <v>-0.7720324260000001</v>
      </c>
      <c r="J262" s="91">
        <f t="shared" si="3"/>
        <v>1.0056784482567533E-4</v>
      </c>
      <c r="K262" s="91">
        <f>I262/'סכום נכסי הקרן'!$C$42</f>
        <v>-3.921764987993054E-7</v>
      </c>
    </row>
    <row r="263" spans="2:11">
      <c r="B263" s="86" t="s">
        <v>2623</v>
      </c>
      <c r="C263" s="87" t="s">
        <v>2624</v>
      </c>
      <c r="D263" s="88" t="s">
        <v>617</v>
      </c>
      <c r="E263" s="88" t="s">
        <v>130</v>
      </c>
      <c r="F263" s="98">
        <v>45195</v>
      </c>
      <c r="G263" s="90">
        <v>109845.22536</v>
      </c>
      <c r="H263" s="99">
        <v>-3.2599999999999997E-2</v>
      </c>
      <c r="I263" s="90">
        <v>-3.5809828000000002E-2</v>
      </c>
      <c r="J263" s="91">
        <f t="shared" si="3"/>
        <v>4.6647227554897071E-6</v>
      </c>
      <c r="K263" s="91">
        <f>I263/'סכום נכסי הקרן'!$C$42</f>
        <v>-1.8190651706700895E-8</v>
      </c>
    </row>
    <row r="264" spans="2:11">
      <c r="B264" s="86" t="s">
        <v>2625</v>
      </c>
      <c r="C264" s="87" t="s">
        <v>2626</v>
      </c>
      <c r="D264" s="88" t="s">
        <v>617</v>
      </c>
      <c r="E264" s="88" t="s">
        <v>130</v>
      </c>
      <c r="F264" s="98">
        <v>45196</v>
      </c>
      <c r="G264" s="90">
        <v>109845.22536</v>
      </c>
      <c r="H264" s="99">
        <v>0.25872400000000001</v>
      </c>
      <c r="I264" s="90">
        <v>0.28419565400000002</v>
      </c>
      <c r="J264" s="91">
        <f t="shared" si="3"/>
        <v>-3.7020393793153083E-5</v>
      </c>
      <c r="K264" s="91">
        <f>I264/'סכום נכסי הקרן'!$C$42</f>
        <v>1.443655121290188E-7</v>
      </c>
    </row>
    <row r="265" spans="2:11">
      <c r="B265" s="86" t="s">
        <v>2627</v>
      </c>
      <c r="C265" s="87" t="s">
        <v>2628</v>
      </c>
      <c r="D265" s="88" t="s">
        <v>617</v>
      </c>
      <c r="E265" s="88" t="s">
        <v>134</v>
      </c>
      <c r="F265" s="98">
        <v>45176</v>
      </c>
      <c r="G265" s="90">
        <v>174597.17350600005</v>
      </c>
      <c r="H265" s="99">
        <v>-1.6319030000000001</v>
      </c>
      <c r="I265" s="90">
        <v>-2.8492569790000002</v>
      </c>
      <c r="J265" s="91">
        <f t="shared" si="3"/>
        <v>3.7115492054804502E-4</v>
      </c>
      <c r="K265" s="91">
        <f>I265/'סכום נכסי הקרן'!$C$42</f>
        <v>-1.4473635932536672E-6</v>
      </c>
    </row>
    <row r="266" spans="2:11">
      <c r="B266" s="86" t="s">
        <v>2629</v>
      </c>
      <c r="C266" s="87" t="s">
        <v>2630</v>
      </c>
      <c r="D266" s="88" t="s">
        <v>617</v>
      </c>
      <c r="E266" s="88" t="s">
        <v>134</v>
      </c>
      <c r="F266" s="98">
        <v>45161</v>
      </c>
      <c r="G266" s="90">
        <v>996614.01318100025</v>
      </c>
      <c r="H266" s="99">
        <v>-0.84712500000000002</v>
      </c>
      <c r="I266" s="90">
        <v>-8.4425691470000004</v>
      </c>
      <c r="J266" s="91">
        <f t="shared" si="3"/>
        <v>1.0997607811689635E-3</v>
      </c>
      <c r="K266" s="91">
        <f>I266/'סכום נכסי הקרן'!$C$42</f>
        <v>-4.2886504471011658E-6</v>
      </c>
    </row>
    <row r="267" spans="2:11">
      <c r="B267" s="86" t="s">
        <v>2631</v>
      </c>
      <c r="C267" s="87" t="s">
        <v>2632</v>
      </c>
      <c r="D267" s="88" t="s">
        <v>617</v>
      </c>
      <c r="E267" s="88" t="s">
        <v>134</v>
      </c>
      <c r="F267" s="98">
        <v>45180</v>
      </c>
      <c r="G267" s="90">
        <v>91701.34388700001</v>
      </c>
      <c r="H267" s="99">
        <v>-0.62245499999999998</v>
      </c>
      <c r="I267" s="90">
        <v>-0.57079996900000018</v>
      </c>
      <c r="J267" s="91">
        <f t="shared" si="3"/>
        <v>7.4354548819031467E-5</v>
      </c>
      <c r="K267" s="91">
        <f>I267/'סכום נכסי הקרן'!$C$42</f>
        <v>-2.8995457421003727E-7</v>
      </c>
    </row>
    <row r="268" spans="2:11">
      <c r="B268" s="86" t="s">
        <v>2633</v>
      </c>
      <c r="C268" s="87" t="s">
        <v>2634</v>
      </c>
      <c r="D268" s="88" t="s">
        <v>617</v>
      </c>
      <c r="E268" s="88" t="s">
        <v>134</v>
      </c>
      <c r="F268" s="98">
        <v>45127</v>
      </c>
      <c r="G268" s="90">
        <v>327030.76900000003</v>
      </c>
      <c r="H268" s="99">
        <v>5.3215859999999999</v>
      </c>
      <c r="I268" s="90">
        <v>17.403223598</v>
      </c>
      <c r="J268" s="91">
        <f t="shared" ref="J268:J325" si="4">IFERROR(I268/$I$11,0)</f>
        <v>-2.2670093008116668E-3</v>
      </c>
      <c r="K268" s="91">
        <f>I268/'סכום נכסי הקרן'!$C$42</f>
        <v>8.840477509276391E-6</v>
      </c>
    </row>
    <row r="269" spans="2:11">
      <c r="B269" s="86" t="s">
        <v>2633</v>
      </c>
      <c r="C269" s="87" t="s">
        <v>2635</v>
      </c>
      <c r="D269" s="88" t="s">
        <v>617</v>
      </c>
      <c r="E269" s="88" t="s">
        <v>134</v>
      </c>
      <c r="F269" s="98">
        <v>45127</v>
      </c>
      <c r="G269" s="90">
        <v>236420.71000000005</v>
      </c>
      <c r="H269" s="99">
        <v>5.3215849999999998</v>
      </c>
      <c r="I269" s="90">
        <v>12.581330000000001</v>
      </c>
      <c r="J269" s="91">
        <f t="shared" si="4"/>
        <v>-1.6388913218272178E-3</v>
      </c>
      <c r="K269" s="91">
        <f>I269/'סכום נכסי הקרן'!$C$42</f>
        <v>6.3910553280810833E-6</v>
      </c>
    </row>
    <row r="270" spans="2:11">
      <c r="B270" s="86" t="s">
        <v>2636</v>
      </c>
      <c r="C270" s="87" t="s">
        <v>2637</v>
      </c>
      <c r="D270" s="88" t="s">
        <v>617</v>
      </c>
      <c r="E270" s="88" t="s">
        <v>130</v>
      </c>
      <c r="F270" s="98">
        <v>45127</v>
      </c>
      <c r="G270" s="90">
        <v>802753.48361600016</v>
      </c>
      <c r="H270" s="99">
        <v>2.4769519999999998</v>
      </c>
      <c r="I270" s="90">
        <v>19.883818257000001</v>
      </c>
      <c r="J270" s="91">
        <f t="shared" si="4"/>
        <v>-2.5901408822586241E-3</v>
      </c>
      <c r="K270" s="91">
        <f>I270/'סכום נכסי הקרן'!$C$42</f>
        <v>1.0100568271716565E-5</v>
      </c>
    </row>
    <row r="271" spans="2:11">
      <c r="B271" s="86" t="s">
        <v>2638</v>
      </c>
      <c r="C271" s="87" t="s">
        <v>2639</v>
      </c>
      <c r="D271" s="88" t="s">
        <v>617</v>
      </c>
      <c r="E271" s="88" t="s">
        <v>130</v>
      </c>
      <c r="F271" s="98">
        <v>45127</v>
      </c>
      <c r="G271" s="90">
        <v>333310.70987400005</v>
      </c>
      <c r="H271" s="99">
        <v>2.4546519999999998</v>
      </c>
      <c r="I271" s="90">
        <v>8.1816181019999998</v>
      </c>
      <c r="J271" s="91">
        <f t="shared" si="4"/>
        <v>-1.0657683174888721E-3</v>
      </c>
      <c r="K271" s="91">
        <f>I271/'סכום נכסי הקרן'!$C$42</f>
        <v>4.1560927154054245E-6</v>
      </c>
    </row>
    <row r="272" spans="2:11">
      <c r="B272" s="86" t="s">
        <v>2640</v>
      </c>
      <c r="C272" s="87" t="s">
        <v>2641</v>
      </c>
      <c r="D272" s="88" t="s">
        <v>617</v>
      </c>
      <c r="E272" s="88" t="s">
        <v>130</v>
      </c>
      <c r="F272" s="98">
        <v>45127</v>
      </c>
      <c r="G272" s="90">
        <v>249895.26085500003</v>
      </c>
      <c r="H272" s="99">
        <v>2.4204590000000001</v>
      </c>
      <c r="I272" s="90">
        <v>6.0486117530000012</v>
      </c>
      <c r="J272" s="91">
        <f t="shared" si="4"/>
        <v>-7.8791489541199674E-4</v>
      </c>
      <c r="K272" s="91">
        <f>I272/'סכום נכסי הקרן'!$C$42</f>
        <v>3.07256962272705E-6</v>
      </c>
    </row>
    <row r="273" spans="2:11">
      <c r="B273" s="86" t="s">
        <v>2642</v>
      </c>
      <c r="C273" s="87" t="s">
        <v>2643</v>
      </c>
      <c r="D273" s="88" t="s">
        <v>617</v>
      </c>
      <c r="E273" s="88" t="s">
        <v>132</v>
      </c>
      <c r="F273" s="98">
        <v>45197</v>
      </c>
      <c r="G273" s="90">
        <v>48536.660000000011</v>
      </c>
      <c r="H273" s="99">
        <v>-0.88475400000000004</v>
      </c>
      <c r="I273" s="90">
        <v>-0.42943000000000009</v>
      </c>
      <c r="J273" s="91">
        <f t="shared" si="4"/>
        <v>5.5939165440558532E-5</v>
      </c>
      <c r="K273" s="91">
        <f>I273/'סכום נכסי הקרן'!$C$42</f>
        <v>-2.1814155494990274E-7</v>
      </c>
    </row>
    <row r="274" spans="2:11">
      <c r="B274" s="86" t="s">
        <v>2644</v>
      </c>
      <c r="C274" s="87" t="s">
        <v>2645</v>
      </c>
      <c r="D274" s="88" t="s">
        <v>617</v>
      </c>
      <c r="E274" s="88" t="s">
        <v>132</v>
      </c>
      <c r="F274" s="98">
        <v>45196</v>
      </c>
      <c r="G274" s="90">
        <v>1337382.8200000003</v>
      </c>
      <c r="H274" s="99">
        <v>-0.87782199999999999</v>
      </c>
      <c r="I274" s="90">
        <v>-11.739840000000003</v>
      </c>
      <c r="J274" s="91">
        <f t="shared" si="4"/>
        <v>1.5292756724161951E-3</v>
      </c>
      <c r="K274" s="91">
        <f>I274/'סכום נכסי הקרן'!$C$42</f>
        <v>-5.9635958187901782E-6</v>
      </c>
    </row>
    <row r="275" spans="2:11">
      <c r="B275" s="86" t="s">
        <v>2646</v>
      </c>
      <c r="C275" s="87" t="s">
        <v>2647</v>
      </c>
      <c r="D275" s="88" t="s">
        <v>617</v>
      </c>
      <c r="E275" s="88" t="s">
        <v>132</v>
      </c>
      <c r="F275" s="98">
        <v>45195</v>
      </c>
      <c r="G275" s="90">
        <v>232832.60859500003</v>
      </c>
      <c r="H275" s="99">
        <v>-0.11927400000000001</v>
      </c>
      <c r="I275" s="90">
        <v>-0.27770867800000004</v>
      </c>
      <c r="J275" s="91">
        <f t="shared" si="4"/>
        <v>3.6175375923714682E-5</v>
      </c>
      <c r="K275" s="91">
        <f>I275/'סכום נכסי הקרן'!$C$42</f>
        <v>-1.4107026253871841E-7</v>
      </c>
    </row>
    <row r="276" spans="2:11">
      <c r="B276" s="86" t="s">
        <v>2648</v>
      </c>
      <c r="C276" s="87" t="s">
        <v>2649</v>
      </c>
      <c r="D276" s="88" t="s">
        <v>617</v>
      </c>
      <c r="E276" s="88" t="s">
        <v>132</v>
      </c>
      <c r="F276" s="98">
        <v>45195</v>
      </c>
      <c r="G276" s="90">
        <v>232887.17447400003</v>
      </c>
      <c r="H276" s="99">
        <v>-9.5815999999999998E-2</v>
      </c>
      <c r="I276" s="90">
        <v>-0.22314279900000003</v>
      </c>
      <c r="J276" s="91">
        <f t="shared" si="4"/>
        <v>2.9067419486599206E-5</v>
      </c>
      <c r="K276" s="91">
        <f>I276/'סכום נכסי הקרן'!$C$42</f>
        <v>-1.1335192499297581E-7</v>
      </c>
    </row>
    <row r="277" spans="2:11">
      <c r="B277" s="86" t="s">
        <v>2650</v>
      </c>
      <c r="C277" s="87" t="s">
        <v>2651</v>
      </c>
      <c r="D277" s="88" t="s">
        <v>617</v>
      </c>
      <c r="E277" s="88" t="s">
        <v>132</v>
      </c>
      <c r="F277" s="98">
        <v>45078</v>
      </c>
      <c r="G277" s="90">
        <v>1150665.6269750004</v>
      </c>
      <c r="H277" s="99">
        <v>1.3257589999999999</v>
      </c>
      <c r="I277" s="90">
        <v>15.255057297000002</v>
      </c>
      <c r="J277" s="91">
        <f t="shared" si="4"/>
        <v>-1.9871810864217276E-3</v>
      </c>
      <c r="K277" s="91">
        <f>I277/'סכום נכסי הקרן'!$C$42</f>
        <v>7.7492534746464861E-6</v>
      </c>
    </row>
    <row r="278" spans="2:11">
      <c r="B278" s="86" t="s">
        <v>2652</v>
      </c>
      <c r="C278" s="87" t="s">
        <v>2653</v>
      </c>
      <c r="D278" s="88" t="s">
        <v>617</v>
      </c>
      <c r="E278" s="88" t="s">
        <v>132</v>
      </c>
      <c r="F278" s="98">
        <v>45078</v>
      </c>
      <c r="G278" s="90">
        <v>293537.14973900007</v>
      </c>
      <c r="H278" s="99">
        <v>1.3257589999999999</v>
      </c>
      <c r="I278" s="90">
        <v>3.891596245000001</v>
      </c>
      <c r="J278" s="91">
        <f t="shared" si="4"/>
        <v>-5.0693395006616061E-4</v>
      </c>
      <c r="K278" s="91">
        <f>I278/'סכום נכסי הקרן'!$C$42</f>
        <v>1.9768503740341912E-6</v>
      </c>
    </row>
    <row r="279" spans="2:11">
      <c r="B279" s="86" t="s">
        <v>2654</v>
      </c>
      <c r="C279" s="87" t="s">
        <v>2655</v>
      </c>
      <c r="D279" s="88" t="s">
        <v>617</v>
      </c>
      <c r="E279" s="88" t="s">
        <v>132</v>
      </c>
      <c r="F279" s="98">
        <v>45181</v>
      </c>
      <c r="G279" s="90">
        <v>649052.95391100016</v>
      </c>
      <c r="H279" s="99">
        <v>1.2325010000000001</v>
      </c>
      <c r="I279" s="90">
        <v>7.9995814190000019</v>
      </c>
      <c r="J279" s="91">
        <f t="shared" si="4"/>
        <v>-1.0420555351341521E-3</v>
      </c>
      <c r="K279" s="91">
        <f>I279/'סכום נכסי הקרן'!$C$42</f>
        <v>4.0636218468411835E-6</v>
      </c>
    </row>
    <row r="280" spans="2:11">
      <c r="B280" s="86" t="s">
        <v>2654</v>
      </c>
      <c r="C280" s="87" t="s">
        <v>2656</v>
      </c>
      <c r="D280" s="88" t="s">
        <v>617</v>
      </c>
      <c r="E280" s="88" t="s">
        <v>132</v>
      </c>
      <c r="F280" s="98">
        <v>45181</v>
      </c>
      <c r="G280" s="90">
        <v>1797520.3400000003</v>
      </c>
      <c r="H280" s="99">
        <v>1.2325010000000001</v>
      </c>
      <c r="I280" s="90">
        <v>22.154450000000004</v>
      </c>
      <c r="J280" s="91">
        <f t="shared" si="4"/>
        <v>-2.8859219053037326E-3</v>
      </c>
      <c r="K280" s="91">
        <f>I280/'סכום נכסי הקרן'!$C$42</f>
        <v>1.1254002217031583E-5</v>
      </c>
    </row>
    <row r="281" spans="2:11">
      <c r="B281" s="86" t="s">
        <v>2657</v>
      </c>
      <c r="C281" s="87" t="s">
        <v>2658</v>
      </c>
      <c r="D281" s="88" t="s">
        <v>617</v>
      </c>
      <c r="E281" s="88" t="s">
        <v>132</v>
      </c>
      <c r="F281" s="98">
        <v>45181</v>
      </c>
      <c r="G281" s="90">
        <v>236062.90867200002</v>
      </c>
      <c r="H281" s="99">
        <v>1.2507649999999999</v>
      </c>
      <c r="I281" s="90">
        <v>2.952591399000001</v>
      </c>
      <c r="J281" s="91">
        <f t="shared" si="4"/>
        <v>-3.8461565039012456E-4</v>
      </c>
      <c r="K281" s="91">
        <f>I281/'סכום נכסי הקרן'!$C$42</f>
        <v>1.4998553405900118E-6</v>
      </c>
    </row>
    <row r="282" spans="2:11">
      <c r="B282" s="86" t="s">
        <v>2659</v>
      </c>
      <c r="C282" s="87" t="s">
        <v>2660</v>
      </c>
      <c r="D282" s="88" t="s">
        <v>617</v>
      </c>
      <c r="E282" s="88" t="s">
        <v>132</v>
      </c>
      <c r="F282" s="98">
        <v>45176</v>
      </c>
      <c r="G282" s="90">
        <v>5366542.9400000013</v>
      </c>
      <c r="H282" s="99">
        <v>1.187799</v>
      </c>
      <c r="I282" s="90">
        <v>63.743730000000014</v>
      </c>
      <c r="J282" s="91">
        <f t="shared" si="4"/>
        <v>-8.3034977953759491E-3</v>
      </c>
      <c r="K282" s="91">
        <f>I282/'סכום נכסי הקרן'!$C$42</f>
        <v>3.2380495960940697E-5</v>
      </c>
    </row>
    <row r="283" spans="2:11">
      <c r="B283" s="86" t="s">
        <v>2661</v>
      </c>
      <c r="C283" s="87" t="s">
        <v>2662</v>
      </c>
      <c r="D283" s="88" t="s">
        <v>617</v>
      </c>
      <c r="E283" s="88" t="s">
        <v>132</v>
      </c>
      <c r="F283" s="98">
        <v>45176</v>
      </c>
      <c r="G283" s="90">
        <v>1062332.1983140004</v>
      </c>
      <c r="H283" s="99">
        <v>1.188712</v>
      </c>
      <c r="I283" s="90">
        <v>12.628073288000003</v>
      </c>
      <c r="J283" s="91">
        <f t="shared" si="4"/>
        <v>-1.6449802781662434E-3</v>
      </c>
      <c r="K283" s="91">
        <f>I283/'סכום נכסי הקרן'!$C$42</f>
        <v>6.4147999512508466E-6</v>
      </c>
    </row>
    <row r="284" spans="2:11">
      <c r="B284" s="86" t="s">
        <v>2663</v>
      </c>
      <c r="C284" s="87" t="s">
        <v>2664</v>
      </c>
      <c r="D284" s="88" t="s">
        <v>617</v>
      </c>
      <c r="E284" s="88" t="s">
        <v>132</v>
      </c>
      <c r="F284" s="98">
        <v>45181</v>
      </c>
      <c r="G284" s="90">
        <v>7.6771320000000012</v>
      </c>
      <c r="H284" s="99">
        <v>1.2598940000000001</v>
      </c>
      <c r="I284" s="90">
        <v>9.6724000000000018E-5</v>
      </c>
      <c r="J284" s="91">
        <f t="shared" si="4"/>
        <v>-1.2599631693343695E-8</v>
      </c>
      <c r="K284" s="91">
        <f>I284/'סכום נכסי הקרן'!$C$42</f>
        <v>4.9133790748141475E-11</v>
      </c>
    </row>
    <row r="285" spans="2:11">
      <c r="B285" s="86" t="s">
        <v>2665</v>
      </c>
      <c r="C285" s="87" t="s">
        <v>2666</v>
      </c>
      <c r="D285" s="88" t="s">
        <v>617</v>
      </c>
      <c r="E285" s="88" t="s">
        <v>132</v>
      </c>
      <c r="F285" s="98">
        <v>45176</v>
      </c>
      <c r="G285" s="90">
        <v>335818.07816899999</v>
      </c>
      <c r="H285" s="99">
        <v>1.2069799999999999</v>
      </c>
      <c r="I285" s="90">
        <v>4.0532577660000007</v>
      </c>
      <c r="J285" s="91">
        <f t="shared" si="4"/>
        <v>-5.2799258725636932E-4</v>
      </c>
      <c r="K285" s="91">
        <f>I285/'סכום נכסי הקרן'!$C$42</f>
        <v>2.0589710818713387E-6</v>
      </c>
    </row>
    <row r="286" spans="2:11">
      <c r="B286" s="86" t="s">
        <v>2665</v>
      </c>
      <c r="C286" s="87" t="s">
        <v>2667</v>
      </c>
      <c r="D286" s="88" t="s">
        <v>617</v>
      </c>
      <c r="E286" s="88" t="s">
        <v>132</v>
      </c>
      <c r="F286" s="98">
        <v>45176</v>
      </c>
      <c r="G286" s="90">
        <v>5108951.9500000011</v>
      </c>
      <c r="H286" s="99">
        <v>1.2069799999999999</v>
      </c>
      <c r="I286" s="90">
        <v>61.664040000000007</v>
      </c>
      <c r="J286" s="91">
        <f t="shared" si="4"/>
        <v>-8.0325895612631121E-3</v>
      </c>
      <c r="K286" s="91">
        <f>I286/'סכום נכסי הקרן'!$C$42</f>
        <v>3.1324056470421255E-5</v>
      </c>
    </row>
    <row r="287" spans="2:11">
      <c r="B287" s="86" t="s">
        <v>2668</v>
      </c>
      <c r="C287" s="87" t="s">
        <v>2669</v>
      </c>
      <c r="D287" s="88" t="s">
        <v>617</v>
      </c>
      <c r="E287" s="88" t="s">
        <v>132</v>
      </c>
      <c r="F287" s="98">
        <v>45183</v>
      </c>
      <c r="G287" s="90">
        <v>1686085.3547170002</v>
      </c>
      <c r="H287" s="99">
        <v>1.324182</v>
      </c>
      <c r="I287" s="90">
        <v>22.326831177000003</v>
      </c>
      <c r="J287" s="91">
        <f t="shared" si="4"/>
        <v>-2.9083769251650399E-3</v>
      </c>
      <c r="K287" s="91">
        <f>I287/'סכום נכסי הקרן'!$C$42</f>
        <v>1.1341568288323468E-5</v>
      </c>
    </row>
    <row r="288" spans="2:11">
      <c r="B288" s="86" t="s">
        <v>2668</v>
      </c>
      <c r="C288" s="87" t="s">
        <v>2670</v>
      </c>
      <c r="D288" s="88" t="s">
        <v>617</v>
      </c>
      <c r="E288" s="88" t="s">
        <v>132</v>
      </c>
      <c r="F288" s="98">
        <v>45183</v>
      </c>
      <c r="G288" s="90">
        <v>3128050.1600000006</v>
      </c>
      <c r="H288" s="99">
        <v>1.3241810000000001</v>
      </c>
      <c r="I288" s="90">
        <v>41.421060000000004</v>
      </c>
      <c r="J288" s="91">
        <f t="shared" si="4"/>
        <v>-5.3956629207631071E-3</v>
      </c>
      <c r="K288" s="91">
        <f>I288/'סכום נכסי הקרן'!$C$42</f>
        <v>2.1041041464437085E-5</v>
      </c>
    </row>
    <row r="289" spans="2:11">
      <c r="B289" s="86" t="s">
        <v>2671</v>
      </c>
      <c r="C289" s="87" t="s">
        <v>2672</v>
      </c>
      <c r="D289" s="88" t="s">
        <v>617</v>
      </c>
      <c r="E289" s="88" t="s">
        <v>132</v>
      </c>
      <c r="F289" s="98">
        <v>45183</v>
      </c>
      <c r="G289" s="90">
        <v>1456834.2149640003</v>
      </c>
      <c r="H289" s="99">
        <v>1.328735</v>
      </c>
      <c r="I289" s="90">
        <v>19.357467818</v>
      </c>
      <c r="J289" s="91">
        <f t="shared" si="4"/>
        <v>-2.5215764962424358E-3</v>
      </c>
      <c r="K289" s="91">
        <f>I289/'סכום נכסי הקרן'!$C$42</f>
        <v>9.8331931390709076E-6</v>
      </c>
    </row>
    <row r="290" spans="2:11">
      <c r="B290" s="86" t="s">
        <v>2673</v>
      </c>
      <c r="C290" s="87" t="s">
        <v>2674</v>
      </c>
      <c r="D290" s="88" t="s">
        <v>617</v>
      </c>
      <c r="E290" s="88" t="s">
        <v>132</v>
      </c>
      <c r="F290" s="98">
        <v>45161</v>
      </c>
      <c r="G290" s="90">
        <v>297902.42011300009</v>
      </c>
      <c r="H290" s="99">
        <v>2.2150789999999998</v>
      </c>
      <c r="I290" s="90">
        <v>6.598773233000002</v>
      </c>
      <c r="J290" s="91">
        <f t="shared" si="4"/>
        <v>-8.5958099710201031E-4</v>
      </c>
      <c r="K290" s="91">
        <f>I290/'סכום נכסי הקרן'!$C$42</f>
        <v>3.3520402715423166E-6</v>
      </c>
    </row>
    <row r="291" spans="2:11">
      <c r="B291" s="86" t="s">
        <v>2675</v>
      </c>
      <c r="C291" s="87" t="s">
        <v>2676</v>
      </c>
      <c r="D291" s="88" t="s">
        <v>617</v>
      </c>
      <c r="E291" s="88" t="s">
        <v>132</v>
      </c>
      <c r="F291" s="98">
        <v>45099</v>
      </c>
      <c r="G291" s="90">
        <v>120.03868000000003</v>
      </c>
      <c r="H291" s="99">
        <v>4.0834000000000001</v>
      </c>
      <c r="I291" s="90">
        <v>4.9016590000000009E-3</v>
      </c>
      <c r="J291" s="91">
        <f t="shared" si="4"/>
        <v>-6.3850851997811679E-7</v>
      </c>
      <c r="K291" s="91">
        <f>I291/'סכום נכסי הקרן'!$C$42</f>
        <v>2.4899413550385054E-9</v>
      </c>
    </row>
    <row r="292" spans="2:11">
      <c r="B292" s="86" t="s">
        <v>2675</v>
      </c>
      <c r="C292" s="87" t="s">
        <v>2677</v>
      </c>
      <c r="D292" s="88" t="s">
        <v>617</v>
      </c>
      <c r="E292" s="88" t="s">
        <v>132</v>
      </c>
      <c r="F292" s="98">
        <v>45099</v>
      </c>
      <c r="G292" s="90">
        <v>231486.42293800003</v>
      </c>
      <c r="H292" s="99">
        <v>4.0834000000000001</v>
      </c>
      <c r="I292" s="90">
        <v>9.4525158010000006</v>
      </c>
      <c r="J292" s="91">
        <f t="shared" si="4"/>
        <v>-1.2313202273283948E-3</v>
      </c>
      <c r="K292" s="91">
        <f>I292/'סכום נכסי הקרן'!$C$42</f>
        <v>4.8016824511996492E-6</v>
      </c>
    </row>
    <row r="293" spans="2:11">
      <c r="B293" s="86" t="s">
        <v>2678</v>
      </c>
      <c r="C293" s="87" t="s">
        <v>2679</v>
      </c>
      <c r="D293" s="88" t="s">
        <v>617</v>
      </c>
      <c r="E293" s="88" t="s">
        <v>132</v>
      </c>
      <c r="F293" s="98">
        <v>45099</v>
      </c>
      <c r="G293" s="90">
        <v>535210.10000000009</v>
      </c>
      <c r="H293" s="99">
        <v>4.084263</v>
      </c>
      <c r="I293" s="90">
        <v>21.859390000000005</v>
      </c>
      <c r="J293" s="91">
        <f t="shared" si="4"/>
        <v>-2.8474862809763891E-3</v>
      </c>
      <c r="K293" s="91">
        <f>I293/'סכום נכסי הקרן'!$C$42</f>
        <v>1.1104117841921511E-5</v>
      </c>
    </row>
    <row r="294" spans="2:11">
      <c r="B294" s="86" t="s">
        <v>2680</v>
      </c>
      <c r="C294" s="87" t="s">
        <v>2681</v>
      </c>
      <c r="D294" s="88" t="s">
        <v>617</v>
      </c>
      <c r="E294" s="88" t="s">
        <v>132</v>
      </c>
      <c r="F294" s="98">
        <v>45148</v>
      </c>
      <c r="G294" s="90">
        <v>1043234.6200000001</v>
      </c>
      <c r="H294" s="99">
        <v>4.1136609999999996</v>
      </c>
      <c r="I294" s="90">
        <v>42.915140000000008</v>
      </c>
      <c r="J294" s="91">
        <f t="shared" si="4"/>
        <v>-5.5902873957681832E-3</v>
      </c>
      <c r="K294" s="91">
        <f>I294/'סכום נכסי הקרן'!$C$42</f>
        <v>2.1800003191422978E-5</v>
      </c>
    </row>
    <row r="295" spans="2:11">
      <c r="B295" s="86" t="s">
        <v>2682</v>
      </c>
      <c r="C295" s="87" t="s">
        <v>2683</v>
      </c>
      <c r="D295" s="88" t="s">
        <v>617</v>
      </c>
      <c r="E295" s="88" t="s">
        <v>132</v>
      </c>
      <c r="F295" s="98">
        <v>45148</v>
      </c>
      <c r="G295" s="90">
        <v>243366.00600800003</v>
      </c>
      <c r="H295" s="99">
        <v>4.2417959999999999</v>
      </c>
      <c r="I295" s="90">
        <v>10.323088499000001</v>
      </c>
      <c r="J295" s="91">
        <f t="shared" si="4"/>
        <v>-1.3447242982630183E-3</v>
      </c>
      <c r="K295" s="91">
        <f>I295/'סכום נכסי הקרן'!$C$42</f>
        <v>5.2439153693438217E-6</v>
      </c>
    </row>
    <row r="296" spans="2:11">
      <c r="B296" s="86" t="s">
        <v>2684</v>
      </c>
      <c r="C296" s="87" t="s">
        <v>2685</v>
      </c>
      <c r="D296" s="88" t="s">
        <v>617</v>
      </c>
      <c r="E296" s="88" t="s">
        <v>132</v>
      </c>
      <c r="F296" s="98">
        <v>45148</v>
      </c>
      <c r="G296" s="90">
        <v>512133.02000000008</v>
      </c>
      <c r="H296" s="99">
        <v>4.331029</v>
      </c>
      <c r="I296" s="90">
        <v>22.180630000000004</v>
      </c>
      <c r="J296" s="91">
        <f t="shared" si="4"/>
        <v>-2.8893322104785778E-3</v>
      </c>
      <c r="K296" s="91">
        <f>I296/'סכום נכסי הקרן'!$C$42</f>
        <v>1.1267301115358641E-5</v>
      </c>
    </row>
    <row r="297" spans="2:11">
      <c r="B297" s="86" t="s">
        <v>2686</v>
      </c>
      <c r="C297" s="87" t="s">
        <v>2687</v>
      </c>
      <c r="D297" s="88" t="s">
        <v>617</v>
      </c>
      <c r="E297" s="88" t="s">
        <v>132</v>
      </c>
      <c r="F297" s="98">
        <v>45133</v>
      </c>
      <c r="G297" s="90">
        <v>2135130.4000000004</v>
      </c>
      <c r="H297" s="99">
        <v>4.5538340000000002</v>
      </c>
      <c r="I297" s="90">
        <v>97.230289999999997</v>
      </c>
      <c r="J297" s="91">
        <f t="shared" si="4"/>
        <v>-1.2665582931195962E-2</v>
      </c>
      <c r="K297" s="91">
        <f>I297/'סכום נכסי הקרן'!$C$42</f>
        <v>4.9390975592832302E-5</v>
      </c>
    </row>
    <row r="298" spans="2:11">
      <c r="B298" s="86" t="s">
        <v>2688</v>
      </c>
      <c r="C298" s="87" t="s">
        <v>2689</v>
      </c>
      <c r="D298" s="88" t="s">
        <v>617</v>
      </c>
      <c r="E298" s="88" t="s">
        <v>132</v>
      </c>
      <c r="F298" s="98">
        <v>45133</v>
      </c>
      <c r="G298" s="90">
        <v>365733.26514400006</v>
      </c>
      <c r="H298" s="99">
        <v>4.4818499999999997</v>
      </c>
      <c r="I298" s="90">
        <v>16.391615913000006</v>
      </c>
      <c r="J298" s="91">
        <f t="shared" si="4"/>
        <v>-2.1352334825126308E-3</v>
      </c>
      <c r="K298" s="91">
        <f>I298/'סכום נכסי הקרן'!$C$42</f>
        <v>8.3266017357971978E-6</v>
      </c>
    </row>
    <row r="299" spans="2:11">
      <c r="B299" s="86" t="s">
        <v>2690</v>
      </c>
      <c r="C299" s="87" t="s">
        <v>2691</v>
      </c>
      <c r="D299" s="88" t="s">
        <v>617</v>
      </c>
      <c r="E299" s="88" t="s">
        <v>132</v>
      </c>
      <c r="F299" s="98">
        <v>45133</v>
      </c>
      <c r="G299" s="90">
        <v>1556220.7655450003</v>
      </c>
      <c r="H299" s="99">
        <v>4.5245829999999998</v>
      </c>
      <c r="I299" s="90">
        <v>70.412507711000003</v>
      </c>
      <c r="J299" s="91">
        <f t="shared" si="4"/>
        <v>-9.1721978388334107E-3</v>
      </c>
      <c r="K299" s="91">
        <f>I299/'סכום נכסי הקרן'!$C$42</f>
        <v>3.5768097058890981E-5</v>
      </c>
    </row>
    <row r="300" spans="2:11">
      <c r="B300" s="86" t="s">
        <v>2692</v>
      </c>
      <c r="C300" s="87" t="s">
        <v>2693</v>
      </c>
      <c r="D300" s="88" t="s">
        <v>617</v>
      </c>
      <c r="E300" s="88" t="s">
        <v>132</v>
      </c>
      <c r="F300" s="98">
        <v>45127</v>
      </c>
      <c r="G300" s="90">
        <v>2378298.5600000005</v>
      </c>
      <c r="H300" s="99">
        <v>5.743957</v>
      </c>
      <c r="I300" s="90">
        <v>136.60844000000003</v>
      </c>
      <c r="J300" s="91">
        <f t="shared" si="4"/>
        <v>-1.7795128718851999E-2</v>
      </c>
      <c r="K300" s="91">
        <f>I300/'סכום נכסי הקרן'!$C$42</f>
        <v>6.9394261045759478E-5</v>
      </c>
    </row>
    <row r="301" spans="2:11">
      <c r="B301" s="86" t="s">
        <v>2692</v>
      </c>
      <c r="C301" s="87" t="s">
        <v>2694</v>
      </c>
      <c r="D301" s="88" t="s">
        <v>617</v>
      </c>
      <c r="E301" s="88" t="s">
        <v>132</v>
      </c>
      <c r="F301" s="98">
        <v>45127</v>
      </c>
      <c r="G301" s="90">
        <v>496586.52258700004</v>
      </c>
      <c r="H301" s="99">
        <v>5.743957</v>
      </c>
      <c r="I301" s="90">
        <v>28.523714663000007</v>
      </c>
      <c r="J301" s="91">
        <f t="shared" si="4"/>
        <v>-3.7156062536684493E-3</v>
      </c>
      <c r="K301" s="91">
        <f>I301/'סכום נכסי הקרן'!$C$42</f>
        <v>1.4489456883622852E-5</v>
      </c>
    </row>
    <row r="302" spans="2:11">
      <c r="B302" s="86" t="s">
        <v>2695</v>
      </c>
      <c r="C302" s="87" t="s">
        <v>2696</v>
      </c>
      <c r="D302" s="88" t="s">
        <v>617</v>
      </c>
      <c r="E302" s="88" t="s">
        <v>132</v>
      </c>
      <c r="F302" s="98">
        <v>45127</v>
      </c>
      <c r="G302" s="90">
        <v>112669.85466300002</v>
      </c>
      <c r="H302" s="99">
        <v>5.743957</v>
      </c>
      <c r="I302" s="90">
        <v>6.4717076210000011</v>
      </c>
      <c r="J302" s="91">
        <f t="shared" si="4"/>
        <v>-8.430289530168885E-4</v>
      </c>
      <c r="K302" s="91">
        <f>I302/'סכום נכסי הקרן'!$C$42</f>
        <v>3.287493569676259E-6</v>
      </c>
    </row>
    <row r="303" spans="2:11">
      <c r="B303" s="86" t="s">
        <v>2697</v>
      </c>
      <c r="C303" s="87" t="s">
        <v>2698</v>
      </c>
      <c r="D303" s="88" t="s">
        <v>617</v>
      </c>
      <c r="E303" s="88" t="s">
        <v>132</v>
      </c>
      <c r="F303" s="98">
        <v>45127</v>
      </c>
      <c r="G303" s="90">
        <v>864148.92331600015</v>
      </c>
      <c r="H303" s="99">
        <v>5.7772860000000001</v>
      </c>
      <c r="I303" s="90">
        <v>49.924356868000011</v>
      </c>
      <c r="J303" s="91">
        <f t="shared" si="4"/>
        <v>-6.5033343230620506E-3</v>
      </c>
      <c r="K303" s="91">
        <f>I303/'סכום נכסי הקרן'!$C$42</f>
        <v>2.536054033732943E-5</v>
      </c>
    </row>
    <row r="304" spans="2:11">
      <c r="B304" s="86" t="s">
        <v>2699</v>
      </c>
      <c r="C304" s="87" t="s">
        <v>2700</v>
      </c>
      <c r="D304" s="88" t="s">
        <v>617</v>
      </c>
      <c r="E304" s="88" t="s">
        <v>133</v>
      </c>
      <c r="F304" s="98">
        <v>45197</v>
      </c>
      <c r="G304" s="90">
        <v>511725.39000000007</v>
      </c>
      <c r="H304" s="99">
        <v>-0.66299600000000003</v>
      </c>
      <c r="I304" s="90">
        <v>-3.3927199999999997</v>
      </c>
      <c r="J304" s="91">
        <f t="shared" si="4"/>
        <v>4.4194845579836455E-4</v>
      </c>
      <c r="K304" s="91">
        <f>I304/'סכום נכסי הקרן'!$C$42</f>
        <v>-1.7234315634902867E-6</v>
      </c>
    </row>
    <row r="305" spans="2:11">
      <c r="B305" s="86" t="s">
        <v>2701</v>
      </c>
      <c r="C305" s="87" t="s">
        <v>2702</v>
      </c>
      <c r="D305" s="88" t="s">
        <v>617</v>
      </c>
      <c r="E305" s="88" t="s">
        <v>133</v>
      </c>
      <c r="F305" s="98">
        <v>45195</v>
      </c>
      <c r="G305" s="90">
        <v>199722.57846399999</v>
      </c>
      <c r="H305" s="99">
        <v>-0.37175000000000002</v>
      </c>
      <c r="I305" s="90">
        <v>-0.74246847800000026</v>
      </c>
      <c r="J305" s="91">
        <f t="shared" si="4"/>
        <v>9.6716733868713642E-5</v>
      </c>
      <c r="K305" s="91">
        <f>I305/'סכום נכסי הקרן'!$C$42</f>
        <v>-3.771586249032617E-7</v>
      </c>
    </row>
    <row r="306" spans="2:11">
      <c r="B306" s="86" t="s">
        <v>2703</v>
      </c>
      <c r="C306" s="87" t="s">
        <v>2704</v>
      </c>
      <c r="D306" s="88" t="s">
        <v>617</v>
      </c>
      <c r="E306" s="88" t="s">
        <v>133</v>
      </c>
      <c r="F306" s="98">
        <v>45153</v>
      </c>
      <c r="G306" s="90">
        <v>830860.46275800024</v>
      </c>
      <c r="H306" s="99">
        <v>3.4994689999999999</v>
      </c>
      <c r="I306" s="90">
        <v>29.075706839000006</v>
      </c>
      <c r="J306" s="91">
        <f t="shared" si="4"/>
        <v>-3.7875108286985074E-3</v>
      </c>
      <c r="K306" s="91">
        <f>I306/'סכום נכסי הקרן'!$C$42</f>
        <v>1.4769857488128406E-5</v>
      </c>
    </row>
    <row r="307" spans="2:11">
      <c r="B307" s="86" t="s">
        <v>2705</v>
      </c>
      <c r="C307" s="87" t="s">
        <v>2706</v>
      </c>
      <c r="D307" s="88" t="s">
        <v>617</v>
      </c>
      <c r="E307" s="88" t="s">
        <v>133</v>
      </c>
      <c r="F307" s="98">
        <v>45153</v>
      </c>
      <c r="G307" s="90">
        <v>276976.40525600006</v>
      </c>
      <c r="H307" s="99">
        <v>3.5074540000000001</v>
      </c>
      <c r="I307" s="90">
        <v>9.7148199500000025</v>
      </c>
      <c r="J307" s="91">
        <f t="shared" si="4"/>
        <v>-1.2654889514199952E-3</v>
      </c>
      <c r="K307" s="91">
        <f>I307/'סכום נכסי הקרן'!$C$42</f>
        <v>4.9349275317312173E-6</v>
      </c>
    </row>
    <row r="308" spans="2:11">
      <c r="B308" s="86" t="s">
        <v>2707</v>
      </c>
      <c r="C308" s="87" t="s">
        <v>2708</v>
      </c>
      <c r="D308" s="88" t="s">
        <v>617</v>
      </c>
      <c r="E308" s="88" t="s">
        <v>133</v>
      </c>
      <c r="F308" s="98">
        <v>45153</v>
      </c>
      <c r="G308" s="90">
        <v>595593.12461200007</v>
      </c>
      <c r="H308" s="99">
        <v>3.522659</v>
      </c>
      <c r="I308" s="90">
        <v>20.980716210000001</v>
      </c>
      <c r="J308" s="91">
        <f t="shared" si="4"/>
        <v>-2.7330269313569099E-3</v>
      </c>
      <c r="K308" s="91">
        <f>I308/'סכום נכסי הקרן'!$C$42</f>
        <v>1.0657769736655635E-5</v>
      </c>
    </row>
    <row r="309" spans="2:11">
      <c r="B309" s="86" t="s">
        <v>2707</v>
      </c>
      <c r="C309" s="87" t="s">
        <v>2709</v>
      </c>
      <c r="D309" s="88" t="s">
        <v>617</v>
      </c>
      <c r="E309" s="88" t="s">
        <v>133</v>
      </c>
      <c r="F309" s="98">
        <v>45153</v>
      </c>
      <c r="G309" s="90">
        <v>3251791.9400000004</v>
      </c>
      <c r="H309" s="99">
        <v>3.522659</v>
      </c>
      <c r="I309" s="90">
        <v>114.54955000000001</v>
      </c>
      <c r="J309" s="91">
        <f t="shared" si="4"/>
        <v>-1.4921654818227721E-2</v>
      </c>
      <c r="K309" s="91">
        <f>I309/'סכום נכסי הקרן'!$C$42</f>
        <v>5.8188801331559579E-5</v>
      </c>
    </row>
    <row r="310" spans="2:11">
      <c r="B310" s="86" t="s">
        <v>2710</v>
      </c>
      <c r="C310" s="87" t="s">
        <v>2711</v>
      </c>
      <c r="D310" s="88" t="s">
        <v>617</v>
      </c>
      <c r="E310" s="88" t="s">
        <v>133</v>
      </c>
      <c r="F310" s="98">
        <v>45113</v>
      </c>
      <c r="G310" s="90">
        <v>662364.47400300007</v>
      </c>
      <c r="H310" s="99">
        <v>3.643138</v>
      </c>
      <c r="I310" s="90">
        <v>24.130853330000004</v>
      </c>
      <c r="J310" s="91">
        <f t="shared" si="4"/>
        <v>-3.1433756296689163E-3</v>
      </c>
      <c r="K310" s="91">
        <f>I310/'סכום נכסי הקרן'!$C$42</f>
        <v>1.2257974216226716E-5</v>
      </c>
    </row>
    <row r="311" spans="2:11">
      <c r="B311" s="86" t="s">
        <v>2712</v>
      </c>
      <c r="C311" s="87" t="s">
        <v>2713</v>
      </c>
      <c r="D311" s="88" t="s">
        <v>617</v>
      </c>
      <c r="E311" s="88" t="s">
        <v>133</v>
      </c>
      <c r="F311" s="98">
        <v>45113</v>
      </c>
      <c r="G311" s="90">
        <v>693406.82921</v>
      </c>
      <c r="H311" s="99">
        <v>3.659062</v>
      </c>
      <c r="I311" s="90">
        <v>25.372182973000001</v>
      </c>
      <c r="J311" s="91">
        <f t="shared" si="4"/>
        <v>-3.3050758934279603E-3</v>
      </c>
      <c r="K311" s="91">
        <f>I311/'סכום נכסי הקרן'!$C$42</f>
        <v>1.2888543991345891E-5</v>
      </c>
    </row>
    <row r="312" spans="2:11">
      <c r="B312" s="86" t="s">
        <v>2714</v>
      </c>
      <c r="C312" s="87" t="s">
        <v>2715</v>
      </c>
      <c r="D312" s="88" t="s">
        <v>617</v>
      </c>
      <c r="E312" s="88" t="s">
        <v>133</v>
      </c>
      <c r="F312" s="98">
        <v>45113</v>
      </c>
      <c r="G312" s="90">
        <v>971021.65525700012</v>
      </c>
      <c r="H312" s="99">
        <v>3.6840730000000002</v>
      </c>
      <c r="I312" s="90">
        <v>35.773150509000004</v>
      </c>
      <c r="J312" s="91">
        <f t="shared" si="4"/>
        <v>-4.6599450076914781E-3</v>
      </c>
      <c r="K312" s="91">
        <f>I312/'סכום נכסי הקרן'!$C$42</f>
        <v>1.8172020300142431E-5</v>
      </c>
    </row>
    <row r="313" spans="2:11">
      <c r="B313" s="86" t="s">
        <v>2716</v>
      </c>
      <c r="C313" s="87" t="s">
        <v>2717</v>
      </c>
      <c r="D313" s="88" t="s">
        <v>617</v>
      </c>
      <c r="E313" s="88" t="s">
        <v>130</v>
      </c>
      <c r="F313" s="98">
        <v>45141</v>
      </c>
      <c r="G313" s="90">
        <v>443515.38448500005</v>
      </c>
      <c r="H313" s="99">
        <v>4.7432480000000004</v>
      </c>
      <c r="I313" s="90">
        <v>21.037033934000004</v>
      </c>
      <c r="J313" s="91">
        <f t="shared" si="4"/>
        <v>-2.7403630897065174E-3</v>
      </c>
      <c r="K313" s="91">
        <f>I313/'סכום נכסי הקרן'!$C$42</f>
        <v>1.0686377975215121E-5</v>
      </c>
    </row>
    <row r="314" spans="2:11">
      <c r="B314" s="92"/>
      <c r="C314" s="87"/>
      <c r="D314" s="87"/>
      <c r="E314" s="87"/>
      <c r="F314" s="87"/>
      <c r="G314" s="90"/>
      <c r="H314" s="99"/>
      <c r="I314" s="87"/>
      <c r="J314" s="91"/>
      <c r="K314" s="87"/>
    </row>
    <row r="315" spans="2:11">
      <c r="B315" s="79" t="s">
        <v>200</v>
      </c>
      <c r="C315" s="80"/>
      <c r="D315" s="81"/>
      <c r="E315" s="81"/>
      <c r="F315" s="100"/>
      <c r="G315" s="83"/>
      <c r="H315" s="101"/>
      <c r="I315" s="83">
        <v>423.90324240700005</v>
      </c>
      <c r="J315" s="84">
        <f t="shared" si="4"/>
        <v>-5.5219229228964807E-2</v>
      </c>
      <c r="K315" s="84">
        <f>I315/'סכום נכסי הקרן'!$C$42</f>
        <v>2.1533407644311884E-4</v>
      </c>
    </row>
    <row r="316" spans="2:11">
      <c r="B316" s="85" t="s">
        <v>189</v>
      </c>
      <c r="C316" s="80"/>
      <c r="D316" s="81"/>
      <c r="E316" s="81"/>
      <c r="F316" s="100"/>
      <c r="G316" s="83"/>
      <c r="H316" s="101"/>
      <c r="I316" s="83">
        <v>423.90324240700005</v>
      </c>
      <c r="J316" s="84">
        <f t="shared" si="4"/>
        <v>-5.5219229228964807E-2</v>
      </c>
      <c r="K316" s="84">
        <f>I316/'סכום נכסי הקרן'!$C$42</f>
        <v>2.1533407644311884E-4</v>
      </c>
    </row>
    <row r="317" spans="2:11">
      <c r="B317" s="86" t="s">
        <v>2718</v>
      </c>
      <c r="C317" s="87" t="s">
        <v>2719</v>
      </c>
      <c r="D317" s="88" t="s">
        <v>617</v>
      </c>
      <c r="E317" s="88" t="s">
        <v>130</v>
      </c>
      <c r="F317" s="98">
        <v>45068</v>
      </c>
      <c r="G317" s="90">
        <v>547443.99889100017</v>
      </c>
      <c r="H317" s="99">
        <v>4.9135770000000001</v>
      </c>
      <c r="I317" s="90">
        <v>26.899080777000005</v>
      </c>
      <c r="J317" s="91">
        <f t="shared" si="4"/>
        <v>-3.5039753388993564E-3</v>
      </c>
      <c r="K317" s="91">
        <f>I317/'סכום נכסי הקרן'!$C$42</f>
        <v>1.3664176483752459E-5</v>
      </c>
    </row>
    <row r="318" spans="2:11">
      <c r="B318" s="86" t="s">
        <v>2720</v>
      </c>
      <c r="C318" s="87" t="s">
        <v>2721</v>
      </c>
      <c r="D318" s="88" t="s">
        <v>617</v>
      </c>
      <c r="E318" s="88" t="s">
        <v>139</v>
      </c>
      <c r="F318" s="98">
        <v>44909</v>
      </c>
      <c r="G318" s="90">
        <v>1901066.5192800004</v>
      </c>
      <c r="H318" s="99">
        <v>15.957428</v>
      </c>
      <c r="I318" s="90">
        <v>303.36131289000008</v>
      </c>
      <c r="J318" s="91">
        <f t="shared" si="4"/>
        <v>-3.9516984537686588E-2</v>
      </c>
      <c r="K318" s="91">
        <f>I318/'סכום נכסי הקרן'!$C$42</f>
        <v>1.541012703012565E-4</v>
      </c>
    </row>
    <row r="319" spans="2:11">
      <c r="B319" s="86" t="s">
        <v>2722</v>
      </c>
      <c r="C319" s="87" t="s">
        <v>2723</v>
      </c>
      <c r="D319" s="88" t="s">
        <v>617</v>
      </c>
      <c r="E319" s="88" t="s">
        <v>130</v>
      </c>
      <c r="F319" s="98">
        <v>44868</v>
      </c>
      <c r="G319" s="90">
        <v>1228506.2015560002</v>
      </c>
      <c r="H319" s="99">
        <v>-4.7118099999999998</v>
      </c>
      <c r="I319" s="90">
        <v>-57.88487944900001</v>
      </c>
      <c r="J319" s="91">
        <f t="shared" si="4"/>
        <v>7.5403019071895241E-3</v>
      </c>
      <c r="K319" s="91">
        <f>I319/'סכום נכסי הקרן'!$C$42</f>
        <v>-2.9404321102607013E-5</v>
      </c>
    </row>
    <row r="320" spans="2:11">
      <c r="B320" s="86" t="s">
        <v>2724</v>
      </c>
      <c r="C320" s="87" t="s">
        <v>2725</v>
      </c>
      <c r="D320" s="88" t="s">
        <v>617</v>
      </c>
      <c r="E320" s="88" t="s">
        <v>130</v>
      </c>
      <c r="F320" s="98">
        <v>44972</v>
      </c>
      <c r="G320" s="90">
        <v>5439400.6111010015</v>
      </c>
      <c r="H320" s="99">
        <v>-4.1344789999999998</v>
      </c>
      <c r="I320" s="90">
        <v>-224.89086010200006</v>
      </c>
      <c r="J320" s="91">
        <f t="shared" si="4"/>
        <v>2.9295128494318708E-2</v>
      </c>
      <c r="K320" s="91">
        <f>I320/'סכום נכסי הקרן'!$C$42</f>
        <v>-1.142399038648239E-4</v>
      </c>
    </row>
    <row r="321" spans="2:11">
      <c r="B321" s="86" t="s">
        <v>2724</v>
      </c>
      <c r="C321" s="87" t="s">
        <v>2726</v>
      </c>
      <c r="D321" s="88" t="s">
        <v>617</v>
      </c>
      <c r="E321" s="88" t="s">
        <v>130</v>
      </c>
      <c r="F321" s="98">
        <v>45069</v>
      </c>
      <c r="G321" s="90">
        <v>4317384.6679740008</v>
      </c>
      <c r="H321" s="99">
        <v>2.166995</v>
      </c>
      <c r="I321" s="90">
        <v>93.557514240999993</v>
      </c>
      <c r="J321" s="91">
        <f t="shared" si="4"/>
        <v>-1.2187153359883353E-2</v>
      </c>
      <c r="K321" s="91">
        <f>I321/'סכום נכסי הקרן'!$C$42</f>
        <v>4.7525281498217182E-5</v>
      </c>
    </row>
    <row r="322" spans="2:11">
      <c r="B322" s="86" t="s">
        <v>2724</v>
      </c>
      <c r="C322" s="87" t="s">
        <v>2727</v>
      </c>
      <c r="D322" s="88" t="s">
        <v>617</v>
      </c>
      <c r="E322" s="88" t="s">
        <v>130</v>
      </c>
      <c r="F322" s="98">
        <v>45153</v>
      </c>
      <c r="G322" s="90">
        <v>5789483.1887230007</v>
      </c>
      <c r="H322" s="99">
        <v>-3.882339</v>
      </c>
      <c r="I322" s="90">
        <v>-224.76736875500006</v>
      </c>
      <c r="J322" s="91">
        <f t="shared" si="4"/>
        <v>2.9279042047423265E-2</v>
      </c>
      <c r="K322" s="91">
        <f>I322/'סכום נכסי הקרן'!$C$42</f>
        <v>-1.1417717281562511E-4</v>
      </c>
    </row>
    <row r="323" spans="2:11">
      <c r="B323" s="86" t="s">
        <v>2728</v>
      </c>
      <c r="C323" s="87" t="s">
        <v>2729</v>
      </c>
      <c r="D323" s="88" t="s">
        <v>617</v>
      </c>
      <c r="E323" s="88" t="s">
        <v>130</v>
      </c>
      <c r="F323" s="98">
        <v>45126</v>
      </c>
      <c r="G323" s="90">
        <v>737732.38067800016</v>
      </c>
      <c r="H323" s="99">
        <v>-6.9081549999999998</v>
      </c>
      <c r="I323" s="90">
        <v>-50.963695668000007</v>
      </c>
      <c r="J323" s="91">
        <f t="shared" si="4"/>
        <v>6.6387225006043545E-3</v>
      </c>
      <c r="K323" s="91">
        <f>I323/'סכום נכסי הקרן'!$C$42</f>
        <v>-2.5888502943462593E-5</v>
      </c>
    </row>
    <row r="324" spans="2:11">
      <c r="B324" s="86" t="s">
        <v>2730</v>
      </c>
      <c r="C324" s="87" t="s">
        <v>2731</v>
      </c>
      <c r="D324" s="88" t="s">
        <v>617</v>
      </c>
      <c r="E324" s="88" t="s">
        <v>139</v>
      </c>
      <c r="F324" s="98">
        <v>45082</v>
      </c>
      <c r="G324" s="90">
        <v>1342197.3631059998</v>
      </c>
      <c r="H324" s="99">
        <v>5.7461880000000001</v>
      </c>
      <c r="I324" s="90">
        <v>77.12518630400001</v>
      </c>
      <c r="J324" s="91">
        <f t="shared" si="4"/>
        <v>-1.004661657614362E-2</v>
      </c>
      <c r="K324" s="91">
        <f>I324/'סכום נכסי הקרן'!$C$42</f>
        <v>3.9177998896573368E-5</v>
      </c>
    </row>
    <row r="325" spans="2:11">
      <c r="B325" s="86" t="s">
        <v>2730</v>
      </c>
      <c r="C325" s="87" t="s">
        <v>2732</v>
      </c>
      <c r="D325" s="88" t="s">
        <v>617</v>
      </c>
      <c r="E325" s="88" t="s">
        <v>139</v>
      </c>
      <c r="F325" s="98">
        <v>44972</v>
      </c>
      <c r="G325" s="90">
        <v>2571993.3858490004</v>
      </c>
      <c r="H325" s="99">
        <v>18.719602999999999</v>
      </c>
      <c r="I325" s="90">
        <v>481.46695216900008</v>
      </c>
      <c r="J325" s="91">
        <f t="shared" si="4"/>
        <v>-6.2717694365887741E-2</v>
      </c>
      <c r="K325" s="91">
        <f>I325/'סכום נכסי הקרן'!$C$42</f>
        <v>2.4457524998983793E-4</v>
      </c>
    </row>
    <row r="326" spans="2:11">
      <c r="B326" s="94"/>
      <c r="C326" s="95"/>
      <c r="D326" s="95"/>
      <c r="E326" s="95"/>
      <c r="F326" s="95"/>
      <c r="G326" s="95"/>
      <c r="H326" s="95"/>
      <c r="I326" s="95"/>
      <c r="J326" s="95"/>
      <c r="K326" s="95"/>
    </row>
    <row r="327" spans="2:11">
      <c r="B327" s="94"/>
      <c r="C327" s="95"/>
      <c r="D327" s="95"/>
      <c r="E327" s="95"/>
      <c r="F327" s="95"/>
      <c r="G327" s="95"/>
      <c r="H327" s="95"/>
      <c r="I327" s="95"/>
      <c r="J327" s="95"/>
      <c r="K327" s="95"/>
    </row>
    <row r="328" spans="2:11">
      <c r="B328" s="94"/>
      <c r="C328" s="95"/>
      <c r="D328" s="95"/>
      <c r="E328" s="95"/>
      <c r="F328" s="95"/>
      <c r="G328" s="95"/>
      <c r="H328" s="95"/>
      <c r="I328" s="95"/>
      <c r="J328" s="95"/>
      <c r="K328" s="95"/>
    </row>
    <row r="329" spans="2:11">
      <c r="B329" s="110" t="s">
        <v>219</v>
      </c>
      <c r="C329" s="95"/>
      <c r="D329" s="95"/>
      <c r="E329" s="95"/>
      <c r="F329" s="95"/>
      <c r="G329" s="95"/>
      <c r="H329" s="95"/>
      <c r="I329" s="95"/>
      <c r="J329" s="95"/>
      <c r="K329" s="95"/>
    </row>
    <row r="330" spans="2:11">
      <c r="B330" s="110" t="s">
        <v>110</v>
      </c>
      <c r="C330" s="95"/>
      <c r="D330" s="95"/>
      <c r="E330" s="95"/>
      <c r="F330" s="95"/>
      <c r="G330" s="95"/>
      <c r="H330" s="95"/>
      <c r="I330" s="95"/>
      <c r="J330" s="95"/>
      <c r="K330" s="95"/>
    </row>
    <row r="331" spans="2:11">
      <c r="B331" s="110" t="s">
        <v>202</v>
      </c>
      <c r="C331" s="95"/>
      <c r="D331" s="95"/>
      <c r="E331" s="95"/>
      <c r="F331" s="95"/>
      <c r="G331" s="95"/>
      <c r="H331" s="95"/>
      <c r="I331" s="95"/>
      <c r="J331" s="95"/>
      <c r="K331" s="95"/>
    </row>
    <row r="332" spans="2:11">
      <c r="B332" s="110" t="s">
        <v>210</v>
      </c>
      <c r="C332" s="95"/>
      <c r="D332" s="95"/>
      <c r="E332" s="95"/>
      <c r="F332" s="95"/>
      <c r="G332" s="95"/>
      <c r="H332" s="95"/>
      <c r="I332" s="95"/>
      <c r="J332" s="95"/>
      <c r="K332" s="95"/>
    </row>
    <row r="333" spans="2:11">
      <c r="B333" s="94"/>
      <c r="C333" s="95"/>
      <c r="D333" s="95"/>
      <c r="E333" s="95"/>
      <c r="F333" s="95"/>
      <c r="G333" s="95"/>
      <c r="H333" s="95"/>
      <c r="I333" s="95"/>
      <c r="J333" s="95"/>
      <c r="K333" s="95"/>
    </row>
    <row r="334" spans="2:11">
      <c r="B334" s="94"/>
      <c r="C334" s="95"/>
      <c r="D334" s="95"/>
      <c r="E334" s="95"/>
      <c r="F334" s="95"/>
      <c r="G334" s="95"/>
      <c r="H334" s="95"/>
      <c r="I334" s="95"/>
      <c r="J334" s="95"/>
      <c r="K334" s="95"/>
    </row>
    <row r="335" spans="2:11">
      <c r="B335" s="94"/>
      <c r="C335" s="95"/>
      <c r="D335" s="95"/>
      <c r="E335" s="95"/>
      <c r="F335" s="95"/>
      <c r="G335" s="95"/>
      <c r="H335" s="95"/>
      <c r="I335" s="95"/>
      <c r="J335" s="95"/>
      <c r="K335" s="95"/>
    </row>
    <row r="336" spans="2:11">
      <c r="B336" s="94"/>
      <c r="C336" s="95"/>
      <c r="D336" s="95"/>
      <c r="E336" s="95"/>
      <c r="F336" s="95"/>
      <c r="G336" s="95"/>
      <c r="H336" s="95"/>
      <c r="I336" s="95"/>
      <c r="J336" s="95"/>
      <c r="K336" s="95"/>
    </row>
    <row r="337" spans="2:11">
      <c r="B337" s="94"/>
      <c r="C337" s="95"/>
      <c r="D337" s="95"/>
      <c r="E337" s="95"/>
      <c r="F337" s="95"/>
      <c r="G337" s="95"/>
      <c r="H337" s="95"/>
      <c r="I337" s="95"/>
      <c r="J337" s="95"/>
      <c r="K337" s="95"/>
    </row>
    <row r="338" spans="2:11">
      <c r="B338" s="94"/>
      <c r="C338" s="95"/>
      <c r="D338" s="95"/>
      <c r="E338" s="95"/>
      <c r="F338" s="95"/>
      <c r="G338" s="95"/>
      <c r="H338" s="95"/>
      <c r="I338" s="95"/>
      <c r="J338" s="95"/>
      <c r="K338" s="95"/>
    </row>
    <row r="339" spans="2:11">
      <c r="B339" s="94"/>
      <c r="C339" s="95"/>
      <c r="D339" s="95"/>
      <c r="E339" s="95"/>
      <c r="F339" s="95"/>
      <c r="G339" s="95"/>
      <c r="H339" s="95"/>
      <c r="I339" s="95"/>
      <c r="J339" s="95"/>
      <c r="K339" s="95"/>
    </row>
    <row r="340" spans="2:11">
      <c r="B340" s="94"/>
      <c r="C340" s="95"/>
      <c r="D340" s="95"/>
      <c r="E340" s="95"/>
      <c r="F340" s="95"/>
      <c r="G340" s="95"/>
      <c r="H340" s="95"/>
      <c r="I340" s="95"/>
      <c r="J340" s="95"/>
      <c r="K340" s="95"/>
    </row>
    <row r="341" spans="2:11">
      <c r="B341" s="94"/>
      <c r="C341" s="95"/>
      <c r="D341" s="95"/>
      <c r="E341" s="95"/>
      <c r="F341" s="95"/>
      <c r="G341" s="95"/>
      <c r="H341" s="95"/>
      <c r="I341" s="95"/>
      <c r="J341" s="95"/>
      <c r="K341" s="95"/>
    </row>
    <row r="342" spans="2:11">
      <c r="B342" s="94"/>
      <c r="C342" s="95"/>
      <c r="D342" s="95"/>
      <c r="E342" s="95"/>
      <c r="F342" s="95"/>
      <c r="G342" s="95"/>
      <c r="H342" s="95"/>
      <c r="I342" s="95"/>
      <c r="J342" s="95"/>
      <c r="K342" s="95"/>
    </row>
    <row r="343" spans="2:11">
      <c r="B343" s="94"/>
      <c r="C343" s="95"/>
      <c r="D343" s="95"/>
      <c r="E343" s="95"/>
      <c r="F343" s="95"/>
      <c r="G343" s="95"/>
      <c r="H343" s="95"/>
      <c r="I343" s="95"/>
      <c r="J343" s="95"/>
      <c r="K343" s="95"/>
    </row>
    <row r="344" spans="2:11">
      <c r="B344" s="94"/>
      <c r="C344" s="95"/>
      <c r="D344" s="95"/>
      <c r="E344" s="95"/>
      <c r="F344" s="95"/>
      <c r="G344" s="95"/>
      <c r="H344" s="95"/>
      <c r="I344" s="95"/>
      <c r="J344" s="95"/>
      <c r="K344" s="95"/>
    </row>
    <row r="345" spans="2:11">
      <c r="B345" s="94"/>
      <c r="C345" s="95"/>
      <c r="D345" s="95"/>
      <c r="E345" s="95"/>
      <c r="F345" s="95"/>
      <c r="G345" s="95"/>
      <c r="H345" s="95"/>
      <c r="I345" s="95"/>
      <c r="J345" s="95"/>
      <c r="K345" s="95"/>
    </row>
    <row r="346" spans="2:11">
      <c r="B346" s="94"/>
      <c r="C346" s="95"/>
      <c r="D346" s="95"/>
      <c r="E346" s="95"/>
      <c r="F346" s="95"/>
      <c r="G346" s="95"/>
      <c r="H346" s="95"/>
      <c r="I346" s="95"/>
      <c r="J346" s="95"/>
      <c r="K346" s="95"/>
    </row>
    <row r="347" spans="2:11">
      <c r="B347" s="94"/>
      <c r="C347" s="95"/>
      <c r="D347" s="95"/>
      <c r="E347" s="95"/>
      <c r="F347" s="95"/>
      <c r="G347" s="95"/>
      <c r="H347" s="95"/>
      <c r="I347" s="95"/>
      <c r="J347" s="95"/>
      <c r="K347" s="95"/>
    </row>
    <row r="348" spans="2:11">
      <c r="B348" s="94"/>
      <c r="C348" s="95"/>
      <c r="D348" s="95"/>
      <c r="E348" s="95"/>
      <c r="F348" s="95"/>
      <c r="G348" s="95"/>
      <c r="H348" s="95"/>
      <c r="I348" s="95"/>
      <c r="J348" s="95"/>
      <c r="K348" s="95"/>
    </row>
    <row r="349" spans="2:11">
      <c r="B349" s="94"/>
      <c r="C349" s="95"/>
      <c r="D349" s="95"/>
      <c r="E349" s="95"/>
      <c r="F349" s="95"/>
      <c r="G349" s="95"/>
      <c r="H349" s="95"/>
      <c r="I349" s="95"/>
      <c r="J349" s="95"/>
      <c r="K349" s="95"/>
    </row>
    <row r="350" spans="2:11">
      <c r="B350" s="94"/>
      <c r="C350" s="95"/>
      <c r="D350" s="95"/>
      <c r="E350" s="95"/>
      <c r="F350" s="95"/>
      <c r="G350" s="95"/>
      <c r="H350" s="95"/>
      <c r="I350" s="95"/>
      <c r="J350" s="95"/>
      <c r="K350" s="95"/>
    </row>
    <row r="351" spans="2:11">
      <c r="B351" s="94"/>
      <c r="C351" s="95"/>
      <c r="D351" s="95"/>
      <c r="E351" s="95"/>
      <c r="F351" s="95"/>
      <c r="G351" s="95"/>
      <c r="H351" s="95"/>
      <c r="I351" s="95"/>
      <c r="J351" s="95"/>
      <c r="K351" s="95"/>
    </row>
    <row r="352" spans="2:11">
      <c r="B352" s="94"/>
      <c r="C352" s="95"/>
      <c r="D352" s="95"/>
      <c r="E352" s="95"/>
      <c r="F352" s="95"/>
      <c r="G352" s="95"/>
      <c r="H352" s="95"/>
      <c r="I352" s="95"/>
      <c r="J352" s="95"/>
      <c r="K352" s="95"/>
    </row>
    <row r="353" spans="2:11">
      <c r="B353" s="94"/>
      <c r="C353" s="95"/>
      <c r="D353" s="95"/>
      <c r="E353" s="95"/>
      <c r="F353" s="95"/>
      <c r="G353" s="95"/>
      <c r="H353" s="95"/>
      <c r="I353" s="95"/>
      <c r="J353" s="95"/>
      <c r="K353" s="95"/>
    </row>
    <row r="354" spans="2:11">
      <c r="B354" s="94"/>
      <c r="C354" s="95"/>
      <c r="D354" s="95"/>
      <c r="E354" s="95"/>
      <c r="F354" s="95"/>
      <c r="G354" s="95"/>
      <c r="H354" s="95"/>
      <c r="I354" s="95"/>
      <c r="J354" s="95"/>
      <c r="K354" s="95"/>
    </row>
    <row r="355" spans="2:11">
      <c r="B355" s="94"/>
      <c r="C355" s="95"/>
      <c r="D355" s="95"/>
      <c r="E355" s="95"/>
      <c r="F355" s="95"/>
      <c r="G355" s="95"/>
      <c r="H355" s="95"/>
      <c r="I355" s="95"/>
      <c r="J355" s="95"/>
      <c r="K355" s="95"/>
    </row>
    <row r="356" spans="2:11">
      <c r="B356" s="94"/>
      <c r="C356" s="95"/>
      <c r="D356" s="95"/>
      <c r="E356" s="95"/>
      <c r="F356" s="95"/>
      <c r="G356" s="95"/>
      <c r="H356" s="95"/>
      <c r="I356" s="95"/>
      <c r="J356" s="95"/>
      <c r="K356" s="95"/>
    </row>
    <row r="357" spans="2:11">
      <c r="B357" s="94"/>
      <c r="C357" s="95"/>
      <c r="D357" s="95"/>
      <c r="E357" s="95"/>
      <c r="F357" s="95"/>
      <c r="G357" s="95"/>
      <c r="H357" s="95"/>
      <c r="I357" s="95"/>
      <c r="J357" s="95"/>
      <c r="K357" s="95"/>
    </row>
    <row r="358" spans="2:11">
      <c r="B358" s="94"/>
      <c r="C358" s="95"/>
      <c r="D358" s="95"/>
      <c r="E358" s="95"/>
      <c r="F358" s="95"/>
      <c r="G358" s="95"/>
      <c r="H358" s="95"/>
      <c r="I358" s="95"/>
      <c r="J358" s="95"/>
      <c r="K358" s="95"/>
    </row>
    <row r="359" spans="2:11">
      <c r="B359" s="94"/>
      <c r="C359" s="95"/>
      <c r="D359" s="95"/>
      <c r="E359" s="95"/>
      <c r="F359" s="95"/>
      <c r="G359" s="95"/>
      <c r="H359" s="95"/>
      <c r="I359" s="95"/>
      <c r="J359" s="95"/>
      <c r="K359" s="95"/>
    </row>
    <row r="360" spans="2:11">
      <c r="B360" s="94"/>
      <c r="C360" s="95"/>
      <c r="D360" s="95"/>
      <c r="E360" s="95"/>
      <c r="F360" s="95"/>
      <c r="G360" s="95"/>
      <c r="H360" s="95"/>
      <c r="I360" s="95"/>
      <c r="J360" s="95"/>
      <c r="K360" s="95"/>
    </row>
    <row r="361" spans="2:11">
      <c r="B361" s="94"/>
      <c r="C361" s="95"/>
      <c r="D361" s="95"/>
      <c r="E361" s="95"/>
      <c r="F361" s="95"/>
      <c r="G361" s="95"/>
      <c r="H361" s="95"/>
      <c r="I361" s="95"/>
      <c r="J361" s="95"/>
      <c r="K361" s="95"/>
    </row>
    <row r="362" spans="2:11">
      <c r="B362" s="94"/>
      <c r="C362" s="95"/>
      <c r="D362" s="95"/>
      <c r="E362" s="95"/>
      <c r="F362" s="95"/>
      <c r="G362" s="95"/>
      <c r="H362" s="95"/>
      <c r="I362" s="95"/>
      <c r="J362" s="95"/>
      <c r="K362" s="95"/>
    </row>
    <row r="363" spans="2:11">
      <c r="B363" s="94"/>
      <c r="C363" s="95"/>
      <c r="D363" s="95"/>
      <c r="E363" s="95"/>
      <c r="F363" s="95"/>
      <c r="G363" s="95"/>
      <c r="H363" s="95"/>
      <c r="I363" s="95"/>
      <c r="J363" s="95"/>
      <c r="K363" s="95"/>
    </row>
    <row r="364" spans="2:11">
      <c r="B364" s="94"/>
      <c r="C364" s="95"/>
      <c r="D364" s="95"/>
      <c r="E364" s="95"/>
      <c r="F364" s="95"/>
      <c r="G364" s="95"/>
      <c r="H364" s="95"/>
      <c r="I364" s="95"/>
      <c r="J364" s="95"/>
      <c r="K364" s="95"/>
    </row>
    <row r="365" spans="2:11">
      <c r="B365" s="94"/>
      <c r="C365" s="95"/>
      <c r="D365" s="95"/>
      <c r="E365" s="95"/>
      <c r="F365" s="95"/>
      <c r="G365" s="95"/>
      <c r="H365" s="95"/>
      <c r="I365" s="95"/>
      <c r="J365" s="95"/>
      <c r="K365" s="95"/>
    </row>
    <row r="366" spans="2:11">
      <c r="B366" s="94"/>
      <c r="C366" s="95"/>
      <c r="D366" s="95"/>
      <c r="E366" s="95"/>
      <c r="F366" s="95"/>
      <c r="G366" s="95"/>
      <c r="H366" s="95"/>
      <c r="I366" s="95"/>
      <c r="J366" s="95"/>
      <c r="K366" s="95"/>
    </row>
    <row r="367" spans="2:11">
      <c r="B367" s="94"/>
      <c r="C367" s="95"/>
      <c r="D367" s="95"/>
      <c r="E367" s="95"/>
      <c r="F367" s="95"/>
      <c r="G367" s="95"/>
      <c r="H367" s="95"/>
      <c r="I367" s="95"/>
      <c r="J367" s="95"/>
      <c r="K367" s="95"/>
    </row>
    <row r="368" spans="2:11">
      <c r="B368" s="94"/>
      <c r="C368" s="95"/>
      <c r="D368" s="95"/>
      <c r="E368" s="95"/>
      <c r="F368" s="95"/>
      <c r="G368" s="95"/>
      <c r="H368" s="95"/>
      <c r="I368" s="95"/>
      <c r="J368" s="95"/>
      <c r="K368" s="95"/>
    </row>
    <row r="369" spans="2:11">
      <c r="B369" s="94"/>
      <c r="C369" s="95"/>
      <c r="D369" s="95"/>
      <c r="E369" s="95"/>
      <c r="F369" s="95"/>
      <c r="G369" s="95"/>
      <c r="H369" s="95"/>
      <c r="I369" s="95"/>
      <c r="J369" s="95"/>
      <c r="K369" s="95"/>
    </row>
    <row r="370" spans="2:11">
      <c r="B370" s="94"/>
      <c r="C370" s="95"/>
      <c r="D370" s="95"/>
      <c r="E370" s="95"/>
      <c r="F370" s="95"/>
      <c r="G370" s="95"/>
      <c r="H370" s="95"/>
      <c r="I370" s="95"/>
      <c r="J370" s="95"/>
      <c r="K370" s="95"/>
    </row>
    <row r="371" spans="2:11">
      <c r="B371" s="94"/>
      <c r="C371" s="95"/>
      <c r="D371" s="95"/>
      <c r="E371" s="95"/>
      <c r="F371" s="95"/>
      <c r="G371" s="95"/>
      <c r="H371" s="95"/>
      <c r="I371" s="95"/>
      <c r="J371" s="95"/>
      <c r="K371" s="95"/>
    </row>
    <row r="372" spans="2:11">
      <c r="B372" s="94"/>
      <c r="C372" s="95"/>
      <c r="D372" s="95"/>
      <c r="E372" s="95"/>
      <c r="F372" s="95"/>
      <c r="G372" s="95"/>
      <c r="H372" s="95"/>
      <c r="I372" s="95"/>
      <c r="J372" s="95"/>
      <c r="K372" s="95"/>
    </row>
    <row r="373" spans="2:11">
      <c r="B373" s="94"/>
      <c r="C373" s="95"/>
      <c r="D373" s="95"/>
      <c r="E373" s="95"/>
      <c r="F373" s="95"/>
      <c r="G373" s="95"/>
      <c r="H373" s="95"/>
      <c r="I373" s="95"/>
      <c r="J373" s="95"/>
      <c r="K373" s="95"/>
    </row>
    <row r="374" spans="2:11">
      <c r="B374" s="94"/>
      <c r="C374" s="95"/>
      <c r="D374" s="95"/>
      <c r="E374" s="95"/>
      <c r="F374" s="95"/>
      <c r="G374" s="95"/>
      <c r="H374" s="95"/>
      <c r="I374" s="95"/>
      <c r="J374" s="95"/>
      <c r="K374" s="95"/>
    </row>
    <row r="375" spans="2:11">
      <c r="B375" s="94"/>
      <c r="C375" s="95"/>
      <c r="D375" s="95"/>
      <c r="E375" s="95"/>
      <c r="F375" s="95"/>
      <c r="G375" s="95"/>
      <c r="H375" s="95"/>
      <c r="I375" s="95"/>
      <c r="J375" s="95"/>
      <c r="K375" s="95"/>
    </row>
    <row r="376" spans="2:11">
      <c r="B376" s="94"/>
      <c r="C376" s="95"/>
      <c r="D376" s="95"/>
      <c r="E376" s="95"/>
      <c r="F376" s="95"/>
      <c r="G376" s="95"/>
      <c r="H376" s="95"/>
      <c r="I376" s="95"/>
      <c r="J376" s="95"/>
      <c r="K376" s="95"/>
    </row>
    <row r="377" spans="2:11">
      <c r="B377" s="94"/>
      <c r="C377" s="95"/>
      <c r="D377" s="95"/>
      <c r="E377" s="95"/>
      <c r="F377" s="95"/>
      <c r="G377" s="95"/>
      <c r="H377" s="95"/>
      <c r="I377" s="95"/>
      <c r="J377" s="95"/>
      <c r="K377" s="95"/>
    </row>
    <row r="378" spans="2:11">
      <c r="B378" s="94"/>
      <c r="C378" s="95"/>
      <c r="D378" s="95"/>
      <c r="E378" s="95"/>
      <c r="F378" s="95"/>
      <c r="G378" s="95"/>
      <c r="H378" s="95"/>
      <c r="I378" s="95"/>
      <c r="J378" s="95"/>
      <c r="K378" s="95"/>
    </row>
    <row r="379" spans="2:11">
      <c r="B379" s="94"/>
      <c r="C379" s="95"/>
      <c r="D379" s="95"/>
      <c r="E379" s="95"/>
      <c r="F379" s="95"/>
      <c r="G379" s="95"/>
      <c r="H379" s="95"/>
      <c r="I379" s="95"/>
      <c r="J379" s="95"/>
      <c r="K379" s="95"/>
    </row>
    <row r="380" spans="2:11">
      <c r="B380" s="94"/>
      <c r="C380" s="95"/>
      <c r="D380" s="95"/>
      <c r="E380" s="95"/>
      <c r="F380" s="95"/>
      <c r="G380" s="95"/>
      <c r="H380" s="95"/>
      <c r="I380" s="95"/>
      <c r="J380" s="95"/>
      <c r="K380" s="95"/>
    </row>
    <row r="381" spans="2:11">
      <c r="B381" s="94"/>
      <c r="C381" s="95"/>
      <c r="D381" s="95"/>
      <c r="E381" s="95"/>
      <c r="F381" s="95"/>
      <c r="G381" s="95"/>
      <c r="H381" s="95"/>
      <c r="I381" s="95"/>
      <c r="J381" s="95"/>
      <c r="K381" s="95"/>
    </row>
    <row r="382" spans="2:11">
      <c r="B382" s="94"/>
      <c r="C382" s="95"/>
      <c r="D382" s="95"/>
      <c r="E382" s="95"/>
      <c r="F382" s="95"/>
      <c r="G382" s="95"/>
      <c r="H382" s="95"/>
      <c r="I382" s="95"/>
      <c r="J382" s="95"/>
      <c r="K382" s="95"/>
    </row>
    <row r="383" spans="2:11">
      <c r="B383" s="94"/>
      <c r="C383" s="95"/>
      <c r="D383" s="95"/>
      <c r="E383" s="95"/>
      <c r="F383" s="95"/>
      <c r="G383" s="95"/>
      <c r="H383" s="95"/>
      <c r="I383" s="95"/>
      <c r="J383" s="95"/>
      <c r="K383" s="95"/>
    </row>
    <row r="384" spans="2:11">
      <c r="B384" s="94"/>
      <c r="C384" s="95"/>
      <c r="D384" s="95"/>
      <c r="E384" s="95"/>
      <c r="F384" s="95"/>
      <c r="G384" s="95"/>
      <c r="H384" s="95"/>
      <c r="I384" s="95"/>
      <c r="J384" s="95"/>
      <c r="K384" s="95"/>
    </row>
    <row r="385" spans="2:11">
      <c r="B385" s="94"/>
      <c r="C385" s="95"/>
      <c r="D385" s="95"/>
      <c r="E385" s="95"/>
      <c r="F385" s="95"/>
      <c r="G385" s="95"/>
      <c r="H385" s="95"/>
      <c r="I385" s="95"/>
      <c r="J385" s="95"/>
      <c r="K385" s="95"/>
    </row>
    <row r="386" spans="2:11">
      <c r="B386" s="94"/>
      <c r="C386" s="95"/>
      <c r="D386" s="95"/>
      <c r="E386" s="95"/>
      <c r="F386" s="95"/>
      <c r="G386" s="95"/>
      <c r="H386" s="95"/>
      <c r="I386" s="95"/>
      <c r="J386" s="95"/>
      <c r="K386" s="95"/>
    </row>
    <row r="387" spans="2:11">
      <c r="B387" s="94"/>
      <c r="C387" s="95"/>
      <c r="D387" s="95"/>
      <c r="E387" s="95"/>
      <c r="F387" s="95"/>
      <c r="G387" s="95"/>
      <c r="H387" s="95"/>
      <c r="I387" s="95"/>
      <c r="J387" s="95"/>
      <c r="K387" s="95"/>
    </row>
    <row r="388" spans="2:11">
      <c r="B388" s="94"/>
      <c r="C388" s="95"/>
      <c r="D388" s="95"/>
      <c r="E388" s="95"/>
      <c r="F388" s="95"/>
      <c r="G388" s="95"/>
      <c r="H388" s="95"/>
      <c r="I388" s="95"/>
      <c r="J388" s="95"/>
      <c r="K388" s="95"/>
    </row>
    <row r="389" spans="2:11">
      <c r="B389" s="94"/>
      <c r="C389" s="95"/>
      <c r="D389" s="95"/>
      <c r="E389" s="95"/>
      <c r="F389" s="95"/>
      <c r="G389" s="95"/>
      <c r="H389" s="95"/>
      <c r="I389" s="95"/>
      <c r="J389" s="95"/>
      <c r="K389" s="95"/>
    </row>
    <row r="390" spans="2:11">
      <c r="B390" s="94"/>
      <c r="C390" s="95"/>
      <c r="D390" s="95"/>
      <c r="E390" s="95"/>
      <c r="F390" s="95"/>
      <c r="G390" s="95"/>
      <c r="H390" s="95"/>
      <c r="I390" s="95"/>
      <c r="J390" s="95"/>
      <c r="K390" s="95"/>
    </row>
    <row r="391" spans="2:11">
      <c r="B391" s="94"/>
      <c r="C391" s="95"/>
      <c r="D391" s="95"/>
      <c r="E391" s="95"/>
      <c r="F391" s="95"/>
      <c r="G391" s="95"/>
      <c r="H391" s="95"/>
      <c r="I391" s="95"/>
      <c r="J391" s="95"/>
      <c r="K391" s="95"/>
    </row>
    <row r="392" spans="2:11">
      <c r="B392" s="94"/>
      <c r="C392" s="95"/>
      <c r="D392" s="95"/>
      <c r="E392" s="95"/>
      <c r="F392" s="95"/>
      <c r="G392" s="95"/>
      <c r="H392" s="95"/>
      <c r="I392" s="95"/>
      <c r="J392" s="95"/>
      <c r="K392" s="95"/>
    </row>
    <row r="393" spans="2:11">
      <c r="B393" s="94"/>
      <c r="C393" s="95"/>
      <c r="D393" s="95"/>
      <c r="E393" s="95"/>
      <c r="F393" s="95"/>
      <c r="G393" s="95"/>
      <c r="H393" s="95"/>
      <c r="I393" s="95"/>
      <c r="J393" s="95"/>
      <c r="K393" s="95"/>
    </row>
    <row r="394" spans="2:11">
      <c r="B394" s="94"/>
      <c r="C394" s="95"/>
      <c r="D394" s="95"/>
      <c r="E394" s="95"/>
      <c r="F394" s="95"/>
      <c r="G394" s="95"/>
      <c r="H394" s="95"/>
      <c r="I394" s="95"/>
      <c r="J394" s="95"/>
      <c r="K394" s="95"/>
    </row>
    <row r="395" spans="2:11">
      <c r="B395" s="94"/>
      <c r="C395" s="95"/>
      <c r="D395" s="95"/>
      <c r="E395" s="95"/>
      <c r="F395" s="95"/>
      <c r="G395" s="95"/>
      <c r="H395" s="95"/>
      <c r="I395" s="95"/>
      <c r="J395" s="95"/>
      <c r="K395" s="95"/>
    </row>
    <row r="396" spans="2:11">
      <c r="B396" s="94"/>
      <c r="C396" s="95"/>
      <c r="D396" s="95"/>
      <c r="E396" s="95"/>
      <c r="F396" s="95"/>
      <c r="G396" s="95"/>
      <c r="H396" s="95"/>
      <c r="I396" s="95"/>
      <c r="J396" s="95"/>
      <c r="K396" s="95"/>
    </row>
    <row r="397" spans="2:11">
      <c r="B397" s="94"/>
      <c r="C397" s="95"/>
      <c r="D397" s="95"/>
      <c r="E397" s="95"/>
      <c r="F397" s="95"/>
      <c r="G397" s="95"/>
      <c r="H397" s="95"/>
      <c r="I397" s="95"/>
      <c r="J397" s="95"/>
      <c r="K397" s="95"/>
    </row>
    <row r="398" spans="2:11">
      <c r="B398" s="94"/>
      <c r="C398" s="95"/>
      <c r="D398" s="95"/>
      <c r="E398" s="95"/>
      <c r="F398" s="95"/>
      <c r="G398" s="95"/>
      <c r="H398" s="95"/>
      <c r="I398" s="95"/>
      <c r="J398" s="95"/>
      <c r="K398" s="95"/>
    </row>
    <row r="399" spans="2:11">
      <c r="B399" s="94"/>
      <c r="C399" s="95"/>
      <c r="D399" s="95"/>
      <c r="E399" s="95"/>
      <c r="F399" s="95"/>
      <c r="G399" s="95"/>
      <c r="H399" s="95"/>
      <c r="I399" s="95"/>
      <c r="J399" s="95"/>
      <c r="K399" s="95"/>
    </row>
    <row r="400" spans="2:11">
      <c r="B400" s="94"/>
      <c r="C400" s="95"/>
      <c r="D400" s="95"/>
      <c r="E400" s="95"/>
      <c r="F400" s="95"/>
      <c r="G400" s="95"/>
      <c r="H400" s="95"/>
      <c r="I400" s="95"/>
      <c r="J400" s="95"/>
      <c r="K400" s="95"/>
    </row>
    <row r="401" spans="2:11">
      <c r="B401" s="94"/>
      <c r="C401" s="95"/>
      <c r="D401" s="95"/>
      <c r="E401" s="95"/>
      <c r="F401" s="95"/>
      <c r="G401" s="95"/>
      <c r="H401" s="95"/>
      <c r="I401" s="95"/>
      <c r="J401" s="95"/>
      <c r="K401" s="95"/>
    </row>
    <row r="402" spans="2:11">
      <c r="B402" s="94"/>
      <c r="C402" s="95"/>
      <c r="D402" s="95"/>
      <c r="E402" s="95"/>
      <c r="F402" s="95"/>
      <c r="G402" s="95"/>
      <c r="H402" s="95"/>
      <c r="I402" s="95"/>
      <c r="J402" s="95"/>
      <c r="K402" s="95"/>
    </row>
    <row r="403" spans="2:11">
      <c r="B403" s="94"/>
      <c r="C403" s="95"/>
      <c r="D403" s="95"/>
      <c r="E403" s="95"/>
      <c r="F403" s="95"/>
      <c r="G403" s="95"/>
      <c r="H403" s="95"/>
      <c r="I403" s="95"/>
      <c r="J403" s="95"/>
      <c r="K403" s="95"/>
    </row>
    <row r="404" spans="2:11">
      <c r="B404" s="94"/>
      <c r="C404" s="95"/>
      <c r="D404" s="95"/>
      <c r="E404" s="95"/>
      <c r="F404" s="95"/>
      <c r="G404" s="95"/>
      <c r="H404" s="95"/>
      <c r="I404" s="95"/>
      <c r="J404" s="95"/>
      <c r="K404" s="95"/>
    </row>
    <row r="405" spans="2:11">
      <c r="B405" s="94"/>
      <c r="C405" s="95"/>
      <c r="D405" s="95"/>
      <c r="E405" s="95"/>
      <c r="F405" s="95"/>
      <c r="G405" s="95"/>
      <c r="H405" s="95"/>
      <c r="I405" s="95"/>
      <c r="J405" s="95"/>
      <c r="K405" s="95"/>
    </row>
    <row r="406" spans="2:11">
      <c r="B406" s="94"/>
      <c r="C406" s="95"/>
      <c r="D406" s="95"/>
      <c r="E406" s="95"/>
      <c r="F406" s="95"/>
      <c r="G406" s="95"/>
      <c r="H406" s="95"/>
      <c r="I406" s="95"/>
      <c r="J406" s="95"/>
      <c r="K406" s="95"/>
    </row>
    <row r="407" spans="2:11">
      <c r="B407" s="94"/>
      <c r="C407" s="95"/>
      <c r="D407" s="95"/>
      <c r="E407" s="95"/>
      <c r="F407" s="95"/>
      <c r="G407" s="95"/>
      <c r="H407" s="95"/>
      <c r="I407" s="95"/>
      <c r="J407" s="95"/>
      <c r="K407" s="95"/>
    </row>
    <row r="408" spans="2:11">
      <c r="B408" s="94"/>
      <c r="C408" s="95"/>
      <c r="D408" s="95"/>
      <c r="E408" s="95"/>
      <c r="F408" s="95"/>
      <c r="G408" s="95"/>
      <c r="H408" s="95"/>
      <c r="I408" s="95"/>
      <c r="J408" s="95"/>
      <c r="K408" s="95"/>
    </row>
    <row r="409" spans="2:11">
      <c r="B409" s="94"/>
      <c r="C409" s="95"/>
      <c r="D409" s="95"/>
      <c r="E409" s="95"/>
      <c r="F409" s="95"/>
      <c r="G409" s="95"/>
      <c r="H409" s="95"/>
      <c r="I409" s="95"/>
      <c r="J409" s="95"/>
      <c r="K409" s="95"/>
    </row>
    <row r="410" spans="2:11">
      <c r="B410" s="94"/>
      <c r="C410" s="95"/>
      <c r="D410" s="95"/>
      <c r="E410" s="95"/>
      <c r="F410" s="95"/>
      <c r="G410" s="95"/>
      <c r="H410" s="95"/>
      <c r="I410" s="95"/>
      <c r="J410" s="95"/>
      <c r="K410" s="95"/>
    </row>
    <row r="411" spans="2:11">
      <c r="B411" s="94"/>
      <c r="C411" s="95"/>
      <c r="D411" s="95"/>
      <c r="E411" s="95"/>
      <c r="F411" s="95"/>
      <c r="G411" s="95"/>
      <c r="H411" s="95"/>
      <c r="I411" s="95"/>
      <c r="J411" s="95"/>
      <c r="K411" s="95"/>
    </row>
    <row r="412" spans="2:11">
      <c r="B412" s="94"/>
      <c r="C412" s="95"/>
      <c r="D412" s="95"/>
      <c r="E412" s="95"/>
      <c r="F412" s="95"/>
      <c r="G412" s="95"/>
      <c r="H412" s="95"/>
      <c r="I412" s="95"/>
      <c r="J412" s="95"/>
      <c r="K412" s="95"/>
    </row>
    <row r="413" spans="2:11">
      <c r="B413" s="94"/>
      <c r="C413" s="95"/>
      <c r="D413" s="95"/>
      <c r="E413" s="95"/>
      <c r="F413" s="95"/>
      <c r="G413" s="95"/>
      <c r="H413" s="95"/>
      <c r="I413" s="95"/>
      <c r="J413" s="95"/>
      <c r="K413" s="95"/>
    </row>
    <row r="414" spans="2:11">
      <c r="B414" s="94"/>
      <c r="C414" s="95"/>
      <c r="D414" s="95"/>
      <c r="E414" s="95"/>
      <c r="F414" s="95"/>
      <c r="G414" s="95"/>
      <c r="H414" s="95"/>
      <c r="I414" s="95"/>
      <c r="J414" s="95"/>
      <c r="K414" s="95"/>
    </row>
    <row r="415" spans="2:11">
      <c r="B415" s="94"/>
      <c r="C415" s="95"/>
      <c r="D415" s="95"/>
      <c r="E415" s="95"/>
      <c r="F415" s="95"/>
      <c r="G415" s="95"/>
      <c r="H415" s="95"/>
      <c r="I415" s="95"/>
      <c r="J415" s="95"/>
      <c r="K415" s="95"/>
    </row>
    <row r="416" spans="2:11">
      <c r="B416" s="94"/>
      <c r="C416" s="95"/>
      <c r="D416" s="95"/>
      <c r="E416" s="95"/>
      <c r="F416" s="95"/>
      <c r="G416" s="95"/>
      <c r="H416" s="95"/>
      <c r="I416" s="95"/>
      <c r="J416" s="95"/>
      <c r="K416" s="95"/>
    </row>
    <row r="417" spans="2:11">
      <c r="B417" s="94"/>
      <c r="C417" s="95"/>
      <c r="D417" s="95"/>
      <c r="E417" s="95"/>
      <c r="F417" s="95"/>
      <c r="G417" s="95"/>
      <c r="H417" s="95"/>
      <c r="I417" s="95"/>
      <c r="J417" s="95"/>
      <c r="K417" s="95"/>
    </row>
    <row r="418" spans="2:11">
      <c r="B418" s="94"/>
      <c r="C418" s="95"/>
      <c r="D418" s="95"/>
      <c r="E418" s="95"/>
      <c r="F418" s="95"/>
      <c r="G418" s="95"/>
      <c r="H418" s="95"/>
      <c r="I418" s="95"/>
      <c r="J418" s="95"/>
      <c r="K418" s="95"/>
    </row>
    <row r="419" spans="2:11">
      <c r="B419" s="94"/>
      <c r="C419" s="95"/>
      <c r="D419" s="95"/>
      <c r="E419" s="95"/>
      <c r="F419" s="95"/>
      <c r="G419" s="95"/>
      <c r="H419" s="95"/>
      <c r="I419" s="95"/>
      <c r="J419" s="95"/>
      <c r="K419" s="95"/>
    </row>
    <row r="420" spans="2:11">
      <c r="B420" s="94"/>
      <c r="C420" s="95"/>
      <c r="D420" s="95"/>
      <c r="E420" s="95"/>
      <c r="F420" s="95"/>
      <c r="G420" s="95"/>
      <c r="H420" s="95"/>
      <c r="I420" s="95"/>
      <c r="J420" s="95"/>
      <c r="K420" s="95"/>
    </row>
    <row r="421" spans="2:11">
      <c r="B421" s="94"/>
      <c r="C421" s="95"/>
      <c r="D421" s="95"/>
      <c r="E421" s="95"/>
      <c r="F421" s="95"/>
      <c r="G421" s="95"/>
      <c r="H421" s="95"/>
      <c r="I421" s="95"/>
      <c r="J421" s="95"/>
      <c r="K421" s="95"/>
    </row>
    <row r="422" spans="2:11">
      <c r="B422" s="94"/>
      <c r="C422" s="95"/>
      <c r="D422" s="95"/>
      <c r="E422" s="95"/>
      <c r="F422" s="95"/>
      <c r="G422" s="95"/>
      <c r="H422" s="95"/>
      <c r="I422" s="95"/>
      <c r="J422" s="95"/>
      <c r="K422" s="95"/>
    </row>
    <row r="423" spans="2:11">
      <c r="B423" s="94"/>
      <c r="C423" s="95"/>
      <c r="D423" s="95"/>
      <c r="E423" s="95"/>
      <c r="F423" s="95"/>
      <c r="G423" s="95"/>
      <c r="H423" s="95"/>
      <c r="I423" s="95"/>
      <c r="J423" s="95"/>
      <c r="K423" s="95"/>
    </row>
    <row r="424" spans="2:11">
      <c r="B424" s="94"/>
      <c r="C424" s="95"/>
      <c r="D424" s="95"/>
      <c r="E424" s="95"/>
      <c r="F424" s="95"/>
      <c r="G424" s="95"/>
      <c r="H424" s="95"/>
      <c r="I424" s="95"/>
      <c r="J424" s="95"/>
      <c r="K424" s="95"/>
    </row>
    <row r="425" spans="2:11">
      <c r="B425" s="94"/>
      <c r="C425" s="95"/>
      <c r="D425" s="95"/>
      <c r="E425" s="95"/>
      <c r="F425" s="95"/>
      <c r="G425" s="95"/>
      <c r="H425" s="95"/>
      <c r="I425" s="95"/>
      <c r="J425" s="95"/>
      <c r="K425" s="95"/>
    </row>
    <row r="426" spans="2:11">
      <c r="B426" s="94"/>
      <c r="C426" s="95"/>
      <c r="D426" s="95"/>
      <c r="E426" s="95"/>
      <c r="F426" s="95"/>
      <c r="G426" s="95"/>
      <c r="H426" s="95"/>
      <c r="I426" s="95"/>
      <c r="J426" s="95"/>
      <c r="K426" s="95"/>
    </row>
    <row r="427" spans="2:11">
      <c r="B427" s="94"/>
      <c r="C427" s="95"/>
      <c r="D427" s="95"/>
      <c r="E427" s="95"/>
      <c r="F427" s="95"/>
      <c r="G427" s="95"/>
      <c r="H427" s="95"/>
      <c r="I427" s="95"/>
      <c r="J427" s="95"/>
      <c r="K427" s="95"/>
    </row>
    <row r="428" spans="2:11">
      <c r="B428" s="94"/>
      <c r="C428" s="95"/>
      <c r="D428" s="95"/>
      <c r="E428" s="95"/>
      <c r="F428" s="95"/>
      <c r="G428" s="95"/>
      <c r="H428" s="95"/>
      <c r="I428" s="95"/>
      <c r="J428" s="95"/>
      <c r="K428" s="95"/>
    </row>
    <row r="429" spans="2:11">
      <c r="B429" s="94"/>
      <c r="C429" s="95"/>
      <c r="D429" s="95"/>
      <c r="E429" s="95"/>
      <c r="F429" s="95"/>
      <c r="G429" s="95"/>
      <c r="H429" s="95"/>
      <c r="I429" s="95"/>
      <c r="J429" s="95"/>
      <c r="K429" s="95"/>
    </row>
    <row r="430" spans="2:11">
      <c r="B430" s="94"/>
      <c r="C430" s="95"/>
      <c r="D430" s="95"/>
      <c r="E430" s="95"/>
      <c r="F430" s="95"/>
      <c r="G430" s="95"/>
      <c r="H430" s="95"/>
      <c r="I430" s="95"/>
      <c r="J430" s="95"/>
      <c r="K430" s="95"/>
    </row>
    <row r="431" spans="2:11">
      <c r="B431" s="94"/>
      <c r="C431" s="95"/>
      <c r="D431" s="95"/>
      <c r="E431" s="95"/>
      <c r="F431" s="95"/>
      <c r="G431" s="95"/>
      <c r="H431" s="95"/>
      <c r="I431" s="95"/>
      <c r="J431" s="95"/>
      <c r="K431" s="95"/>
    </row>
    <row r="432" spans="2:11">
      <c r="B432" s="94"/>
      <c r="C432" s="95"/>
      <c r="D432" s="95"/>
      <c r="E432" s="95"/>
      <c r="F432" s="95"/>
      <c r="G432" s="95"/>
      <c r="H432" s="95"/>
      <c r="I432" s="95"/>
      <c r="J432" s="95"/>
      <c r="K432" s="95"/>
    </row>
    <row r="433" spans="2:11">
      <c r="B433" s="94"/>
      <c r="C433" s="95"/>
      <c r="D433" s="95"/>
      <c r="E433" s="95"/>
      <c r="F433" s="95"/>
      <c r="G433" s="95"/>
      <c r="H433" s="95"/>
      <c r="I433" s="95"/>
      <c r="J433" s="95"/>
      <c r="K433" s="95"/>
    </row>
    <row r="434" spans="2:11">
      <c r="B434" s="94"/>
      <c r="C434" s="95"/>
      <c r="D434" s="95"/>
      <c r="E434" s="95"/>
      <c r="F434" s="95"/>
      <c r="G434" s="95"/>
      <c r="H434" s="95"/>
      <c r="I434" s="95"/>
      <c r="J434" s="95"/>
      <c r="K434" s="95"/>
    </row>
    <row r="435" spans="2:11">
      <c r="B435" s="94"/>
      <c r="C435" s="95"/>
      <c r="D435" s="95"/>
      <c r="E435" s="95"/>
      <c r="F435" s="95"/>
      <c r="G435" s="95"/>
      <c r="H435" s="95"/>
      <c r="I435" s="95"/>
      <c r="J435" s="95"/>
      <c r="K435" s="95"/>
    </row>
    <row r="436" spans="2:11">
      <c r="B436" s="94"/>
      <c r="C436" s="95"/>
      <c r="D436" s="95"/>
      <c r="E436" s="95"/>
      <c r="F436" s="95"/>
      <c r="G436" s="95"/>
      <c r="H436" s="95"/>
      <c r="I436" s="95"/>
      <c r="J436" s="95"/>
      <c r="K436" s="95"/>
    </row>
    <row r="437" spans="2:11">
      <c r="B437" s="94"/>
      <c r="C437" s="95"/>
      <c r="D437" s="95"/>
      <c r="E437" s="95"/>
      <c r="F437" s="95"/>
      <c r="G437" s="95"/>
      <c r="H437" s="95"/>
      <c r="I437" s="95"/>
      <c r="J437" s="95"/>
      <c r="K437" s="95"/>
    </row>
    <row r="438" spans="2:11">
      <c r="B438" s="94"/>
      <c r="C438" s="95"/>
      <c r="D438" s="95"/>
      <c r="E438" s="95"/>
      <c r="F438" s="95"/>
      <c r="G438" s="95"/>
      <c r="H438" s="95"/>
      <c r="I438" s="95"/>
      <c r="J438" s="95"/>
      <c r="K438" s="95"/>
    </row>
    <row r="439" spans="2:11">
      <c r="B439" s="94"/>
      <c r="C439" s="95"/>
      <c r="D439" s="95"/>
      <c r="E439" s="95"/>
      <c r="F439" s="95"/>
      <c r="G439" s="95"/>
      <c r="H439" s="95"/>
      <c r="I439" s="95"/>
      <c r="J439" s="95"/>
      <c r="K439" s="95"/>
    </row>
    <row r="440" spans="2:11">
      <c r="B440" s="94"/>
      <c r="C440" s="95"/>
      <c r="D440" s="95"/>
      <c r="E440" s="95"/>
      <c r="F440" s="95"/>
      <c r="G440" s="95"/>
      <c r="H440" s="95"/>
      <c r="I440" s="95"/>
      <c r="J440" s="95"/>
      <c r="K440" s="95"/>
    </row>
    <row r="441" spans="2:11">
      <c r="B441" s="94"/>
      <c r="C441" s="95"/>
      <c r="D441" s="95"/>
      <c r="E441" s="95"/>
      <c r="F441" s="95"/>
      <c r="G441" s="95"/>
      <c r="H441" s="95"/>
      <c r="I441" s="95"/>
      <c r="J441" s="95"/>
      <c r="K441" s="95"/>
    </row>
    <row r="442" spans="2:11">
      <c r="B442" s="94"/>
      <c r="C442" s="95"/>
      <c r="D442" s="95"/>
      <c r="E442" s="95"/>
      <c r="F442" s="95"/>
      <c r="G442" s="95"/>
      <c r="H442" s="95"/>
      <c r="I442" s="95"/>
      <c r="J442" s="95"/>
      <c r="K442" s="95"/>
    </row>
    <row r="443" spans="2:11">
      <c r="B443" s="94"/>
      <c r="C443" s="95"/>
      <c r="D443" s="95"/>
      <c r="E443" s="95"/>
      <c r="F443" s="95"/>
      <c r="G443" s="95"/>
      <c r="H443" s="95"/>
      <c r="I443" s="95"/>
      <c r="J443" s="95"/>
      <c r="K443" s="95"/>
    </row>
    <row r="444" spans="2:11">
      <c r="B444" s="94"/>
      <c r="C444" s="95"/>
      <c r="D444" s="95"/>
      <c r="E444" s="95"/>
      <c r="F444" s="95"/>
      <c r="G444" s="95"/>
      <c r="H444" s="95"/>
      <c r="I444" s="95"/>
      <c r="J444" s="95"/>
      <c r="K444" s="95"/>
    </row>
    <row r="445" spans="2:11">
      <c r="B445" s="94"/>
      <c r="C445" s="95"/>
      <c r="D445" s="95"/>
      <c r="E445" s="95"/>
      <c r="F445" s="95"/>
      <c r="G445" s="95"/>
      <c r="H445" s="95"/>
      <c r="I445" s="95"/>
      <c r="J445" s="95"/>
      <c r="K445" s="95"/>
    </row>
    <row r="446" spans="2:11">
      <c r="B446" s="94"/>
      <c r="C446" s="95"/>
      <c r="D446" s="95"/>
      <c r="E446" s="95"/>
      <c r="F446" s="95"/>
      <c r="G446" s="95"/>
      <c r="H446" s="95"/>
      <c r="I446" s="95"/>
      <c r="J446" s="95"/>
      <c r="K446" s="95"/>
    </row>
    <row r="447" spans="2:11">
      <c r="B447" s="94"/>
      <c r="C447" s="95"/>
      <c r="D447" s="95"/>
      <c r="E447" s="95"/>
      <c r="F447" s="95"/>
      <c r="G447" s="95"/>
      <c r="H447" s="95"/>
      <c r="I447" s="95"/>
      <c r="J447" s="95"/>
      <c r="K447" s="95"/>
    </row>
    <row r="448" spans="2:11">
      <c r="B448" s="94"/>
      <c r="C448" s="95"/>
      <c r="D448" s="95"/>
      <c r="E448" s="95"/>
      <c r="F448" s="95"/>
      <c r="G448" s="95"/>
      <c r="H448" s="95"/>
      <c r="I448" s="95"/>
      <c r="J448" s="95"/>
      <c r="K448" s="95"/>
    </row>
    <row r="449" spans="2:11">
      <c r="B449" s="94"/>
      <c r="C449" s="95"/>
      <c r="D449" s="95"/>
      <c r="E449" s="95"/>
      <c r="F449" s="95"/>
      <c r="G449" s="95"/>
      <c r="H449" s="95"/>
      <c r="I449" s="95"/>
      <c r="J449" s="95"/>
      <c r="K449" s="95"/>
    </row>
    <row r="450" spans="2:11">
      <c r="B450" s="94"/>
      <c r="C450" s="95"/>
      <c r="D450" s="95"/>
      <c r="E450" s="95"/>
      <c r="F450" s="95"/>
      <c r="G450" s="95"/>
      <c r="H450" s="95"/>
      <c r="I450" s="95"/>
      <c r="J450" s="95"/>
      <c r="K450" s="95"/>
    </row>
    <row r="451" spans="2:11">
      <c r="B451" s="94"/>
      <c r="C451" s="95"/>
      <c r="D451" s="95"/>
      <c r="E451" s="95"/>
      <c r="F451" s="95"/>
      <c r="G451" s="95"/>
      <c r="H451" s="95"/>
      <c r="I451" s="95"/>
      <c r="J451" s="95"/>
      <c r="K451" s="95"/>
    </row>
    <row r="452" spans="2:11">
      <c r="B452" s="94"/>
      <c r="C452" s="95"/>
      <c r="D452" s="95"/>
      <c r="E452" s="95"/>
      <c r="F452" s="95"/>
      <c r="G452" s="95"/>
      <c r="H452" s="95"/>
      <c r="I452" s="95"/>
      <c r="J452" s="95"/>
      <c r="K452" s="95"/>
    </row>
    <row r="453" spans="2:11">
      <c r="B453" s="94"/>
      <c r="C453" s="95"/>
      <c r="D453" s="95"/>
      <c r="E453" s="95"/>
      <c r="F453" s="95"/>
      <c r="G453" s="95"/>
      <c r="H453" s="95"/>
      <c r="I453" s="95"/>
      <c r="J453" s="95"/>
      <c r="K453" s="95"/>
    </row>
    <row r="454" spans="2:11">
      <c r="B454" s="94"/>
      <c r="C454" s="95"/>
      <c r="D454" s="95"/>
      <c r="E454" s="95"/>
      <c r="F454" s="95"/>
      <c r="G454" s="95"/>
      <c r="H454" s="95"/>
      <c r="I454" s="95"/>
      <c r="J454" s="95"/>
      <c r="K454" s="95"/>
    </row>
    <row r="455" spans="2:11">
      <c r="B455" s="94"/>
      <c r="C455" s="95"/>
      <c r="D455" s="95"/>
      <c r="E455" s="95"/>
      <c r="F455" s="95"/>
      <c r="G455" s="95"/>
      <c r="H455" s="95"/>
      <c r="I455" s="95"/>
      <c r="J455" s="95"/>
      <c r="K455" s="95"/>
    </row>
    <row r="456" spans="2:11">
      <c r="B456" s="94"/>
      <c r="C456" s="95"/>
      <c r="D456" s="95"/>
      <c r="E456" s="95"/>
      <c r="F456" s="95"/>
      <c r="G456" s="95"/>
      <c r="H456" s="95"/>
      <c r="I456" s="95"/>
      <c r="J456" s="95"/>
      <c r="K456" s="95"/>
    </row>
    <row r="457" spans="2:11">
      <c r="B457" s="94"/>
      <c r="C457" s="95"/>
      <c r="D457" s="95"/>
      <c r="E457" s="95"/>
      <c r="F457" s="95"/>
      <c r="G457" s="95"/>
      <c r="H457" s="95"/>
      <c r="I457" s="95"/>
      <c r="J457" s="95"/>
      <c r="K457" s="95"/>
    </row>
    <row r="458" spans="2:11">
      <c r="B458" s="94"/>
      <c r="C458" s="95"/>
      <c r="D458" s="95"/>
      <c r="E458" s="95"/>
      <c r="F458" s="95"/>
      <c r="G458" s="95"/>
      <c r="H458" s="95"/>
      <c r="I458" s="95"/>
      <c r="J458" s="95"/>
      <c r="K458" s="95"/>
    </row>
    <row r="459" spans="2:11">
      <c r="B459" s="94"/>
      <c r="C459" s="95"/>
      <c r="D459" s="95"/>
      <c r="E459" s="95"/>
      <c r="F459" s="95"/>
      <c r="G459" s="95"/>
      <c r="H459" s="95"/>
      <c r="I459" s="95"/>
      <c r="J459" s="95"/>
      <c r="K459" s="95"/>
    </row>
    <row r="460" spans="2:11">
      <c r="B460" s="94"/>
      <c r="C460" s="95"/>
      <c r="D460" s="95"/>
      <c r="E460" s="95"/>
      <c r="F460" s="95"/>
      <c r="G460" s="95"/>
      <c r="H460" s="95"/>
      <c r="I460" s="95"/>
      <c r="J460" s="95"/>
      <c r="K460" s="95"/>
    </row>
    <row r="461" spans="2:11">
      <c r="B461" s="94"/>
      <c r="C461" s="95"/>
      <c r="D461" s="95"/>
      <c r="E461" s="95"/>
      <c r="F461" s="95"/>
      <c r="G461" s="95"/>
      <c r="H461" s="95"/>
      <c r="I461" s="95"/>
      <c r="J461" s="95"/>
      <c r="K461" s="95"/>
    </row>
    <row r="462" spans="2:11">
      <c r="B462" s="94"/>
      <c r="C462" s="95"/>
      <c r="D462" s="95"/>
      <c r="E462" s="95"/>
      <c r="F462" s="95"/>
      <c r="G462" s="95"/>
      <c r="H462" s="95"/>
      <c r="I462" s="95"/>
      <c r="J462" s="95"/>
      <c r="K462" s="95"/>
    </row>
    <row r="463" spans="2:11">
      <c r="B463" s="94"/>
      <c r="C463" s="95"/>
      <c r="D463" s="95"/>
      <c r="E463" s="95"/>
      <c r="F463" s="95"/>
      <c r="G463" s="95"/>
      <c r="H463" s="95"/>
      <c r="I463" s="95"/>
      <c r="J463" s="95"/>
      <c r="K463" s="95"/>
    </row>
    <row r="464" spans="2:11">
      <c r="B464" s="94"/>
      <c r="C464" s="95"/>
      <c r="D464" s="95"/>
      <c r="E464" s="95"/>
      <c r="F464" s="95"/>
      <c r="G464" s="95"/>
      <c r="H464" s="95"/>
      <c r="I464" s="95"/>
      <c r="J464" s="95"/>
      <c r="K464" s="95"/>
    </row>
    <row r="465" spans="2:11">
      <c r="B465" s="94"/>
      <c r="C465" s="95"/>
      <c r="D465" s="95"/>
      <c r="E465" s="95"/>
      <c r="F465" s="95"/>
      <c r="G465" s="95"/>
      <c r="H465" s="95"/>
      <c r="I465" s="95"/>
      <c r="J465" s="95"/>
      <c r="K465" s="95"/>
    </row>
    <row r="466" spans="2:11">
      <c r="B466" s="94"/>
      <c r="C466" s="95"/>
      <c r="D466" s="95"/>
      <c r="E466" s="95"/>
      <c r="F466" s="95"/>
      <c r="G466" s="95"/>
      <c r="H466" s="95"/>
      <c r="I466" s="95"/>
      <c r="J466" s="95"/>
      <c r="K466" s="95"/>
    </row>
    <row r="467" spans="2:11">
      <c r="B467" s="94"/>
      <c r="C467" s="95"/>
      <c r="D467" s="95"/>
      <c r="E467" s="95"/>
      <c r="F467" s="95"/>
      <c r="G467" s="95"/>
      <c r="H467" s="95"/>
      <c r="I467" s="95"/>
      <c r="J467" s="95"/>
      <c r="K467" s="95"/>
    </row>
    <row r="468" spans="2:11">
      <c r="B468" s="94"/>
      <c r="C468" s="95"/>
      <c r="D468" s="95"/>
      <c r="E468" s="95"/>
      <c r="F468" s="95"/>
      <c r="G468" s="95"/>
      <c r="H468" s="95"/>
      <c r="I468" s="95"/>
      <c r="J468" s="95"/>
      <c r="K468" s="95"/>
    </row>
    <row r="469" spans="2:11">
      <c r="B469" s="94"/>
      <c r="C469" s="95"/>
      <c r="D469" s="95"/>
      <c r="E469" s="95"/>
      <c r="F469" s="95"/>
      <c r="G469" s="95"/>
      <c r="H469" s="95"/>
      <c r="I469" s="95"/>
      <c r="J469" s="95"/>
      <c r="K469" s="95"/>
    </row>
    <row r="470" spans="2:11">
      <c r="B470" s="94"/>
      <c r="C470" s="95"/>
      <c r="D470" s="95"/>
      <c r="E470" s="95"/>
      <c r="F470" s="95"/>
      <c r="G470" s="95"/>
      <c r="H470" s="95"/>
      <c r="I470" s="95"/>
      <c r="J470" s="95"/>
      <c r="K470" s="95"/>
    </row>
    <row r="471" spans="2:11">
      <c r="B471" s="94"/>
      <c r="C471" s="95"/>
      <c r="D471" s="95"/>
      <c r="E471" s="95"/>
      <c r="F471" s="95"/>
      <c r="G471" s="95"/>
      <c r="H471" s="95"/>
      <c r="I471" s="95"/>
      <c r="J471" s="95"/>
      <c r="K471" s="95"/>
    </row>
    <row r="472" spans="2:11">
      <c r="B472" s="94"/>
      <c r="C472" s="95"/>
      <c r="D472" s="95"/>
      <c r="E472" s="95"/>
      <c r="F472" s="95"/>
      <c r="G472" s="95"/>
      <c r="H472" s="95"/>
      <c r="I472" s="95"/>
      <c r="J472" s="95"/>
      <c r="K472" s="95"/>
    </row>
    <row r="473" spans="2:11">
      <c r="B473" s="94"/>
      <c r="C473" s="95"/>
      <c r="D473" s="95"/>
      <c r="E473" s="95"/>
      <c r="F473" s="95"/>
      <c r="G473" s="95"/>
      <c r="H473" s="95"/>
      <c r="I473" s="95"/>
      <c r="J473" s="95"/>
      <c r="K473" s="95"/>
    </row>
    <row r="474" spans="2:11">
      <c r="B474" s="94"/>
      <c r="C474" s="95"/>
      <c r="D474" s="95"/>
      <c r="E474" s="95"/>
      <c r="F474" s="95"/>
      <c r="G474" s="95"/>
      <c r="H474" s="95"/>
      <c r="I474" s="95"/>
      <c r="J474" s="95"/>
      <c r="K474" s="95"/>
    </row>
    <row r="475" spans="2:11">
      <c r="B475" s="94"/>
      <c r="C475" s="95"/>
      <c r="D475" s="95"/>
      <c r="E475" s="95"/>
      <c r="F475" s="95"/>
      <c r="G475" s="95"/>
      <c r="H475" s="95"/>
      <c r="I475" s="95"/>
      <c r="J475" s="95"/>
      <c r="K475" s="95"/>
    </row>
    <row r="476" spans="2:11">
      <c r="B476" s="94"/>
      <c r="C476" s="95"/>
      <c r="D476" s="95"/>
      <c r="E476" s="95"/>
      <c r="F476" s="95"/>
      <c r="G476" s="95"/>
      <c r="H476" s="95"/>
      <c r="I476" s="95"/>
      <c r="J476" s="95"/>
      <c r="K476" s="95"/>
    </row>
    <row r="477" spans="2:11">
      <c r="B477" s="94"/>
      <c r="C477" s="95"/>
      <c r="D477" s="95"/>
      <c r="E477" s="95"/>
      <c r="F477" s="95"/>
      <c r="G477" s="95"/>
      <c r="H477" s="95"/>
      <c r="I477" s="95"/>
      <c r="J477" s="95"/>
      <c r="K477" s="95"/>
    </row>
    <row r="478" spans="2:11">
      <c r="B478" s="94"/>
      <c r="C478" s="95"/>
      <c r="D478" s="95"/>
      <c r="E478" s="95"/>
      <c r="F478" s="95"/>
      <c r="G478" s="95"/>
      <c r="H478" s="95"/>
      <c r="I478" s="95"/>
      <c r="J478" s="95"/>
      <c r="K478" s="95"/>
    </row>
    <row r="479" spans="2:11">
      <c r="B479" s="94"/>
      <c r="C479" s="95"/>
      <c r="D479" s="95"/>
      <c r="E479" s="95"/>
      <c r="F479" s="95"/>
      <c r="G479" s="95"/>
      <c r="H479" s="95"/>
      <c r="I479" s="95"/>
      <c r="J479" s="95"/>
      <c r="K479" s="95"/>
    </row>
    <row r="480" spans="2:11">
      <c r="B480" s="94"/>
      <c r="C480" s="95"/>
      <c r="D480" s="95"/>
      <c r="E480" s="95"/>
      <c r="F480" s="95"/>
      <c r="G480" s="95"/>
      <c r="H480" s="95"/>
      <c r="I480" s="95"/>
      <c r="J480" s="95"/>
      <c r="K480" s="95"/>
    </row>
    <row r="481" spans="2:11">
      <c r="B481" s="94"/>
      <c r="C481" s="95"/>
      <c r="D481" s="95"/>
      <c r="E481" s="95"/>
      <c r="F481" s="95"/>
      <c r="G481" s="95"/>
      <c r="H481" s="95"/>
      <c r="I481" s="95"/>
      <c r="J481" s="95"/>
      <c r="K481" s="95"/>
    </row>
    <row r="482" spans="2:11">
      <c r="B482" s="94"/>
      <c r="C482" s="95"/>
      <c r="D482" s="95"/>
      <c r="E482" s="95"/>
      <c r="F482" s="95"/>
      <c r="G482" s="95"/>
      <c r="H482" s="95"/>
      <c r="I482" s="95"/>
      <c r="J482" s="95"/>
      <c r="K482" s="95"/>
    </row>
    <row r="483" spans="2:11">
      <c r="B483" s="94"/>
      <c r="C483" s="95"/>
      <c r="D483" s="95"/>
      <c r="E483" s="95"/>
      <c r="F483" s="95"/>
      <c r="G483" s="95"/>
      <c r="H483" s="95"/>
      <c r="I483" s="95"/>
      <c r="J483" s="95"/>
      <c r="K483" s="95"/>
    </row>
    <row r="484" spans="2:11">
      <c r="B484" s="94"/>
      <c r="C484" s="95"/>
      <c r="D484" s="95"/>
      <c r="E484" s="95"/>
      <c r="F484" s="95"/>
      <c r="G484" s="95"/>
      <c r="H484" s="95"/>
      <c r="I484" s="95"/>
      <c r="J484" s="95"/>
      <c r="K484" s="95"/>
    </row>
    <row r="485" spans="2:11">
      <c r="B485" s="94"/>
      <c r="C485" s="95"/>
      <c r="D485" s="95"/>
      <c r="E485" s="95"/>
      <c r="F485" s="95"/>
      <c r="G485" s="95"/>
      <c r="H485" s="95"/>
      <c r="I485" s="95"/>
      <c r="J485" s="95"/>
      <c r="K485" s="95"/>
    </row>
    <row r="486" spans="2:11">
      <c r="B486" s="94"/>
      <c r="C486" s="95"/>
      <c r="D486" s="95"/>
      <c r="E486" s="95"/>
      <c r="F486" s="95"/>
      <c r="G486" s="95"/>
      <c r="H486" s="95"/>
      <c r="I486" s="95"/>
      <c r="J486" s="95"/>
      <c r="K486" s="95"/>
    </row>
    <row r="487" spans="2:11">
      <c r="B487" s="94"/>
      <c r="C487" s="95"/>
      <c r="D487" s="95"/>
      <c r="E487" s="95"/>
      <c r="F487" s="95"/>
      <c r="G487" s="95"/>
      <c r="H487" s="95"/>
      <c r="I487" s="95"/>
      <c r="J487" s="95"/>
      <c r="K487" s="95"/>
    </row>
    <row r="488" spans="2:11">
      <c r="B488" s="94"/>
      <c r="C488" s="95"/>
      <c r="D488" s="95"/>
      <c r="E488" s="95"/>
      <c r="F488" s="95"/>
      <c r="G488" s="95"/>
      <c r="H488" s="95"/>
      <c r="I488" s="95"/>
      <c r="J488" s="95"/>
      <c r="K488" s="95"/>
    </row>
    <row r="489" spans="2:11">
      <c r="B489" s="94"/>
      <c r="C489" s="95"/>
      <c r="D489" s="95"/>
      <c r="E489" s="95"/>
      <c r="F489" s="95"/>
      <c r="G489" s="95"/>
      <c r="H489" s="95"/>
      <c r="I489" s="95"/>
      <c r="J489" s="95"/>
      <c r="K489" s="95"/>
    </row>
    <row r="490" spans="2:11">
      <c r="B490" s="94"/>
      <c r="C490" s="95"/>
      <c r="D490" s="95"/>
      <c r="E490" s="95"/>
      <c r="F490" s="95"/>
      <c r="G490" s="95"/>
      <c r="H490" s="95"/>
      <c r="I490" s="95"/>
      <c r="J490" s="95"/>
      <c r="K490" s="95"/>
    </row>
    <row r="491" spans="2:11">
      <c r="B491" s="94"/>
      <c r="C491" s="95"/>
      <c r="D491" s="95"/>
      <c r="E491" s="95"/>
      <c r="F491" s="95"/>
      <c r="G491" s="95"/>
      <c r="H491" s="95"/>
      <c r="I491" s="95"/>
      <c r="J491" s="95"/>
      <c r="K491" s="95"/>
    </row>
    <row r="492" spans="2:11">
      <c r="B492" s="94"/>
      <c r="C492" s="95"/>
      <c r="D492" s="95"/>
      <c r="E492" s="95"/>
      <c r="F492" s="95"/>
      <c r="G492" s="95"/>
      <c r="H492" s="95"/>
      <c r="I492" s="95"/>
      <c r="J492" s="95"/>
      <c r="K492" s="95"/>
    </row>
    <row r="493" spans="2:11">
      <c r="B493" s="94"/>
      <c r="C493" s="95"/>
      <c r="D493" s="95"/>
      <c r="E493" s="95"/>
      <c r="F493" s="95"/>
      <c r="G493" s="95"/>
      <c r="H493" s="95"/>
      <c r="I493" s="95"/>
      <c r="J493" s="95"/>
      <c r="K493" s="95"/>
    </row>
    <row r="494" spans="2:11">
      <c r="B494" s="94"/>
      <c r="C494" s="95"/>
      <c r="D494" s="95"/>
      <c r="E494" s="95"/>
      <c r="F494" s="95"/>
      <c r="G494" s="95"/>
      <c r="H494" s="95"/>
      <c r="I494" s="95"/>
      <c r="J494" s="95"/>
      <c r="K494" s="95"/>
    </row>
    <row r="495" spans="2:11">
      <c r="B495" s="94"/>
      <c r="C495" s="95"/>
      <c r="D495" s="95"/>
      <c r="E495" s="95"/>
      <c r="F495" s="95"/>
      <c r="G495" s="95"/>
      <c r="H495" s="95"/>
      <c r="I495" s="95"/>
      <c r="J495" s="95"/>
      <c r="K495" s="95"/>
    </row>
    <row r="496" spans="2:11">
      <c r="B496" s="94"/>
      <c r="C496" s="95"/>
      <c r="D496" s="95"/>
      <c r="E496" s="95"/>
      <c r="F496" s="95"/>
      <c r="G496" s="95"/>
      <c r="H496" s="95"/>
      <c r="I496" s="95"/>
      <c r="J496" s="95"/>
      <c r="K496" s="95"/>
    </row>
    <row r="497" spans="2:11">
      <c r="B497" s="94"/>
      <c r="C497" s="95"/>
      <c r="D497" s="95"/>
      <c r="E497" s="95"/>
      <c r="F497" s="95"/>
      <c r="G497" s="95"/>
      <c r="H497" s="95"/>
      <c r="I497" s="95"/>
      <c r="J497" s="95"/>
      <c r="K497" s="95"/>
    </row>
    <row r="498" spans="2:11">
      <c r="B498" s="94"/>
      <c r="C498" s="95"/>
      <c r="D498" s="95"/>
      <c r="E498" s="95"/>
      <c r="F498" s="95"/>
      <c r="G498" s="95"/>
      <c r="H498" s="95"/>
      <c r="I498" s="95"/>
      <c r="J498" s="95"/>
      <c r="K498" s="95"/>
    </row>
    <row r="499" spans="2:11">
      <c r="B499" s="94"/>
      <c r="C499" s="95"/>
      <c r="D499" s="95"/>
      <c r="E499" s="95"/>
      <c r="F499" s="95"/>
      <c r="G499" s="95"/>
      <c r="H499" s="95"/>
      <c r="I499" s="95"/>
      <c r="J499" s="95"/>
      <c r="K499" s="95"/>
    </row>
    <row r="500" spans="2:11">
      <c r="B500" s="94"/>
      <c r="C500" s="95"/>
      <c r="D500" s="95"/>
      <c r="E500" s="95"/>
      <c r="F500" s="95"/>
      <c r="G500" s="95"/>
      <c r="H500" s="95"/>
      <c r="I500" s="95"/>
      <c r="J500" s="95"/>
      <c r="K500" s="95"/>
    </row>
    <row r="501" spans="2:11">
      <c r="B501" s="94"/>
      <c r="C501" s="95"/>
      <c r="D501" s="95"/>
      <c r="E501" s="95"/>
      <c r="F501" s="95"/>
      <c r="G501" s="95"/>
      <c r="H501" s="95"/>
      <c r="I501" s="95"/>
      <c r="J501" s="95"/>
      <c r="K501" s="95"/>
    </row>
    <row r="502" spans="2:11">
      <c r="B502" s="94"/>
      <c r="C502" s="95"/>
      <c r="D502" s="95"/>
      <c r="E502" s="95"/>
      <c r="F502" s="95"/>
      <c r="G502" s="95"/>
      <c r="H502" s="95"/>
      <c r="I502" s="95"/>
      <c r="J502" s="95"/>
      <c r="K502" s="95"/>
    </row>
    <row r="503" spans="2:11">
      <c r="B503" s="94"/>
      <c r="C503" s="95"/>
      <c r="D503" s="95"/>
      <c r="E503" s="95"/>
      <c r="F503" s="95"/>
      <c r="G503" s="95"/>
      <c r="H503" s="95"/>
      <c r="I503" s="95"/>
      <c r="J503" s="95"/>
      <c r="K503" s="95"/>
    </row>
    <row r="504" spans="2:11">
      <c r="B504" s="94"/>
      <c r="C504" s="95"/>
      <c r="D504" s="95"/>
      <c r="E504" s="95"/>
      <c r="F504" s="95"/>
      <c r="G504" s="95"/>
      <c r="H504" s="95"/>
      <c r="I504" s="95"/>
      <c r="J504" s="95"/>
      <c r="K504" s="95"/>
    </row>
    <row r="505" spans="2:11">
      <c r="B505" s="94"/>
      <c r="C505" s="95"/>
      <c r="D505" s="95"/>
      <c r="E505" s="95"/>
      <c r="F505" s="95"/>
      <c r="G505" s="95"/>
      <c r="H505" s="95"/>
      <c r="I505" s="95"/>
      <c r="J505" s="95"/>
      <c r="K505" s="95"/>
    </row>
    <row r="506" spans="2:11">
      <c r="B506" s="94"/>
      <c r="C506" s="95"/>
      <c r="D506" s="95"/>
      <c r="E506" s="95"/>
      <c r="F506" s="95"/>
      <c r="G506" s="95"/>
      <c r="H506" s="95"/>
      <c r="I506" s="95"/>
      <c r="J506" s="95"/>
      <c r="K506" s="95"/>
    </row>
    <row r="507" spans="2:11">
      <c r="B507" s="94"/>
      <c r="C507" s="95"/>
      <c r="D507" s="95"/>
      <c r="E507" s="95"/>
      <c r="F507" s="95"/>
      <c r="G507" s="95"/>
      <c r="H507" s="95"/>
      <c r="I507" s="95"/>
      <c r="J507" s="95"/>
      <c r="K507" s="95"/>
    </row>
    <row r="508" spans="2:11">
      <c r="B508" s="94"/>
      <c r="C508" s="95"/>
      <c r="D508" s="95"/>
      <c r="E508" s="95"/>
      <c r="F508" s="95"/>
      <c r="G508" s="95"/>
      <c r="H508" s="95"/>
      <c r="I508" s="95"/>
      <c r="J508" s="95"/>
      <c r="K508" s="95"/>
    </row>
    <row r="509" spans="2:11">
      <c r="B509" s="94"/>
      <c r="C509" s="95"/>
      <c r="D509" s="95"/>
      <c r="E509" s="95"/>
      <c r="F509" s="95"/>
      <c r="G509" s="95"/>
      <c r="H509" s="95"/>
      <c r="I509" s="95"/>
      <c r="J509" s="95"/>
      <c r="K509" s="95"/>
    </row>
    <row r="510" spans="2:11">
      <c r="B510" s="94"/>
      <c r="C510" s="95"/>
      <c r="D510" s="95"/>
      <c r="E510" s="95"/>
      <c r="F510" s="95"/>
      <c r="G510" s="95"/>
      <c r="H510" s="95"/>
      <c r="I510" s="95"/>
      <c r="J510" s="95"/>
      <c r="K510" s="95"/>
    </row>
    <row r="511" spans="2:11">
      <c r="B511" s="94"/>
      <c r="C511" s="95"/>
      <c r="D511" s="95"/>
      <c r="E511" s="95"/>
      <c r="F511" s="95"/>
      <c r="G511" s="95"/>
      <c r="H511" s="95"/>
      <c r="I511" s="95"/>
      <c r="J511" s="95"/>
      <c r="K511" s="95"/>
    </row>
    <row r="512" spans="2:11">
      <c r="B512" s="94"/>
      <c r="C512" s="95"/>
      <c r="D512" s="95"/>
      <c r="E512" s="95"/>
      <c r="F512" s="95"/>
      <c r="G512" s="95"/>
      <c r="H512" s="95"/>
      <c r="I512" s="95"/>
      <c r="J512" s="95"/>
      <c r="K512" s="95"/>
    </row>
    <row r="513" spans="2:11">
      <c r="B513" s="94"/>
      <c r="C513" s="95"/>
      <c r="D513" s="95"/>
      <c r="E513" s="95"/>
      <c r="F513" s="95"/>
      <c r="G513" s="95"/>
      <c r="H513" s="95"/>
      <c r="I513" s="95"/>
      <c r="J513" s="95"/>
      <c r="K513" s="95"/>
    </row>
    <row r="514" spans="2:11">
      <c r="B514" s="94"/>
      <c r="C514" s="95"/>
      <c r="D514" s="95"/>
      <c r="E514" s="95"/>
      <c r="F514" s="95"/>
      <c r="G514" s="95"/>
      <c r="H514" s="95"/>
      <c r="I514" s="95"/>
      <c r="J514" s="95"/>
      <c r="K514" s="95"/>
    </row>
    <row r="515" spans="2:11">
      <c r="B515" s="94"/>
      <c r="C515" s="95"/>
      <c r="D515" s="95"/>
      <c r="E515" s="95"/>
      <c r="F515" s="95"/>
      <c r="G515" s="95"/>
      <c r="H515" s="95"/>
      <c r="I515" s="95"/>
      <c r="J515" s="95"/>
      <c r="K515" s="95"/>
    </row>
    <row r="516" spans="2:11">
      <c r="B516" s="94"/>
      <c r="C516" s="95"/>
      <c r="D516" s="95"/>
      <c r="E516" s="95"/>
      <c r="F516" s="95"/>
      <c r="G516" s="95"/>
      <c r="H516" s="95"/>
      <c r="I516" s="95"/>
      <c r="J516" s="95"/>
      <c r="K516" s="95"/>
    </row>
    <row r="517" spans="2:11">
      <c r="B517" s="94"/>
      <c r="C517" s="95"/>
      <c r="D517" s="95"/>
      <c r="E517" s="95"/>
      <c r="F517" s="95"/>
      <c r="G517" s="95"/>
      <c r="H517" s="95"/>
      <c r="I517" s="95"/>
      <c r="J517" s="95"/>
      <c r="K517" s="95"/>
    </row>
    <row r="518" spans="2:11">
      <c r="B518" s="94"/>
      <c r="C518" s="95"/>
      <c r="D518" s="95"/>
      <c r="E518" s="95"/>
      <c r="F518" s="95"/>
      <c r="G518" s="95"/>
      <c r="H518" s="95"/>
      <c r="I518" s="95"/>
      <c r="J518" s="95"/>
      <c r="K518" s="95"/>
    </row>
    <row r="519" spans="2:11">
      <c r="B519" s="94"/>
      <c r="C519" s="95"/>
      <c r="D519" s="95"/>
      <c r="E519" s="95"/>
      <c r="F519" s="95"/>
      <c r="G519" s="95"/>
      <c r="H519" s="95"/>
      <c r="I519" s="95"/>
      <c r="J519" s="95"/>
      <c r="K519" s="95"/>
    </row>
    <row r="520" spans="2:11">
      <c r="B520" s="94"/>
      <c r="C520" s="95"/>
      <c r="D520" s="95"/>
      <c r="E520" s="95"/>
      <c r="F520" s="95"/>
      <c r="G520" s="95"/>
      <c r="H520" s="95"/>
      <c r="I520" s="95"/>
      <c r="J520" s="95"/>
      <c r="K520" s="95"/>
    </row>
    <row r="521" spans="2:11">
      <c r="B521" s="94"/>
      <c r="C521" s="95"/>
      <c r="D521" s="95"/>
      <c r="E521" s="95"/>
      <c r="F521" s="95"/>
      <c r="G521" s="95"/>
      <c r="H521" s="95"/>
      <c r="I521" s="95"/>
      <c r="J521" s="95"/>
      <c r="K521" s="95"/>
    </row>
    <row r="522" spans="2:11">
      <c r="B522" s="94"/>
      <c r="C522" s="95"/>
      <c r="D522" s="95"/>
      <c r="E522" s="95"/>
      <c r="F522" s="95"/>
      <c r="G522" s="95"/>
      <c r="H522" s="95"/>
      <c r="I522" s="95"/>
      <c r="J522" s="95"/>
      <c r="K522" s="95"/>
    </row>
    <row r="523" spans="2:11">
      <c r="B523" s="94"/>
      <c r="C523" s="95"/>
      <c r="D523" s="95"/>
      <c r="E523" s="95"/>
      <c r="F523" s="95"/>
      <c r="G523" s="95"/>
      <c r="H523" s="95"/>
      <c r="I523" s="95"/>
      <c r="J523" s="95"/>
      <c r="K523" s="95"/>
    </row>
    <row r="524" spans="2:11">
      <c r="B524" s="94"/>
      <c r="C524" s="95"/>
      <c r="D524" s="95"/>
      <c r="E524" s="95"/>
      <c r="F524" s="95"/>
      <c r="G524" s="95"/>
      <c r="H524" s="95"/>
      <c r="I524" s="95"/>
      <c r="J524" s="95"/>
      <c r="K524" s="95"/>
    </row>
    <row r="525" spans="2:11">
      <c r="B525" s="94"/>
      <c r="C525" s="95"/>
      <c r="D525" s="95"/>
      <c r="E525" s="95"/>
      <c r="F525" s="95"/>
      <c r="G525" s="95"/>
      <c r="H525" s="95"/>
      <c r="I525" s="95"/>
      <c r="J525" s="95"/>
      <c r="K525" s="95"/>
    </row>
    <row r="526" spans="2:11">
      <c r="B526" s="94"/>
      <c r="C526" s="95"/>
      <c r="D526" s="95"/>
      <c r="E526" s="95"/>
      <c r="F526" s="95"/>
      <c r="G526" s="95"/>
      <c r="H526" s="95"/>
      <c r="I526" s="95"/>
      <c r="J526" s="95"/>
      <c r="K526" s="95"/>
    </row>
    <row r="527" spans="2:11">
      <c r="B527" s="94"/>
      <c r="C527" s="95"/>
      <c r="D527" s="95"/>
      <c r="E527" s="95"/>
      <c r="F527" s="95"/>
      <c r="G527" s="95"/>
      <c r="H527" s="95"/>
      <c r="I527" s="95"/>
      <c r="J527" s="95"/>
      <c r="K527" s="95"/>
    </row>
    <row r="528" spans="2:11">
      <c r="B528" s="94"/>
      <c r="C528" s="95"/>
      <c r="D528" s="95"/>
      <c r="E528" s="95"/>
      <c r="F528" s="95"/>
      <c r="G528" s="95"/>
      <c r="H528" s="95"/>
      <c r="I528" s="95"/>
      <c r="J528" s="95"/>
      <c r="K528" s="95"/>
    </row>
    <row r="529" spans="2:11">
      <c r="B529" s="94"/>
      <c r="C529" s="95"/>
      <c r="D529" s="95"/>
      <c r="E529" s="95"/>
      <c r="F529" s="95"/>
      <c r="G529" s="95"/>
      <c r="H529" s="95"/>
      <c r="I529" s="95"/>
      <c r="J529" s="95"/>
      <c r="K529" s="95"/>
    </row>
    <row r="530" spans="2:11">
      <c r="B530" s="94"/>
      <c r="C530" s="95"/>
      <c r="D530" s="95"/>
      <c r="E530" s="95"/>
      <c r="F530" s="95"/>
      <c r="G530" s="95"/>
      <c r="H530" s="95"/>
      <c r="I530" s="95"/>
      <c r="J530" s="95"/>
      <c r="K530" s="95"/>
    </row>
    <row r="531" spans="2:11">
      <c r="B531" s="94"/>
      <c r="C531" s="95"/>
      <c r="D531" s="95"/>
      <c r="E531" s="95"/>
      <c r="F531" s="95"/>
      <c r="G531" s="95"/>
      <c r="H531" s="95"/>
      <c r="I531" s="95"/>
      <c r="J531" s="95"/>
      <c r="K531" s="95"/>
    </row>
    <row r="532" spans="2:11">
      <c r="B532" s="94"/>
      <c r="C532" s="95"/>
      <c r="D532" s="95"/>
      <c r="E532" s="95"/>
      <c r="F532" s="95"/>
      <c r="G532" s="95"/>
      <c r="H532" s="95"/>
      <c r="I532" s="95"/>
      <c r="J532" s="95"/>
      <c r="K532" s="95"/>
    </row>
    <row r="533" spans="2:11">
      <c r="B533" s="94"/>
      <c r="C533" s="95"/>
      <c r="D533" s="95"/>
      <c r="E533" s="95"/>
      <c r="F533" s="95"/>
      <c r="G533" s="95"/>
      <c r="H533" s="95"/>
      <c r="I533" s="95"/>
      <c r="J533" s="95"/>
      <c r="K533" s="95"/>
    </row>
    <row r="534" spans="2:11">
      <c r="B534" s="94"/>
      <c r="C534" s="95"/>
      <c r="D534" s="95"/>
      <c r="E534" s="95"/>
      <c r="F534" s="95"/>
      <c r="G534" s="95"/>
      <c r="H534" s="95"/>
      <c r="I534" s="95"/>
      <c r="J534" s="95"/>
      <c r="K534" s="95"/>
    </row>
    <row r="535" spans="2:11">
      <c r="B535" s="94"/>
      <c r="C535" s="95"/>
      <c r="D535" s="95"/>
      <c r="E535" s="95"/>
      <c r="F535" s="95"/>
      <c r="G535" s="95"/>
      <c r="H535" s="95"/>
      <c r="I535" s="95"/>
      <c r="J535" s="95"/>
      <c r="K535" s="95"/>
    </row>
    <row r="536" spans="2:11">
      <c r="B536" s="94"/>
      <c r="C536" s="95"/>
      <c r="D536" s="95"/>
      <c r="E536" s="95"/>
      <c r="F536" s="95"/>
      <c r="G536" s="95"/>
      <c r="H536" s="95"/>
      <c r="I536" s="95"/>
      <c r="J536" s="95"/>
      <c r="K536" s="95"/>
    </row>
    <row r="537" spans="2:11">
      <c r="B537" s="94"/>
      <c r="C537" s="95"/>
      <c r="D537" s="95"/>
      <c r="E537" s="95"/>
      <c r="F537" s="95"/>
      <c r="G537" s="95"/>
      <c r="H537" s="95"/>
      <c r="I537" s="95"/>
      <c r="J537" s="95"/>
      <c r="K537" s="95"/>
    </row>
    <row r="538" spans="2:11">
      <c r="B538" s="94"/>
      <c r="C538" s="95"/>
      <c r="D538" s="95"/>
      <c r="E538" s="95"/>
      <c r="F538" s="95"/>
      <c r="G538" s="95"/>
      <c r="H538" s="95"/>
      <c r="I538" s="95"/>
      <c r="J538" s="95"/>
      <c r="K538" s="95"/>
    </row>
    <row r="539" spans="2:11">
      <c r="B539" s="94"/>
      <c r="C539" s="95"/>
      <c r="D539" s="95"/>
      <c r="E539" s="95"/>
      <c r="F539" s="95"/>
      <c r="G539" s="95"/>
      <c r="H539" s="95"/>
      <c r="I539" s="95"/>
      <c r="J539" s="95"/>
      <c r="K539" s="95"/>
    </row>
    <row r="540" spans="2:11">
      <c r="B540" s="94"/>
      <c r="C540" s="95"/>
      <c r="D540" s="95"/>
      <c r="E540" s="95"/>
      <c r="F540" s="95"/>
      <c r="G540" s="95"/>
      <c r="H540" s="95"/>
      <c r="I540" s="95"/>
      <c r="J540" s="95"/>
      <c r="K540" s="95"/>
    </row>
    <row r="541" spans="2:11">
      <c r="B541" s="94"/>
      <c r="C541" s="95"/>
      <c r="D541" s="95"/>
      <c r="E541" s="95"/>
      <c r="F541" s="95"/>
      <c r="G541" s="95"/>
      <c r="H541" s="95"/>
      <c r="I541" s="95"/>
      <c r="J541" s="95"/>
      <c r="K541" s="95"/>
    </row>
    <row r="542" spans="2:11">
      <c r="B542" s="94"/>
      <c r="C542" s="95"/>
      <c r="D542" s="95"/>
      <c r="E542" s="95"/>
      <c r="F542" s="95"/>
      <c r="G542" s="95"/>
      <c r="H542" s="95"/>
      <c r="I542" s="95"/>
      <c r="J542" s="95"/>
      <c r="K542" s="95"/>
    </row>
    <row r="543" spans="2:11">
      <c r="B543" s="94"/>
      <c r="C543" s="95"/>
      <c r="D543" s="95"/>
      <c r="E543" s="95"/>
      <c r="F543" s="95"/>
      <c r="G543" s="95"/>
      <c r="H543" s="95"/>
      <c r="I543" s="95"/>
      <c r="J543" s="95"/>
      <c r="K543" s="95"/>
    </row>
    <row r="544" spans="2:11">
      <c r="B544" s="94"/>
      <c r="C544" s="95"/>
      <c r="D544" s="95"/>
      <c r="E544" s="95"/>
      <c r="F544" s="95"/>
      <c r="G544" s="95"/>
      <c r="H544" s="95"/>
      <c r="I544" s="95"/>
      <c r="J544" s="95"/>
      <c r="K544" s="95"/>
    </row>
    <row r="545" spans="2:11">
      <c r="B545" s="94"/>
      <c r="C545" s="95"/>
      <c r="D545" s="95"/>
      <c r="E545" s="95"/>
      <c r="F545" s="95"/>
      <c r="G545" s="95"/>
      <c r="H545" s="95"/>
      <c r="I545" s="95"/>
      <c r="J545" s="95"/>
      <c r="K545" s="95"/>
    </row>
    <row r="546" spans="2:11">
      <c r="B546" s="94"/>
      <c r="C546" s="95"/>
      <c r="D546" s="95"/>
      <c r="E546" s="95"/>
      <c r="F546" s="95"/>
      <c r="G546" s="95"/>
      <c r="H546" s="95"/>
      <c r="I546" s="95"/>
      <c r="J546" s="95"/>
      <c r="K546" s="95"/>
    </row>
    <row r="547" spans="2:11">
      <c r="B547" s="94"/>
      <c r="C547" s="95"/>
      <c r="D547" s="95"/>
      <c r="E547" s="95"/>
      <c r="F547" s="95"/>
      <c r="G547" s="95"/>
      <c r="H547" s="95"/>
      <c r="I547" s="95"/>
      <c r="J547" s="95"/>
      <c r="K547" s="95"/>
    </row>
    <row r="548" spans="2:11">
      <c r="B548" s="94"/>
      <c r="C548" s="95"/>
      <c r="D548" s="95"/>
      <c r="E548" s="95"/>
      <c r="F548" s="95"/>
      <c r="G548" s="95"/>
      <c r="H548" s="95"/>
      <c r="I548" s="95"/>
      <c r="J548" s="95"/>
      <c r="K548" s="95"/>
    </row>
    <row r="549" spans="2:11">
      <c r="B549" s="94"/>
      <c r="C549" s="95"/>
      <c r="D549" s="95"/>
      <c r="E549" s="95"/>
      <c r="F549" s="95"/>
      <c r="G549" s="95"/>
      <c r="H549" s="95"/>
      <c r="I549" s="95"/>
      <c r="J549" s="95"/>
      <c r="K549" s="95"/>
    </row>
    <row r="550" spans="2:11">
      <c r="B550" s="94"/>
      <c r="C550" s="95"/>
      <c r="D550" s="95"/>
      <c r="E550" s="95"/>
      <c r="F550" s="95"/>
      <c r="G550" s="95"/>
      <c r="H550" s="95"/>
      <c r="I550" s="95"/>
      <c r="J550" s="95"/>
      <c r="K550" s="95"/>
    </row>
    <row r="551" spans="2:11">
      <c r="B551" s="94"/>
      <c r="C551" s="95"/>
      <c r="D551" s="95"/>
      <c r="E551" s="95"/>
      <c r="F551" s="95"/>
      <c r="G551" s="95"/>
      <c r="H551" s="95"/>
      <c r="I551" s="95"/>
      <c r="J551" s="95"/>
      <c r="K551" s="95"/>
    </row>
    <row r="552" spans="2:11">
      <c r="B552" s="94"/>
      <c r="C552" s="95"/>
      <c r="D552" s="95"/>
      <c r="E552" s="95"/>
      <c r="F552" s="95"/>
      <c r="G552" s="95"/>
      <c r="H552" s="95"/>
      <c r="I552" s="95"/>
      <c r="J552" s="95"/>
      <c r="K552" s="95"/>
    </row>
    <row r="553" spans="2:11">
      <c r="B553" s="94"/>
      <c r="C553" s="95"/>
      <c r="D553" s="95"/>
      <c r="E553" s="95"/>
      <c r="F553" s="95"/>
      <c r="G553" s="95"/>
      <c r="H553" s="95"/>
      <c r="I553" s="95"/>
      <c r="J553" s="95"/>
      <c r="K553" s="95"/>
    </row>
    <row r="554" spans="2:11">
      <c r="B554" s="94"/>
      <c r="C554" s="95"/>
      <c r="D554" s="95"/>
      <c r="E554" s="95"/>
      <c r="F554" s="95"/>
      <c r="G554" s="95"/>
      <c r="H554" s="95"/>
      <c r="I554" s="95"/>
      <c r="J554" s="95"/>
      <c r="K554" s="95"/>
    </row>
    <row r="555" spans="2:11">
      <c r="B555" s="94"/>
      <c r="C555" s="95"/>
      <c r="D555" s="95"/>
      <c r="E555" s="95"/>
      <c r="F555" s="95"/>
      <c r="G555" s="95"/>
      <c r="H555" s="95"/>
      <c r="I555" s="95"/>
      <c r="J555" s="95"/>
      <c r="K555" s="95"/>
    </row>
    <row r="556" spans="2:11">
      <c r="B556" s="94"/>
      <c r="C556" s="95"/>
      <c r="D556" s="95"/>
      <c r="E556" s="95"/>
      <c r="F556" s="95"/>
      <c r="G556" s="95"/>
      <c r="H556" s="95"/>
      <c r="I556" s="95"/>
      <c r="J556" s="95"/>
      <c r="K556" s="95"/>
    </row>
    <row r="557" spans="2:11">
      <c r="B557" s="94"/>
      <c r="C557" s="95"/>
      <c r="D557" s="95"/>
      <c r="E557" s="95"/>
      <c r="F557" s="95"/>
      <c r="G557" s="95"/>
      <c r="H557" s="95"/>
      <c r="I557" s="95"/>
      <c r="J557" s="95"/>
      <c r="K557" s="95"/>
    </row>
    <row r="558" spans="2:11">
      <c r="B558" s="94"/>
      <c r="C558" s="95"/>
      <c r="D558" s="95"/>
      <c r="E558" s="95"/>
      <c r="F558" s="95"/>
      <c r="G558" s="95"/>
      <c r="H558" s="95"/>
      <c r="I558" s="95"/>
      <c r="J558" s="95"/>
      <c r="K558" s="95"/>
    </row>
    <row r="559" spans="2:11">
      <c r="B559" s="94"/>
      <c r="C559" s="95"/>
      <c r="D559" s="95"/>
      <c r="E559" s="95"/>
      <c r="F559" s="95"/>
      <c r="G559" s="95"/>
      <c r="H559" s="95"/>
      <c r="I559" s="95"/>
      <c r="J559" s="95"/>
      <c r="K559" s="95"/>
    </row>
    <row r="560" spans="2:11">
      <c r="B560" s="94"/>
      <c r="C560" s="95"/>
      <c r="D560" s="95"/>
      <c r="E560" s="95"/>
      <c r="F560" s="95"/>
      <c r="G560" s="95"/>
      <c r="H560" s="95"/>
      <c r="I560" s="95"/>
      <c r="J560" s="95"/>
      <c r="K560" s="95"/>
    </row>
    <row r="561" spans="2:11">
      <c r="B561" s="94"/>
      <c r="C561" s="95"/>
      <c r="D561" s="95"/>
      <c r="E561" s="95"/>
      <c r="F561" s="95"/>
      <c r="G561" s="95"/>
      <c r="H561" s="95"/>
      <c r="I561" s="95"/>
      <c r="J561" s="95"/>
      <c r="K561" s="95"/>
    </row>
    <row r="562" spans="2:11">
      <c r="B562" s="94"/>
      <c r="C562" s="95"/>
      <c r="D562" s="95"/>
      <c r="E562" s="95"/>
      <c r="F562" s="95"/>
      <c r="G562" s="95"/>
      <c r="H562" s="95"/>
      <c r="I562" s="95"/>
      <c r="J562" s="95"/>
      <c r="K562" s="95"/>
    </row>
    <row r="563" spans="2:11">
      <c r="B563" s="94"/>
      <c r="C563" s="95"/>
      <c r="D563" s="95"/>
      <c r="E563" s="95"/>
      <c r="F563" s="95"/>
      <c r="G563" s="95"/>
      <c r="H563" s="95"/>
      <c r="I563" s="95"/>
      <c r="J563" s="95"/>
      <c r="K563" s="95"/>
    </row>
    <row r="564" spans="2:11">
      <c r="B564" s="94"/>
      <c r="C564" s="95"/>
      <c r="D564" s="95"/>
      <c r="E564" s="95"/>
      <c r="F564" s="95"/>
      <c r="G564" s="95"/>
      <c r="H564" s="95"/>
      <c r="I564" s="95"/>
      <c r="J564" s="95"/>
      <c r="K564" s="95"/>
    </row>
    <row r="565" spans="2:11">
      <c r="B565" s="94"/>
      <c r="C565" s="94"/>
      <c r="D565" s="94"/>
      <c r="E565" s="95"/>
      <c r="F565" s="95"/>
      <c r="G565" s="95"/>
      <c r="H565" s="95"/>
      <c r="I565" s="95"/>
      <c r="J565" s="95"/>
      <c r="K565" s="95"/>
    </row>
    <row r="566" spans="2:11">
      <c r="B566" s="94"/>
      <c r="C566" s="94"/>
      <c r="D566" s="94"/>
      <c r="E566" s="95"/>
      <c r="F566" s="95"/>
      <c r="G566" s="95"/>
      <c r="H566" s="95"/>
      <c r="I566" s="95"/>
      <c r="J566" s="95"/>
      <c r="K566" s="95"/>
    </row>
    <row r="567" spans="2:11">
      <c r="B567" s="94"/>
      <c r="C567" s="94"/>
      <c r="D567" s="94"/>
      <c r="E567" s="95"/>
      <c r="F567" s="95"/>
      <c r="G567" s="95"/>
      <c r="H567" s="95"/>
      <c r="I567" s="95"/>
      <c r="J567" s="95"/>
      <c r="K567" s="95"/>
    </row>
    <row r="568" spans="2:11">
      <c r="B568" s="94"/>
      <c r="C568" s="94"/>
      <c r="D568" s="94"/>
      <c r="E568" s="95"/>
      <c r="F568" s="95"/>
      <c r="G568" s="95"/>
      <c r="H568" s="95"/>
      <c r="I568" s="95"/>
      <c r="J568" s="95"/>
      <c r="K568" s="95"/>
    </row>
    <row r="569" spans="2:11">
      <c r="B569" s="94"/>
      <c r="C569" s="94"/>
      <c r="D569" s="94"/>
      <c r="E569" s="95"/>
      <c r="F569" s="95"/>
      <c r="G569" s="95"/>
      <c r="H569" s="95"/>
      <c r="I569" s="95"/>
      <c r="J569" s="95"/>
      <c r="K569" s="95"/>
    </row>
    <row r="570" spans="2:11">
      <c r="B570" s="94"/>
      <c r="C570" s="94"/>
      <c r="D570" s="94"/>
      <c r="E570" s="95"/>
      <c r="F570" s="95"/>
      <c r="G570" s="95"/>
      <c r="H570" s="95"/>
      <c r="I570" s="95"/>
      <c r="J570" s="95"/>
      <c r="K570" s="95"/>
    </row>
    <row r="571" spans="2:11">
      <c r="B571" s="94"/>
      <c r="C571" s="94"/>
      <c r="D571" s="94"/>
      <c r="E571" s="95"/>
      <c r="F571" s="95"/>
      <c r="G571" s="95"/>
      <c r="H571" s="95"/>
      <c r="I571" s="95"/>
      <c r="J571" s="95"/>
      <c r="K571" s="95"/>
    </row>
    <row r="572" spans="2:11">
      <c r="B572" s="94"/>
      <c r="C572" s="94"/>
      <c r="D572" s="94"/>
      <c r="E572" s="95"/>
      <c r="F572" s="95"/>
      <c r="G572" s="95"/>
      <c r="H572" s="95"/>
      <c r="I572" s="95"/>
      <c r="J572" s="95"/>
      <c r="K572" s="95"/>
    </row>
    <row r="573" spans="2:11">
      <c r="B573" s="94"/>
      <c r="C573" s="94"/>
      <c r="D573" s="94"/>
      <c r="E573" s="95"/>
      <c r="F573" s="95"/>
      <c r="G573" s="95"/>
      <c r="H573" s="95"/>
      <c r="I573" s="95"/>
      <c r="J573" s="95"/>
      <c r="K573" s="95"/>
    </row>
    <row r="574" spans="2:11">
      <c r="B574" s="94"/>
      <c r="C574" s="94"/>
      <c r="D574" s="94"/>
      <c r="E574" s="95"/>
      <c r="F574" s="95"/>
      <c r="G574" s="95"/>
      <c r="H574" s="95"/>
      <c r="I574" s="95"/>
      <c r="J574" s="95"/>
      <c r="K574" s="95"/>
    </row>
    <row r="575" spans="2:11">
      <c r="B575" s="94"/>
      <c r="C575" s="94"/>
      <c r="D575" s="94"/>
      <c r="E575" s="95"/>
      <c r="F575" s="95"/>
      <c r="G575" s="95"/>
      <c r="H575" s="95"/>
      <c r="I575" s="95"/>
      <c r="J575" s="95"/>
      <c r="K575" s="95"/>
    </row>
    <row r="576" spans="2:11">
      <c r="B576" s="94"/>
      <c r="C576" s="94"/>
      <c r="D576" s="94"/>
      <c r="E576" s="95"/>
      <c r="F576" s="95"/>
      <c r="G576" s="95"/>
      <c r="H576" s="95"/>
      <c r="I576" s="95"/>
      <c r="J576" s="95"/>
      <c r="K576" s="95"/>
    </row>
    <row r="577" spans="2:11">
      <c r="B577" s="94"/>
      <c r="C577" s="94"/>
      <c r="D577" s="94"/>
      <c r="E577" s="95"/>
      <c r="F577" s="95"/>
      <c r="G577" s="95"/>
      <c r="H577" s="95"/>
      <c r="I577" s="95"/>
      <c r="J577" s="95"/>
      <c r="K577" s="95"/>
    </row>
    <row r="578" spans="2:11">
      <c r="B578" s="94"/>
      <c r="C578" s="94"/>
      <c r="D578" s="94"/>
      <c r="E578" s="95"/>
      <c r="F578" s="95"/>
      <c r="G578" s="95"/>
      <c r="H578" s="95"/>
      <c r="I578" s="95"/>
      <c r="J578" s="95"/>
      <c r="K578" s="95"/>
    </row>
    <row r="579" spans="2:11">
      <c r="B579" s="94"/>
      <c r="C579" s="94"/>
      <c r="D579" s="94"/>
      <c r="E579" s="95"/>
      <c r="F579" s="95"/>
      <c r="G579" s="95"/>
      <c r="H579" s="95"/>
      <c r="I579" s="95"/>
      <c r="J579" s="95"/>
      <c r="K579" s="95"/>
    </row>
    <row r="580" spans="2:11">
      <c r="B580" s="94"/>
      <c r="C580" s="94"/>
      <c r="D580" s="94"/>
      <c r="E580" s="95"/>
      <c r="F580" s="95"/>
      <c r="G580" s="95"/>
      <c r="H580" s="95"/>
      <c r="I580" s="95"/>
      <c r="J580" s="95"/>
      <c r="K580" s="95"/>
    </row>
    <row r="581" spans="2:11">
      <c r="B581" s="94"/>
      <c r="C581" s="94"/>
      <c r="D581" s="94"/>
      <c r="E581" s="95"/>
      <c r="F581" s="95"/>
      <c r="G581" s="95"/>
      <c r="H581" s="95"/>
      <c r="I581" s="95"/>
      <c r="J581" s="95"/>
      <c r="K581" s="95"/>
    </row>
    <row r="582" spans="2:11">
      <c r="B582" s="94"/>
      <c r="C582" s="94"/>
      <c r="D582" s="94"/>
      <c r="E582" s="95"/>
      <c r="F582" s="95"/>
      <c r="G582" s="95"/>
      <c r="H582" s="95"/>
      <c r="I582" s="95"/>
      <c r="J582" s="95"/>
      <c r="K582" s="95"/>
    </row>
    <row r="583" spans="2:11">
      <c r="B583" s="94"/>
      <c r="C583" s="94"/>
      <c r="D583" s="94"/>
      <c r="E583" s="95"/>
      <c r="F583" s="95"/>
      <c r="G583" s="95"/>
      <c r="H583" s="95"/>
      <c r="I583" s="95"/>
      <c r="J583" s="95"/>
      <c r="K583" s="95"/>
    </row>
    <row r="584" spans="2:11">
      <c r="B584" s="94"/>
      <c r="C584" s="94"/>
      <c r="D584" s="94"/>
      <c r="E584" s="95"/>
      <c r="F584" s="95"/>
      <c r="G584" s="95"/>
      <c r="H584" s="95"/>
      <c r="I584" s="95"/>
      <c r="J584" s="95"/>
      <c r="K584" s="95"/>
    </row>
    <row r="585" spans="2:11">
      <c r="B585" s="94"/>
      <c r="C585" s="94"/>
      <c r="D585" s="94"/>
      <c r="E585" s="95"/>
      <c r="F585" s="95"/>
      <c r="G585" s="95"/>
      <c r="H585" s="95"/>
      <c r="I585" s="95"/>
      <c r="J585" s="95"/>
      <c r="K585" s="95"/>
    </row>
    <row r="586" spans="2:11">
      <c r="B586" s="94"/>
      <c r="C586" s="94"/>
      <c r="D586" s="94"/>
      <c r="E586" s="95"/>
      <c r="F586" s="95"/>
      <c r="G586" s="95"/>
      <c r="H586" s="95"/>
      <c r="I586" s="95"/>
      <c r="J586" s="95"/>
      <c r="K586" s="95"/>
    </row>
    <row r="587" spans="2:11">
      <c r="B587" s="94"/>
      <c r="C587" s="94"/>
      <c r="D587" s="94"/>
      <c r="E587" s="95"/>
      <c r="F587" s="95"/>
      <c r="G587" s="95"/>
      <c r="H587" s="95"/>
      <c r="I587" s="95"/>
      <c r="J587" s="95"/>
      <c r="K587" s="95"/>
    </row>
    <row r="588" spans="2:11">
      <c r="B588" s="94"/>
      <c r="C588" s="94"/>
      <c r="D588" s="94"/>
      <c r="E588" s="95"/>
      <c r="F588" s="95"/>
      <c r="G588" s="95"/>
      <c r="H588" s="95"/>
      <c r="I588" s="95"/>
      <c r="J588" s="95"/>
      <c r="K588" s="95"/>
    </row>
    <row r="589" spans="2:11">
      <c r="B589" s="94"/>
      <c r="C589" s="94"/>
      <c r="D589" s="94"/>
      <c r="E589" s="95"/>
      <c r="F589" s="95"/>
      <c r="G589" s="95"/>
      <c r="H589" s="95"/>
      <c r="I589" s="95"/>
      <c r="J589" s="95"/>
      <c r="K589" s="95"/>
    </row>
    <row r="590" spans="2:11">
      <c r="B590" s="94"/>
      <c r="C590" s="94"/>
      <c r="D590" s="94"/>
      <c r="E590" s="95"/>
      <c r="F590" s="95"/>
      <c r="G590" s="95"/>
      <c r="H590" s="95"/>
      <c r="I590" s="95"/>
      <c r="J590" s="95"/>
      <c r="K590" s="95"/>
    </row>
    <row r="591" spans="2:11">
      <c r="B591" s="94"/>
      <c r="C591" s="94"/>
      <c r="D591" s="94"/>
      <c r="E591" s="95"/>
      <c r="F591" s="95"/>
      <c r="G591" s="95"/>
      <c r="H591" s="95"/>
      <c r="I591" s="95"/>
      <c r="J591" s="95"/>
      <c r="K591" s="95"/>
    </row>
    <row r="592" spans="2:11">
      <c r="B592" s="94"/>
      <c r="C592" s="94"/>
      <c r="D592" s="94"/>
      <c r="E592" s="95"/>
      <c r="F592" s="95"/>
      <c r="G592" s="95"/>
      <c r="H592" s="95"/>
      <c r="I592" s="95"/>
      <c r="J592" s="95"/>
      <c r="K592" s="95"/>
    </row>
    <row r="593" spans="2:11">
      <c r="B593" s="94"/>
      <c r="C593" s="94"/>
      <c r="D593" s="94"/>
      <c r="E593" s="95"/>
      <c r="F593" s="95"/>
      <c r="G593" s="95"/>
      <c r="H593" s="95"/>
      <c r="I593" s="95"/>
      <c r="J593" s="95"/>
      <c r="K593" s="95"/>
    </row>
    <row r="594" spans="2:11">
      <c r="B594" s="94"/>
      <c r="C594" s="94"/>
      <c r="D594" s="94"/>
      <c r="E594" s="95"/>
      <c r="F594" s="95"/>
      <c r="G594" s="95"/>
      <c r="H594" s="95"/>
      <c r="I594" s="95"/>
      <c r="J594" s="95"/>
      <c r="K594" s="95"/>
    </row>
    <row r="595" spans="2:11">
      <c r="B595" s="94"/>
      <c r="C595" s="94"/>
      <c r="D595" s="94"/>
      <c r="E595" s="95"/>
      <c r="F595" s="95"/>
      <c r="G595" s="95"/>
      <c r="H595" s="95"/>
      <c r="I595" s="95"/>
      <c r="J595" s="95"/>
      <c r="K595" s="95"/>
    </row>
    <row r="596" spans="2:11">
      <c r="B596" s="94"/>
      <c r="C596" s="94"/>
      <c r="D596" s="94"/>
      <c r="E596" s="95"/>
      <c r="F596" s="95"/>
      <c r="G596" s="95"/>
      <c r="H596" s="95"/>
      <c r="I596" s="95"/>
      <c r="J596" s="95"/>
      <c r="K596" s="95"/>
    </row>
    <row r="597" spans="2:11">
      <c r="B597" s="94"/>
      <c r="C597" s="94"/>
      <c r="D597" s="94"/>
      <c r="E597" s="95"/>
      <c r="F597" s="95"/>
      <c r="G597" s="95"/>
      <c r="H597" s="95"/>
      <c r="I597" s="95"/>
      <c r="J597" s="95"/>
      <c r="K597" s="95"/>
    </row>
    <row r="598" spans="2:11">
      <c r="B598" s="94"/>
      <c r="C598" s="94"/>
      <c r="D598" s="94"/>
      <c r="E598" s="95"/>
      <c r="F598" s="95"/>
      <c r="G598" s="95"/>
      <c r="H598" s="95"/>
      <c r="I598" s="95"/>
      <c r="J598" s="95"/>
      <c r="K598" s="95"/>
    </row>
    <row r="599" spans="2:11">
      <c r="B599" s="94"/>
      <c r="C599" s="94"/>
      <c r="D599" s="94"/>
      <c r="E599" s="95"/>
      <c r="F599" s="95"/>
      <c r="G599" s="95"/>
      <c r="H599" s="95"/>
      <c r="I599" s="95"/>
      <c r="J599" s="95"/>
      <c r="K599" s="95"/>
    </row>
    <row r="600" spans="2:11">
      <c r="B600" s="94"/>
      <c r="C600" s="94"/>
      <c r="D600" s="94"/>
      <c r="E600" s="95"/>
      <c r="F600" s="95"/>
      <c r="G600" s="95"/>
      <c r="H600" s="95"/>
      <c r="I600" s="95"/>
      <c r="J600" s="95"/>
      <c r="K600" s="95"/>
    </row>
    <row r="601" spans="2:11">
      <c r="B601" s="94"/>
      <c r="C601" s="94"/>
      <c r="D601" s="94"/>
      <c r="E601" s="95"/>
      <c r="F601" s="95"/>
      <c r="G601" s="95"/>
      <c r="H601" s="95"/>
      <c r="I601" s="95"/>
      <c r="J601" s="95"/>
      <c r="K601" s="95"/>
    </row>
    <row r="602" spans="2:11">
      <c r="B602" s="94"/>
      <c r="C602" s="94"/>
      <c r="D602" s="94"/>
      <c r="E602" s="95"/>
      <c r="F602" s="95"/>
      <c r="G602" s="95"/>
      <c r="H602" s="95"/>
      <c r="I602" s="95"/>
      <c r="J602" s="95"/>
      <c r="K602" s="95"/>
    </row>
    <row r="603" spans="2:11">
      <c r="B603" s="94"/>
      <c r="C603" s="94"/>
      <c r="D603" s="94"/>
      <c r="E603" s="95"/>
      <c r="F603" s="95"/>
      <c r="G603" s="95"/>
      <c r="H603" s="95"/>
      <c r="I603" s="95"/>
      <c r="J603" s="95"/>
      <c r="K603" s="95"/>
    </row>
    <row r="604" spans="2:11">
      <c r="B604" s="94"/>
      <c r="C604" s="94"/>
      <c r="D604" s="94"/>
      <c r="E604" s="95"/>
      <c r="F604" s="95"/>
      <c r="G604" s="95"/>
      <c r="H604" s="95"/>
      <c r="I604" s="95"/>
      <c r="J604" s="95"/>
      <c r="K604" s="95"/>
    </row>
    <row r="605" spans="2:11">
      <c r="B605" s="94"/>
      <c r="C605" s="94"/>
      <c r="D605" s="94"/>
      <c r="E605" s="95"/>
      <c r="F605" s="95"/>
      <c r="G605" s="95"/>
      <c r="H605" s="95"/>
      <c r="I605" s="95"/>
      <c r="J605" s="95"/>
      <c r="K605" s="95"/>
    </row>
    <row r="606" spans="2:11">
      <c r="B606" s="94"/>
      <c r="C606" s="94"/>
      <c r="D606" s="94"/>
      <c r="E606" s="95"/>
      <c r="F606" s="95"/>
      <c r="G606" s="95"/>
      <c r="H606" s="95"/>
      <c r="I606" s="95"/>
      <c r="J606" s="95"/>
      <c r="K606" s="95"/>
    </row>
    <row r="607" spans="2:11">
      <c r="B607" s="94"/>
      <c r="C607" s="94"/>
      <c r="D607" s="94"/>
      <c r="E607" s="95"/>
      <c r="F607" s="95"/>
      <c r="G607" s="95"/>
      <c r="H607" s="95"/>
      <c r="I607" s="95"/>
      <c r="J607" s="95"/>
      <c r="K607" s="95"/>
    </row>
    <row r="608" spans="2:11">
      <c r="B608" s="94"/>
      <c r="C608" s="94"/>
      <c r="D608" s="94"/>
      <c r="E608" s="95"/>
      <c r="F608" s="95"/>
      <c r="G608" s="95"/>
      <c r="H608" s="95"/>
      <c r="I608" s="95"/>
      <c r="J608" s="95"/>
      <c r="K608" s="95"/>
    </row>
    <row r="609" spans="2:11">
      <c r="B609" s="94"/>
      <c r="C609" s="94"/>
      <c r="D609" s="94"/>
      <c r="E609" s="95"/>
      <c r="F609" s="95"/>
      <c r="G609" s="95"/>
      <c r="H609" s="95"/>
      <c r="I609" s="95"/>
      <c r="J609" s="95"/>
      <c r="K609" s="95"/>
    </row>
    <row r="610" spans="2:11">
      <c r="B610" s="94"/>
      <c r="C610" s="94"/>
      <c r="D610" s="94"/>
      <c r="E610" s="95"/>
      <c r="F610" s="95"/>
      <c r="G610" s="95"/>
      <c r="H610" s="95"/>
      <c r="I610" s="95"/>
      <c r="J610" s="95"/>
      <c r="K610" s="95"/>
    </row>
    <row r="611" spans="2:11">
      <c r="B611" s="94"/>
      <c r="C611" s="94"/>
      <c r="D611" s="94"/>
      <c r="E611" s="95"/>
      <c r="F611" s="95"/>
      <c r="G611" s="95"/>
      <c r="H611" s="95"/>
      <c r="I611" s="95"/>
      <c r="J611" s="95"/>
      <c r="K611" s="95"/>
    </row>
    <row r="612" spans="2:11">
      <c r="B612" s="94"/>
      <c r="C612" s="94"/>
      <c r="D612" s="94"/>
      <c r="E612" s="95"/>
      <c r="F612" s="95"/>
      <c r="G612" s="95"/>
      <c r="H612" s="95"/>
      <c r="I612" s="95"/>
      <c r="J612" s="95"/>
      <c r="K612" s="95"/>
    </row>
    <row r="613" spans="2:11">
      <c r="B613" s="94"/>
      <c r="C613" s="94"/>
      <c r="D613" s="94"/>
      <c r="E613" s="95"/>
      <c r="F613" s="95"/>
      <c r="G613" s="95"/>
      <c r="H613" s="95"/>
      <c r="I613" s="95"/>
      <c r="J613" s="95"/>
      <c r="K613" s="95"/>
    </row>
    <row r="614" spans="2:11">
      <c r="B614" s="94"/>
      <c r="C614" s="94"/>
      <c r="D614" s="94"/>
      <c r="E614" s="95"/>
      <c r="F614" s="95"/>
      <c r="G614" s="95"/>
      <c r="H614" s="95"/>
      <c r="I614" s="95"/>
      <c r="J614" s="95"/>
      <c r="K614" s="95"/>
    </row>
    <row r="615" spans="2:11">
      <c r="B615" s="94"/>
      <c r="C615" s="94"/>
      <c r="D615" s="94"/>
      <c r="E615" s="95"/>
      <c r="F615" s="95"/>
      <c r="G615" s="95"/>
      <c r="H615" s="95"/>
      <c r="I615" s="95"/>
      <c r="J615" s="95"/>
      <c r="K615" s="95"/>
    </row>
    <row r="616" spans="2:11">
      <c r="B616" s="94"/>
      <c r="C616" s="94"/>
      <c r="D616" s="94"/>
      <c r="E616" s="95"/>
      <c r="F616" s="95"/>
      <c r="G616" s="95"/>
      <c r="H616" s="95"/>
      <c r="I616" s="95"/>
      <c r="J616" s="95"/>
      <c r="K616" s="95"/>
    </row>
    <row r="617" spans="2:11">
      <c r="B617" s="94"/>
      <c r="C617" s="94"/>
      <c r="D617" s="94"/>
      <c r="E617" s="95"/>
      <c r="F617" s="95"/>
      <c r="G617" s="95"/>
      <c r="H617" s="95"/>
      <c r="I617" s="95"/>
      <c r="J617" s="95"/>
      <c r="K617" s="95"/>
    </row>
    <row r="618" spans="2:11">
      <c r="B618" s="94"/>
      <c r="C618" s="94"/>
      <c r="D618" s="94"/>
      <c r="E618" s="95"/>
      <c r="F618" s="95"/>
      <c r="G618" s="95"/>
      <c r="H618" s="95"/>
      <c r="I618" s="95"/>
      <c r="J618" s="95"/>
      <c r="K618" s="95"/>
    </row>
    <row r="619" spans="2:11">
      <c r="B619" s="94"/>
      <c r="C619" s="94"/>
      <c r="D619" s="94"/>
      <c r="E619" s="95"/>
      <c r="F619" s="95"/>
      <c r="G619" s="95"/>
      <c r="H619" s="95"/>
      <c r="I619" s="95"/>
      <c r="J619" s="95"/>
      <c r="K619" s="95"/>
    </row>
    <row r="620" spans="2:11">
      <c r="B620" s="94"/>
      <c r="C620" s="94"/>
      <c r="D620" s="94"/>
      <c r="E620" s="95"/>
      <c r="F620" s="95"/>
      <c r="G620" s="95"/>
      <c r="H620" s="95"/>
      <c r="I620" s="95"/>
      <c r="J620" s="95"/>
      <c r="K620" s="95"/>
    </row>
    <row r="621" spans="2:11">
      <c r="B621" s="94"/>
      <c r="C621" s="94"/>
      <c r="D621" s="94"/>
      <c r="E621" s="95"/>
      <c r="F621" s="95"/>
      <c r="G621" s="95"/>
      <c r="H621" s="95"/>
      <c r="I621" s="95"/>
      <c r="J621" s="95"/>
      <c r="K621" s="95"/>
    </row>
    <row r="622" spans="2:11">
      <c r="B622" s="94"/>
      <c r="C622" s="94"/>
      <c r="D622" s="94"/>
      <c r="E622" s="95"/>
      <c r="F622" s="95"/>
      <c r="G622" s="95"/>
      <c r="H622" s="95"/>
      <c r="I622" s="95"/>
      <c r="J622" s="95"/>
      <c r="K622" s="95"/>
    </row>
    <row r="623" spans="2:11">
      <c r="B623" s="94"/>
      <c r="C623" s="94"/>
      <c r="D623" s="94"/>
      <c r="E623" s="95"/>
      <c r="F623" s="95"/>
      <c r="G623" s="95"/>
      <c r="H623" s="95"/>
      <c r="I623" s="95"/>
      <c r="J623" s="95"/>
      <c r="K623" s="95"/>
    </row>
    <row r="624" spans="2:11">
      <c r="B624" s="94"/>
      <c r="C624" s="94"/>
      <c r="D624" s="94"/>
      <c r="E624" s="95"/>
      <c r="F624" s="95"/>
      <c r="G624" s="95"/>
      <c r="H624" s="95"/>
      <c r="I624" s="95"/>
      <c r="J624" s="95"/>
      <c r="K624" s="95"/>
    </row>
    <row r="625" spans="2:11">
      <c r="B625" s="94"/>
      <c r="C625" s="94"/>
      <c r="D625" s="94"/>
      <c r="E625" s="95"/>
      <c r="F625" s="95"/>
      <c r="G625" s="95"/>
      <c r="H625" s="95"/>
      <c r="I625" s="95"/>
      <c r="J625" s="95"/>
      <c r="K625" s="95"/>
    </row>
    <row r="626" spans="2:11">
      <c r="B626" s="94"/>
      <c r="C626" s="94"/>
      <c r="D626" s="94"/>
      <c r="E626" s="95"/>
      <c r="F626" s="95"/>
      <c r="G626" s="95"/>
      <c r="H626" s="95"/>
      <c r="I626" s="95"/>
      <c r="J626" s="95"/>
      <c r="K626" s="95"/>
    </row>
    <row r="627" spans="2:11">
      <c r="B627" s="94"/>
      <c r="C627" s="94"/>
      <c r="D627" s="94"/>
      <c r="E627" s="95"/>
      <c r="F627" s="95"/>
      <c r="G627" s="95"/>
      <c r="H627" s="95"/>
      <c r="I627" s="95"/>
      <c r="J627" s="95"/>
      <c r="K627" s="95"/>
    </row>
    <row r="628" spans="2:11">
      <c r="B628" s="94"/>
      <c r="C628" s="94"/>
      <c r="D628" s="94"/>
      <c r="E628" s="95"/>
      <c r="F628" s="95"/>
      <c r="G628" s="95"/>
      <c r="H628" s="95"/>
      <c r="I628" s="95"/>
      <c r="J628" s="95"/>
      <c r="K628" s="95"/>
    </row>
    <row r="629" spans="2:11">
      <c r="B629" s="94"/>
      <c r="C629" s="94"/>
      <c r="D629" s="94"/>
      <c r="E629" s="95"/>
      <c r="F629" s="95"/>
      <c r="G629" s="95"/>
      <c r="H629" s="95"/>
      <c r="I629" s="95"/>
      <c r="J629" s="95"/>
      <c r="K629" s="95"/>
    </row>
    <row r="630" spans="2:11">
      <c r="B630" s="94"/>
      <c r="C630" s="94"/>
      <c r="D630" s="94"/>
      <c r="E630" s="95"/>
      <c r="F630" s="95"/>
      <c r="G630" s="95"/>
      <c r="H630" s="95"/>
      <c r="I630" s="95"/>
      <c r="J630" s="95"/>
      <c r="K630" s="95"/>
    </row>
    <row r="631" spans="2:11">
      <c r="B631" s="94"/>
      <c r="C631" s="94"/>
      <c r="D631" s="94"/>
      <c r="E631" s="95"/>
      <c r="F631" s="95"/>
      <c r="G631" s="95"/>
      <c r="H631" s="95"/>
      <c r="I631" s="95"/>
      <c r="J631" s="95"/>
      <c r="K631" s="95"/>
    </row>
    <row r="632" spans="2:11">
      <c r="B632" s="94"/>
      <c r="C632" s="94"/>
      <c r="D632" s="94"/>
      <c r="E632" s="95"/>
      <c r="F632" s="95"/>
      <c r="G632" s="95"/>
      <c r="H632" s="95"/>
      <c r="I632" s="95"/>
      <c r="J632" s="95"/>
      <c r="K632" s="95"/>
    </row>
    <row r="633" spans="2:11">
      <c r="B633" s="94"/>
      <c r="C633" s="94"/>
      <c r="D633" s="94"/>
      <c r="E633" s="95"/>
      <c r="F633" s="95"/>
      <c r="G633" s="95"/>
      <c r="H633" s="95"/>
      <c r="I633" s="95"/>
      <c r="J633" s="95"/>
      <c r="K633" s="95"/>
    </row>
    <row r="634" spans="2:11">
      <c r="B634" s="94"/>
      <c r="C634" s="94"/>
      <c r="D634" s="94"/>
      <c r="E634" s="95"/>
      <c r="F634" s="95"/>
      <c r="G634" s="95"/>
      <c r="H634" s="95"/>
      <c r="I634" s="95"/>
      <c r="J634" s="95"/>
      <c r="K634" s="95"/>
    </row>
    <row r="635" spans="2:11">
      <c r="B635" s="94"/>
      <c r="C635" s="94"/>
      <c r="D635" s="94"/>
      <c r="E635" s="95"/>
      <c r="F635" s="95"/>
      <c r="G635" s="95"/>
      <c r="H635" s="95"/>
      <c r="I635" s="95"/>
      <c r="J635" s="95"/>
      <c r="K635" s="95"/>
    </row>
    <row r="636" spans="2:11">
      <c r="B636" s="94"/>
      <c r="C636" s="94"/>
      <c r="D636" s="94"/>
      <c r="E636" s="95"/>
      <c r="F636" s="95"/>
      <c r="G636" s="95"/>
      <c r="H636" s="95"/>
      <c r="I636" s="95"/>
      <c r="J636" s="95"/>
      <c r="K636" s="95"/>
    </row>
    <row r="637" spans="2:11">
      <c r="B637" s="94"/>
      <c r="C637" s="94"/>
      <c r="D637" s="94"/>
      <c r="E637" s="95"/>
      <c r="F637" s="95"/>
      <c r="G637" s="95"/>
      <c r="H637" s="95"/>
      <c r="I637" s="95"/>
      <c r="J637" s="95"/>
      <c r="K637" s="95"/>
    </row>
    <row r="638" spans="2:11">
      <c r="B638" s="94"/>
      <c r="C638" s="94"/>
      <c r="D638" s="94"/>
      <c r="E638" s="95"/>
      <c r="F638" s="95"/>
      <c r="G638" s="95"/>
      <c r="H638" s="95"/>
      <c r="I638" s="95"/>
      <c r="J638" s="95"/>
      <c r="K638" s="95"/>
    </row>
    <row r="639" spans="2:11">
      <c r="B639" s="94"/>
      <c r="C639" s="94"/>
      <c r="D639" s="94"/>
      <c r="E639" s="95"/>
      <c r="F639" s="95"/>
      <c r="G639" s="95"/>
      <c r="H639" s="95"/>
      <c r="I639" s="95"/>
      <c r="J639" s="95"/>
      <c r="K639" s="95"/>
    </row>
    <row r="640" spans="2:11">
      <c r="B640" s="94"/>
      <c r="C640" s="94"/>
      <c r="D640" s="94"/>
      <c r="E640" s="95"/>
      <c r="F640" s="95"/>
      <c r="G640" s="95"/>
      <c r="H640" s="95"/>
      <c r="I640" s="95"/>
      <c r="J640" s="95"/>
      <c r="K640" s="95"/>
    </row>
    <row r="641" spans="2:11">
      <c r="B641" s="94"/>
      <c r="C641" s="94"/>
      <c r="D641" s="94"/>
      <c r="E641" s="95"/>
      <c r="F641" s="95"/>
      <c r="G641" s="95"/>
      <c r="H641" s="95"/>
      <c r="I641" s="95"/>
      <c r="J641" s="95"/>
      <c r="K641" s="95"/>
    </row>
    <row r="642" spans="2:11">
      <c r="B642" s="94"/>
      <c r="C642" s="94"/>
      <c r="D642" s="94"/>
      <c r="E642" s="95"/>
      <c r="F642" s="95"/>
      <c r="G642" s="95"/>
      <c r="H642" s="95"/>
      <c r="I642" s="95"/>
      <c r="J642" s="95"/>
      <c r="K642" s="95"/>
    </row>
    <row r="643" spans="2:11">
      <c r="B643" s="94"/>
      <c r="C643" s="94"/>
      <c r="D643" s="94"/>
      <c r="E643" s="95"/>
      <c r="F643" s="95"/>
      <c r="G643" s="95"/>
      <c r="H643" s="95"/>
      <c r="I643" s="95"/>
      <c r="J643" s="95"/>
      <c r="K643" s="95"/>
    </row>
    <row r="644" spans="2:11">
      <c r="B644" s="94"/>
      <c r="C644" s="94"/>
      <c r="D644" s="94"/>
      <c r="E644" s="95"/>
      <c r="F644" s="95"/>
      <c r="G644" s="95"/>
      <c r="H644" s="95"/>
      <c r="I644" s="95"/>
      <c r="J644" s="95"/>
      <c r="K644" s="95"/>
    </row>
    <row r="645" spans="2:11">
      <c r="B645" s="94"/>
      <c r="C645" s="94"/>
      <c r="D645" s="94"/>
      <c r="E645" s="95"/>
      <c r="F645" s="95"/>
      <c r="G645" s="95"/>
      <c r="H645" s="95"/>
      <c r="I645" s="95"/>
      <c r="J645" s="95"/>
      <c r="K645" s="95"/>
    </row>
    <row r="646" spans="2:11">
      <c r="B646" s="94"/>
      <c r="C646" s="94"/>
      <c r="D646" s="94"/>
      <c r="E646" s="95"/>
      <c r="F646" s="95"/>
      <c r="G646" s="95"/>
      <c r="H646" s="95"/>
      <c r="I646" s="95"/>
      <c r="J646" s="95"/>
      <c r="K646" s="95"/>
    </row>
    <row r="647" spans="2:11">
      <c r="B647" s="94"/>
      <c r="C647" s="94"/>
      <c r="D647" s="94"/>
      <c r="E647" s="95"/>
      <c r="F647" s="95"/>
      <c r="G647" s="95"/>
      <c r="H647" s="95"/>
      <c r="I647" s="95"/>
      <c r="J647" s="95"/>
      <c r="K647" s="95"/>
    </row>
    <row r="648" spans="2:11">
      <c r="B648" s="94"/>
      <c r="C648" s="94"/>
      <c r="D648" s="94"/>
      <c r="E648" s="95"/>
      <c r="F648" s="95"/>
      <c r="G648" s="95"/>
      <c r="H648" s="95"/>
      <c r="I648" s="95"/>
      <c r="J648" s="95"/>
      <c r="K648" s="95"/>
    </row>
    <row r="649" spans="2:11">
      <c r="B649" s="94"/>
      <c r="C649" s="94"/>
      <c r="D649" s="94"/>
      <c r="E649" s="95"/>
      <c r="F649" s="95"/>
      <c r="G649" s="95"/>
      <c r="H649" s="95"/>
      <c r="I649" s="95"/>
      <c r="J649" s="95"/>
      <c r="K649" s="95"/>
    </row>
    <row r="650" spans="2:11">
      <c r="B650" s="94"/>
      <c r="C650" s="94"/>
      <c r="D650" s="94"/>
      <c r="E650" s="95"/>
      <c r="F650" s="95"/>
      <c r="G650" s="95"/>
      <c r="H650" s="95"/>
      <c r="I650" s="95"/>
      <c r="J650" s="95"/>
      <c r="K650" s="95"/>
    </row>
    <row r="651" spans="2:11">
      <c r="B651" s="94"/>
      <c r="C651" s="94"/>
      <c r="D651" s="94"/>
      <c r="E651" s="95"/>
      <c r="F651" s="95"/>
      <c r="G651" s="95"/>
      <c r="H651" s="95"/>
      <c r="I651" s="95"/>
      <c r="J651" s="95"/>
      <c r="K651" s="95"/>
    </row>
    <row r="652" spans="2:11">
      <c r="B652" s="94"/>
      <c r="C652" s="94"/>
      <c r="D652" s="94"/>
      <c r="E652" s="95"/>
      <c r="F652" s="95"/>
      <c r="G652" s="95"/>
      <c r="H652" s="95"/>
      <c r="I652" s="95"/>
      <c r="J652" s="95"/>
      <c r="K652" s="95"/>
    </row>
    <row r="653" spans="2:11">
      <c r="B653" s="94"/>
      <c r="C653" s="94"/>
      <c r="D653" s="94"/>
      <c r="E653" s="95"/>
      <c r="F653" s="95"/>
      <c r="G653" s="95"/>
      <c r="H653" s="95"/>
      <c r="I653" s="95"/>
      <c r="J653" s="95"/>
      <c r="K653" s="95"/>
    </row>
    <row r="654" spans="2:11">
      <c r="B654" s="94"/>
      <c r="C654" s="94"/>
      <c r="D654" s="94"/>
      <c r="E654" s="95"/>
      <c r="F654" s="95"/>
      <c r="G654" s="95"/>
      <c r="H654" s="95"/>
      <c r="I654" s="95"/>
      <c r="J654" s="95"/>
      <c r="K654" s="95"/>
    </row>
    <row r="655" spans="2:11">
      <c r="B655" s="94"/>
      <c r="C655" s="94"/>
      <c r="D655" s="94"/>
      <c r="E655" s="95"/>
      <c r="F655" s="95"/>
      <c r="G655" s="95"/>
      <c r="H655" s="95"/>
      <c r="I655" s="95"/>
      <c r="J655" s="95"/>
      <c r="K655" s="95"/>
    </row>
    <row r="656" spans="2:11">
      <c r="B656" s="94"/>
      <c r="C656" s="94"/>
      <c r="D656" s="94"/>
      <c r="E656" s="95"/>
      <c r="F656" s="95"/>
      <c r="G656" s="95"/>
      <c r="H656" s="95"/>
      <c r="I656" s="95"/>
      <c r="J656" s="95"/>
      <c r="K656" s="95"/>
    </row>
    <row r="657" spans="2:11">
      <c r="B657" s="94"/>
      <c r="C657" s="94"/>
      <c r="D657" s="94"/>
      <c r="E657" s="95"/>
      <c r="F657" s="95"/>
      <c r="G657" s="95"/>
      <c r="H657" s="95"/>
      <c r="I657" s="95"/>
      <c r="J657" s="95"/>
      <c r="K657" s="95"/>
    </row>
    <row r="658" spans="2:11">
      <c r="B658" s="94"/>
      <c r="C658" s="94"/>
      <c r="D658" s="94"/>
      <c r="E658" s="95"/>
      <c r="F658" s="95"/>
      <c r="G658" s="95"/>
      <c r="H658" s="95"/>
      <c r="I658" s="95"/>
      <c r="J658" s="95"/>
      <c r="K658" s="95"/>
    </row>
    <row r="659" spans="2:11">
      <c r="B659" s="94"/>
      <c r="C659" s="94"/>
      <c r="D659" s="94"/>
      <c r="E659" s="95"/>
      <c r="F659" s="95"/>
      <c r="G659" s="95"/>
      <c r="H659" s="95"/>
      <c r="I659" s="95"/>
      <c r="J659" s="95"/>
      <c r="K659" s="95"/>
    </row>
    <row r="660" spans="2:11">
      <c r="B660" s="94"/>
      <c r="C660" s="94"/>
      <c r="D660" s="94"/>
      <c r="E660" s="95"/>
      <c r="F660" s="95"/>
      <c r="G660" s="95"/>
      <c r="H660" s="95"/>
      <c r="I660" s="95"/>
      <c r="J660" s="95"/>
      <c r="K660" s="95"/>
    </row>
    <row r="661" spans="2:11">
      <c r="B661" s="94"/>
      <c r="C661" s="94"/>
      <c r="D661" s="94"/>
      <c r="E661" s="95"/>
      <c r="F661" s="95"/>
      <c r="G661" s="95"/>
      <c r="H661" s="95"/>
      <c r="I661" s="95"/>
      <c r="J661" s="95"/>
      <c r="K661" s="95"/>
    </row>
    <row r="662" spans="2:11">
      <c r="B662" s="94"/>
      <c r="C662" s="94"/>
      <c r="D662" s="94"/>
      <c r="E662" s="95"/>
      <c r="F662" s="95"/>
      <c r="G662" s="95"/>
      <c r="H662" s="95"/>
      <c r="I662" s="95"/>
      <c r="J662" s="95"/>
      <c r="K662" s="95"/>
    </row>
    <row r="663" spans="2:11">
      <c r="B663" s="94"/>
      <c r="C663" s="94"/>
      <c r="D663" s="94"/>
      <c r="E663" s="95"/>
      <c r="F663" s="95"/>
      <c r="G663" s="95"/>
      <c r="H663" s="95"/>
      <c r="I663" s="95"/>
      <c r="J663" s="95"/>
      <c r="K663" s="95"/>
    </row>
    <row r="664" spans="2:11">
      <c r="B664" s="94"/>
      <c r="C664" s="94"/>
      <c r="D664" s="94"/>
      <c r="E664" s="95"/>
      <c r="F664" s="95"/>
      <c r="G664" s="95"/>
      <c r="H664" s="95"/>
      <c r="I664" s="95"/>
      <c r="J664" s="95"/>
      <c r="K664" s="95"/>
    </row>
    <row r="665" spans="2:11">
      <c r="B665" s="94"/>
      <c r="C665" s="94"/>
      <c r="D665" s="94"/>
      <c r="E665" s="95"/>
      <c r="F665" s="95"/>
      <c r="G665" s="95"/>
      <c r="H665" s="95"/>
      <c r="I665" s="95"/>
      <c r="J665" s="95"/>
      <c r="K665" s="95"/>
    </row>
    <row r="666" spans="2:11">
      <c r="B666" s="94"/>
      <c r="C666" s="94"/>
      <c r="D666" s="94"/>
      <c r="E666" s="95"/>
      <c r="F666" s="95"/>
      <c r="G666" s="95"/>
      <c r="H666" s="95"/>
      <c r="I666" s="95"/>
      <c r="J666" s="95"/>
      <c r="K666" s="95"/>
    </row>
    <row r="667" spans="2:11">
      <c r="B667" s="94"/>
      <c r="C667" s="94"/>
      <c r="D667" s="94"/>
      <c r="E667" s="95"/>
      <c r="F667" s="95"/>
      <c r="G667" s="95"/>
      <c r="H667" s="95"/>
      <c r="I667" s="95"/>
      <c r="J667" s="95"/>
      <c r="K667" s="95"/>
    </row>
    <row r="668" spans="2:11">
      <c r="B668" s="94"/>
      <c r="C668" s="94"/>
      <c r="D668" s="94"/>
      <c r="E668" s="95"/>
      <c r="F668" s="95"/>
      <c r="G668" s="95"/>
      <c r="H668" s="95"/>
      <c r="I668" s="95"/>
      <c r="J668" s="95"/>
      <c r="K668" s="95"/>
    </row>
    <row r="669" spans="2:11">
      <c r="B669" s="94"/>
      <c r="C669" s="94"/>
      <c r="D669" s="94"/>
      <c r="E669" s="95"/>
      <c r="F669" s="95"/>
      <c r="G669" s="95"/>
      <c r="H669" s="95"/>
      <c r="I669" s="95"/>
      <c r="J669" s="95"/>
      <c r="K669" s="95"/>
    </row>
    <row r="670" spans="2:11">
      <c r="B670" s="94"/>
      <c r="C670" s="94"/>
      <c r="D670" s="94"/>
      <c r="E670" s="95"/>
      <c r="F670" s="95"/>
      <c r="G670" s="95"/>
      <c r="H670" s="95"/>
      <c r="I670" s="95"/>
      <c r="J670" s="95"/>
      <c r="K670" s="95"/>
    </row>
    <row r="671" spans="2:11">
      <c r="B671" s="94"/>
      <c r="C671" s="94"/>
      <c r="D671" s="94"/>
      <c r="E671" s="95"/>
      <c r="F671" s="95"/>
      <c r="G671" s="95"/>
      <c r="H671" s="95"/>
      <c r="I671" s="95"/>
      <c r="J671" s="95"/>
      <c r="K671" s="95"/>
    </row>
    <row r="672" spans="2:11">
      <c r="B672" s="94"/>
      <c r="C672" s="94"/>
      <c r="D672" s="94"/>
      <c r="E672" s="95"/>
      <c r="F672" s="95"/>
      <c r="G672" s="95"/>
      <c r="H672" s="95"/>
      <c r="I672" s="95"/>
      <c r="J672" s="95"/>
      <c r="K672" s="95"/>
    </row>
    <row r="673" spans="2:11">
      <c r="B673" s="94"/>
      <c r="C673" s="94"/>
      <c r="D673" s="94"/>
      <c r="E673" s="95"/>
      <c r="F673" s="95"/>
      <c r="G673" s="95"/>
      <c r="H673" s="95"/>
      <c r="I673" s="95"/>
      <c r="J673" s="95"/>
      <c r="K673" s="95"/>
    </row>
    <row r="674" spans="2:11">
      <c r="B674" s="94"/>
      <c r="C674" s="94"/>
      <c r="D674" s="94"/>
      <c r="E674" s="95"/>
      <c r="F674" s="95"/>
      <c r="G674" s="95"/>
      <c r="H674" s="95"/>
      <c r="I674" s="95"/>
      <c r="J674" s="95"/>
      <c r="K674" s="95"/>
    </row>
    <row r="675" spans="2:11">
      <c r="B675" s="94"/>
      <c r="C675" s="94"/>
      <c r="D675" s="94"/>
      <c r="E675" s="95"/>
      <c r="F675" s="95"/>
      <c r="G675" s="95"/>
      <c r="H675" s="95"/>
      <c r="I675" s="95"/>
      <c r="J675" s="95"/>
      <c r="K675" s="95"/>
    </row>
    <row r="676" spans="2:11">
      <c r="B676" s="94"/>
      <c r="C676" s="94"/>
      <c r="D676" s="94"/>
      <c r="E676" s="95"/>
      <c r="F676" s="95"/>
      <c r="G676" s="95"/>
      <c r="H676" s="95"/>
      <c r="I676" s="95"/>
      <c r="J676" s="95"/>
      <c r="K676" s="95"/>
    </row>
    <row r="677" spans="2:11">
      <c r="B677" s="94"/>
      <c r="C677" s="94"/>
      <c r="D677" s="94"/>
      <c r="E677" s="95"/>
      <c r="F677" s="95"/>
      <c r="G677" s="95"/>
      <c r="H677" s="95"/>
      <c r="I677" s="95"/>
      <c r="J677" s="95"/>
      <c r="K677" s="95"/>
    </row>
    <row r="678" spans="2:11">
      <c r="B678" s="94"/>
      <c r="C678" s="94"/>
      <c r="D678" s="94"/>
      <c r="E678" s="95"/>
      <c r="F678" s="95"/>
      <c r="G678" s="95"/>
      <c r="H678" s="95"/>
      <c r="I678" s="95"/>
      <c r="J678" s="95"/>
      <c r="K678" s="95"/>
    </row>
    <row r="679" spans="2:11">
      <c r="B679" s="94"/>
      <c r="C679" s="94"/>
      <c r="D679" s="94"/>
      <c r="E679" s="95"/>
      <c r="F679" s="95"/>
      <c r="G679" s="95"/>
      <c r="H679" s="95"/>
      <c r="I679" s="95"/>
      <c r="J679" s="95"/>
      <c r="K679" s="95"/>
    </row>
    <row r="680" spans="2:11">
      <c r="B680" s="94"/>
      <c r="C680" s="94"/>
      <c r="D680" s="94"/>
      <c r="E680" s="95"/>
      <c r="F680" s="95"/>
      <c r="G680" s="95"/>
      <c r="H680" s="95"/>
      <c r="I680" s="95"/>
      <c r="J680" s="95"/>
      <c r="K680" s="95"/>
    </row>
    <row r="681" spans="2:11">
      <c r="B681" s="94"/>
      <c r="C681" s="94"/>
      <c r="D681" s="94"/>
      <c r="E681" s="95"/>
      <c r="F681" s="95"/>
      <c r="G681" s="95"/>
      <c r="H681" s="95"/>
      <c r="I681" s="95"/>
      <c r="J681" s="95"/>
      <c r="K681" s="95"/>
    </row>
    <row r="682" spans="2:11">
      <c r="B682" s="94"/>
      <c r="C682" s="94"/>
      <c r="D682" s="94"/>
      <c r="E682" s="95"/>
      <c r="F682" s="95"/>
      <c r="G682" s="95"/>
      <c r="H682" s="95"/>
      <c r="I682" s="95"/>
      <c r="J682" s="95"/>
      <c r="K682" s="95"/>
    </row>
    <row r="683" spans="2:11">
      <c r="B683" s="94"/>
      <c r="C683" s="94"/>
      <c r="D683" s="94"/>
      <c r="E683" s="95"/>
      <c r="F683" s="95"/>
      <c r="G683" s="95"/>
      <c r="H683" s="95"/>
      <c r="I683" s="95"/>
      <c r="J683" s="95"/>
      <c r="K683" s="95"/>
    </row>
    <row r="684" spans="2:11">
      <c r="B684" s="94"/>
      <c r="C684" s="94"/>
      <c r="D684" s="94"/>
      <c r="E684" s="95"/>
      <c r="F684" s="95"/>
      <c r="G684" s="95"/>
      <c r="H684" s="95"/>
      <c r="I684" s="95"/>
      <c r="J684" s="95"/>
      <c r="K684" s="95"/>
    </row>
    <row r="685" spans="2:11">
      <c r="B685" s="94"/>
      <c r="C685" s="94"/>
      <c r="D685" s="94"/>
      <c r="E685" s="95"/>
      <c r="F685" s="95"/>
      <c r="G685" s="95"/>
      <c r="H685" s="95"/>
      <c r="I685" s="95"/>
      <c r="J685" s="95"/>
      <c r="K685" s="95"/>
    </row>
    <row r="686" spans="2:11">
      <c r="B686" s="94"/>
      <c r="C686" s="94"/>
      <c r="D686" s="94"/>
      <c r="E686" s="95"/>
      <c r="F686" s="95"/>
      <c r="G686" s="95"/>
      <c r="H686" s="95"/>
      <c r="I686" s="95"/>
      <c r="J686" s="95"/>
      <c r="K686" s="95"/>
    </row>
    <row r="687" spans="2:11">
      <c r="B687" s="94"/>
      <c r="C687" s="94"/>
      <c r="D687" s="94"/>
      <c r="E687" s="95"/>
      <c r="F687" s="95"/>
      <c r="G687" s="95"/>
      <c r="H687" s="95"/>
      <c r="I687" s="95"/>
      <c r="J687" s="95"/>
      <c r="K687" s="95"/>
    </row>
    <row r="688" spans="2:11">
      <c r="B688" s="94"/>
      <c r="C688" s="94"/>
      <c r="D688" s="94"/>
      <c r="E688" s="95"/>
      <c r="F688" s="95"/>
      <c r="G688" s="95"/>
      <c r="H688" s="95"/>
      <c r="I688" s="95"/>
      <c r="J688" s="95"/>
      <c r="K688" s="95"/>
    </row>
    <row r="689" spans="2:11">
      <c r="B689" s="94"/>
      <c r="C689" s="94"/>
      <c r="D689" s="94"/>
      <c r="E689" s="95"/>
      <c r="F689" s="95"/>
      <c r="G689" s="95"/>
      <c r="H689" s="95"/>
      <c r="I689" s="95"/>
      <c r="J689" s="95"/>
      <c r="K689" s="95"/>
    </row>
    <row r="690" spans="2:11">
      <c r="B690" s="94"/>
      <c r="C690" s="94"/>
      <c r="D690" s="94"/>
      <c r="E690" s="95"/>
      <c r="F690" s="95"/>
      <c r="G690" s="95"/>
      <c r="H690" s="95"/>
      <c r="I690" s="95"/>
      <c r="J690" s="95"/>
      <c r="K690" s="95"/>
    </row>
    <row r="691" spans="2:11">
      <c r="B691" s="94"/>
      <c r="C691" s="94"/>
      <c r="D691" s="94"/>
      <c r="E691" s="95"/>
      <c r="F691" s="95"/>
      <c r="G691" s="95"/>
      <c r="H691" s="95"/>
      <c r="I691" s="95"/>
      <c r="J691" s="95"/>
      <c r="K691" s="95"/>
    </row>
    <row r="692" spans="2:11">
      <c r="B692" s="94"/>
      <c r="C692" s="94"/>
      <c r="D692" s="94"/>
      <c r="E692" s="95"/>
      <c r="F692" s="95"/>
      <c r="G692" s="95"/>
      <c r="H692" s="95"/>
      <c r="I692" s="95"/>
      <c r="J692" s="95"/>
      <c r="K692" s="95"/>
    </row>
    <row r="693" spans="2:11">
      <c r="B693" s="94"/>
      <c r="C693" s="94"/>
      <c r="D693" s="94"/>
      <c r="E693" s="95"/>
      <c r="F693" s="95"/>
      <c r="G693" s="95"/>
      <c r="H693" s="95"/>
      <c r="I693" s="95"/>
      <c r="J693" s="95"/>
      <c r="K693" s="95"/>
    </row>
    <row r="694" spans="2:11">
      <c r="B694" s="94"/>
      <c r="C694" s="94"/>
      <c r="D694" s="94"/>
      <c r="E694" s="95"/>
      <c r="F694" s="95"/>
      <c r="G694" s="95"/>
      <c r="H694" s="95"/>
      <c r="I694" s="95"/>
      <c r="J694" s="95"/>
      <c r="K694" s="95"/>
    </row>
    <row r="695" spans="2:11">
      <c r="B695" s="94"/>
      <c r="C695" s="94"/>
      <c r="D695" s="94"/>
      <c r="E695" s="95"/>
      <c r="F695" s="95"/>
      <c r="G695" s="95"/>
      <c r="H695" s="95"/>
      <c r="I695" s="95"/>
      <c r="J695" s="95"/>
      <c r="K695" s="95"/>
    </row>
    <row r="696" spans="2:11">
      <c r="B696" s="94"/>
      <c r="C696" s="94"/>
      <c r="D696" s="94"/>
      <c r="E696" s="95"/>
      <c r="F696" s="95"/>
      <c r="G696" s="95"/>
      <c r="H696" s="95"/>
      <c r="I696" s="95"/>
      <c r="J696" s="95"/>
      <c r="K696" s="95"/>
    </row>
    <row r="697" spans="2:11">
      <c r="B697" s="94"/>
      <c r="C697" s="94"/>
      <c r="D697" s="94"/>
      <c r="E697" s="95"/>
      <c r="F697" s="95"/>
      <c r="G697" s="95"/>
      <c r="H697" s="95"/>
      <c r="I697" s="95"/>
      <c r="J697" s="95"/>
      <c r="K697" s="95"/>
    </row>
    <row r="698" spans="2:11">
      <c r="B698" s="94"/>
      <c r="C698" s="94"/>
      <c r="D698" s="94"/>
      <c r="E698" s="95"/>
      <c r="F698" s="95"/>
      <c r="G698" s="95"/>
      <c r="H698" s="95"/>
      <c r="I698" s="95"/>
      <c r="J698" s="95"/>
      <c r="K698" s="95"/>
    </row>
    <row r="699" spans="2:11">
      <c r="B699" s="94"/>
      <c r="C699" s="94"/>
      <c r="D699" s="94"/>
      <c r="E699" s="95"/>
      <c r="F699" s="95"/>
      <c r="G699" s="95"/>
      <c r="H699" s="95"/>
      <c r="I699" s="95"/>
      <c r="J699" s="95"/>
      <c r="K699" s="95"/>
    </row>
    <row r="700" spans="2:11">
      <c r="B700" s="94"/>
      <c r="C700" s="94"/>
      <c r="D700" s="94"/>
      <c r="E700" s="95"/>
      <c r="F700" s="95"/>
      <c r="G700" s="95"/>
      <c r="H700" s="95"/>
      <c r="I700" s="95"/>
      <c r="J700" s="95"/>
      <c r="K700" s="95"/>
    </row>
    <row r="701" spans="2:11">
      <c r="B701" s="94"/>
      <c r="C701" s="94"/>
      <c r="D701" s="94"/>
      <c r="E701" s="95"/>
      <c r="F701" s="95"/>
      <c r="G701" s="95"/>
      <c r="H701" s="95"/>
      <c r="I701" s="95"/>
      <c r="J701" s="95"/>
      <c r="K701" s="95"/>
    </row>
    <row r="702" spans="2:11">
      <c r="B702" s="94"/>
      <c r="C702" s="94"/>
      <c r="D702" s="94"/>
      <c r="E702" s="95"/>
      <c r="F702" s="95"/>
      <c r="G702" s="95"/>
      <c r="H702" s="95"/>
      <c r="I702" s="95"/>
      <c r="J702" s="95"/>
      <c r="K702" s="95"/>
    </row>
    <row r="703" spans="2:11">
      <c r="B703" s="94"/>
      <c r="C703" s="94"/>
      <c r="D703" s="94"/>
      <c r="E703" s="95"/>
      <c r="F703" s="95"/>
      <c r="G703" s="95"/>
      <c r="H703" s="95"/>
      <c r="I703" s="95"/>
      <c r="J703" s="95"/>
      <c r="K703" s="95"/>
    </row>
    <row r="704" spans="2:11">
      <c r="B704" s="94"/>
      <c r="C704" s="94"/>
      <c r="D704" s="94"/>
      <c r="E704" s="95"/>
      <c r="F704" s="95"/>
      <c r="G704" s="95"/>
      <c r="H704" s="95"/>
      <c r="I704" s="95"/>
      <c r="J704" s="95"/>
      <c r="K704" s="95"/>
    </row>
    <row r="705" spans="2:11">
      <c r="B705" s="94"/>
      <c r="C705" s="94"/>
      <c r="D705" s="94"/>
      <c r="E705" s="95"/>
      <c r="F705" s="95"/>
      <c r="G705" s="95"/>
      <c r="H705" s="95"/>
      <c r="I705" s="95"/>
      <c r="J705" s="95"/>
      <c r="K705" s="95"/>
    </row>
    <row r="706" spans="2:11">
      <c r="B706" s="94"/>
      <c r="C706" s="94"/>
      <c r="D706" s="94"/>
      <c r="E706" s="95"/>
      <c r="F706" s="95"/>
      <c r="G706" s="95"/>
      <c r="H706" s="95"/>
      <c r="I706" s="95"/>
      <c r="J706" s="95"/>
      <c r="K706" s="95"/>
    </row>
    <row r="707" spans="2:11">
      <c r="B707" s="94"/>
      <c r="C707" s="94"/>
      <c r="D707" s="94"/>
      <c r="E707" s="95"/>
      <c r="F707" s="95"/>
      <c r="G707" s="95"/>
      <c r="H707" s="95"/>
      <c r="I707" s="95"/>
      <c r="J707" s="95"/>
      <c r="K707" s="95"/>
    </row>
    <row r="708" spans="2:11">
      <c r="B708" s="94"/>
      <c r="C708" s="94"/>
      <c r="D708" s="94"/>
      <c r="E708" s="95"/>
      <c r="F708" s="95"/>
      <c r="G708" s="95"/>
      <c r="H708" s="95"/>
      <c r="I708" s="95"/>
      <c r="J708" s="95"/>
      <c r="K708" s="95"/>
    </row>
    <row r="709" spans="2:11">
      <c r="B709" s="94"/>
      <c r="C709" s="94"/>
      <c r="D709" s="94"/>
      <c r="E709" s="95"/>
      <c r="F709" s="95"/>
      <c r="G709" s="95"/>
      <c r="H709" s="95"/>
      <c r="I709" s="95"/>
      <c r="J709" s="95"/>
      <c r="K709" s="95"/>
    </row>
    <row r="710" spans="2:11">
      <c r="B710" s="94"/>
      <c r="C710" s="94"/>
      <c r="D710" s="94"/>
      <c r="E710" s="95"/>
      <c r="F710" s="95"/>
      <c r="G710" s="95"/>
      <c r="H710" s="95"/>
      <c r="I710" s="95"/>
      <c r="J710" s="95"/>
      <c r="K710" s="95"/>
    </row>
    <row r="711" spans="2:11">
      <c r="B711" s="94"/>
      <c r="C711" s="94"/>
      <c r="D711" s="94"/>
      <c r="E711" s="95"/>
      <c r="F711" s="95"/>
      <c r="G711" s="95"/>
      <c r="H711" s="95"/>
      <c r="I711" s="95"/>
      <c r="J711" s="95"/>
      <c r="K711" s="95"/>
    </row>
    <row r="712" spans="2:11">
      <c r="B712" s="94"/>
      <c r="C712" s="94"/>
      <c r="D712" s="94"/>
      <c r="E712" s="95"/>
      <c r="F712" s="95"/>
      <c r="G712" s="95"/>
      <c r="H712" s="95"/>
      <c r="I712" s="95"/>
      <c r="J712" s="95"/>
      <c r="K712" s="95"/>
    </row>
    <row r="713" spans="2:11">
      <c r="B713" s="94"/>
      <c r="C713" s="94"/>
      <c r="D713" s="94"/>
      <c r="E713" s="95"/>
      <c r="F713" s="95"/>
      <c r="G713" s="95"/>
      <c r="H713" s="95"/>
      <c r="I713" s="95"/>
      <c r="J713" s="95"/>
      <c r="K713" s="95"/>
    </row>
    <row r="714" spans="2:11">
      <c r="B714" s="94"/>
      <c r="C714" s="94"/>
      <c r="D714" s="94"/>
      <c r="E714" s="95"/>
      <c r="F714" s="95"/>
      <c r="G714" s="95"/>
      <c r="H714" s="95"/>
      <c r="I714" s="95"/>
      <c r="J714" s="95"/>
      <c r="K714" s="95"/>
    </row>
    <row r="715" spans="2:11">
      <c r="B715" s="94"/>
      <c r="C715" s="94"/>
      <c r="D715" s="94"/>
      <c r="E715" s="95"/>
      <c r="F715" s="95"/>
      <c r="G715" s="95"/>
      <c r="H715" s="95"/>
      <c r="I715" s="95"/>
      <c r="J715" s="95"/>
      <c r="K715" s="95"/>
    </row>
    <row r="716" spans="2:11">
      <c r="B716" s="94"/>
      <c r="C716" s="94"/>
      <c r="D716" s="94"/>
      <c r="E716" s="95"/>
      <c r="F716" s="95"/>
      <c r="G716" s="95"/>
      <c r="H716" s="95"/>
      <c r="I716" s="95"/>
      <c r="J716" s="95"/>
      <c r="K716" s="95"/>
    </row>
    <row r="717" spans="2:11">
      <c r="B717" s="94"/>
      <c r="C717" s="94"/>
      <c r="D717" s="94"/>
      <c r="E717" s="95"/>
      <c r="F717" s="95"/>
      <c r="G717" s="95"/>
      <c r="H717" s="95"/>
      <c r="I717" s="95"/>
      <c r="J717" s="95"/>
      <c r="K717" s="95"/>
    </row>
    <row r="718" spans="2:11">
      <c r="B718" s="94"/>
      <c r="C718" s="94"/>
      <c r="D718" s="94"/>
      <c r="E718" s="95"/>
      <c r="F718" s="95"/>
      <c r="G718" s="95"/>
      <c r="H718" s="95"/>
      <c r="I718" s="95"/>
      <c r="J718" s="95"/>
      <c r="K718" s="95"/>
    </row>
    <row r="719" spans="2:11">
      <c r="B719" s="94"/>
      <c r="C719" s="94"/>
      <c r="D719" s="94"/>
      <c r="E719" s="95"/>
      <c r="F719" s="95"/>
      <c r="G719" s="95"/>
      <c r="H719" s="95"/>
      <c r="I719" s="95"/>
      <c r="J719" s="95"/>
      <c r="K719" s="95"/>
    </row>
    <row r="720" spans="2:11">
      <c r="B720" s="94"/>
      <c r="C720" s="94"/>
      <c r="D720" s="94"/>
      <c r="E720" s="95"/>
      <c r="F720" s="95"/>
      <c r="G720" s="95"/>
      <c r="H720" s="95"/>
      <c r="I720" s="95"/>
      <c r="J720" s="95"/>
      <c r="K720" s="95"/>
    </row>
    <row r="721" spans="2:11">
      <c r="B721" s="94"/>
      <c r="C721" s="94"/>
      <c r="D721" s="94"/>
      <c r="E721" s="95"/>
      <c r="F721" s="95"/>
      <c r="G721" s="95"/>
      <c r="H721" s="95"/>
      <c r="I721" s="95"/>
      <c r="J721" s="95"/>
      <c r="K721" s="95"/>
    </row>
    <row r="722" spans="2:11">
      <c r="B722" s="94"/>
      <c r="C722" s="94"/>
      <c r="D722" s="94"/>
      <c r="E722" s="95"/>
      <c r="F722" s="95"/>
      <c r="G722" s="95"/>
      <c r="H722" s="95"/>
      <c r="I722" s="95"/>
      <c r="J722" s="95"/>
      <c r="K722" s="95"/>
    </row>
    <row r="723" spans="2:11">
      <c r="B723" s="94"/>
      <c r="C723" s="94"/>
      <c r="D723" s="94"/>
      <c r="E723" s="95"/>
      <c r="F723" s="95"/>
      <c r="G723" s="95"/>
      <c r="H723" s="95"/>
      <c r="I723" s="95"/>
      <c r="J723" s="95"/>
      <c r="K723" s="95"/>
    </row>
    <row r="724" spans="2:11">
      <c r="B724" s="94"/>
      <c r="C724" s="94"/>
      <c r="D724" s="94"/>
      <c r="E724" s="95"/>
      <c r="F724" s="95"/>
      <c r="G724" s="95"/>
      <c r="H724" s="95"/>
      <c r="I724" s="95"/>
      <c r="J724" s="95"/>
      <c r="K724" s="95"/>
    </row>
    <row r="725" spans="2:11">
      <c r="B725" s="94"/>
      <c r="C725" s="94"/>
      <c r="D725" s="94"/>
      <c r="E725" s="95"/>
      <c r="F725" s="95"/>
      <c r="G725" s="95"/>
      <c r="H725" s="95"/>
      <c r="I725" s="95"/>
      <c r="J725" s="95"/>
      <c r="K725" s="95"/>
    </row>
    <row r="726" spans="2:11">
      <c r="B726" s="94"/>
      <c r="C726" s="94"/>
      <c r="D726" s="94"/>
      <c r="E726" s="95"/>
      <c r="F726" s="95"/>
      <c r="G726" s="95"/>
      <c r="H726" s="95"/>
      <c r="I726" s="95"/>
      <c r="J726" s="95"/>
      <c r="K726" s="95"/>
    </row>
    <row r="727" spans="2:11">
      <c r="B727" s="94"/>
      <c r="C727" s="94"/>
      <c r="D727" s="94"/>
      <c r="E727" s="95"/>
      <c r="F727" s="95"/>
      <c r="G727" s="95"/>
      <c r="H727" s="95"/>
      <c r="I727" s="95"/>
      <c r="J727" s="95"/>
      <c r="K727" s="95"/>
    </row>
    <row r="728" spans="2:11">
      <c r="B728" s="94"/>
      <c r="C728" s="94"/>
      <c r="D728" s="94"/>
      <c r="E728" s="95"/>
      <c r="F728" s="95"/>
      <c r="G728" s="95"/>
      <c r="H728" s="95"/>
      <c r="I728" s="95"/>
      <c r="J728" s="95"/>
      <c r="K728" s="95"/>
    </row>
    <row r="729" spans="2:11">
      <c r="B729" s="94"/>
      <c r="C729" s="94"/>
      <c r="D729" s="94"/>
      <c r="E729" s="95"/>
      <c r="F729" s="95"/>
      <c r="G729" s="95"/>
      <c r="H729" s="95"/>
      <c r="I729" s="95"/>
      <c r="J729" s="95"/>
      <c r="K729" s="95"/>
    </row>
    <row r="730" spans="2:11">
      <c r="B730" s="94"/>
      <c r="C730" s="94"/>
      <c r="D730" s="94"/>
      <c r="E730" s="95"/>
      <c r="F730" s="95"/>
      <c r="G730" s="95"/>
      <c r="H730" s="95"/>
      <c r="I730" s="95"/>
      <c r="J730" s="95"/>
      <c r="K730" s="95"/>
    </row>
    <row r="731" spans="2:11">
      <c r="B731" s="94"/>
      <c r="C731" s="94"/>
      <c r="D731" s="94"/>
      <c r="E731" s="95"/>
      <c r="F731" s="95"/>
      <c r="G731" s="95"/>
      <c r="H731" s="95"/>
      <c r="I731" s="95"/>
      <c r="J731" s="95"/>
      <c r="K731" s="95"/>
    </row>
    <row r="732" spans="2:11">
      <c r="B732" s="94"/>
      <c r="C732" s="94"/>
      <c r="D732" s="94"/>
      <c r="E732" s="95"/>
      <c r="F732" s="95"/>
      <c r="G732" s="95"/>
      <c r="H732" s="95"/>
      <c r="I732" s="95"/>
      <c r="J732" s="95"/>
      <c r="K732" s="95"/>
    </row>
    <row r="733" spans="2:11">
      <c r="B733" s="94"/>
      <c r="C733" s="94"/>
      <c r="D733" s="94"/>
      <c r="E733" s="95"/>
      <c r="F733" s="95"/>
      <c r="G733" s="95"/>
      <c r="H733" s="95"/>
      <c r="I733" s="95"/>
      <c r="J733" s="95"/>
      <c r="K733" s="95"/>
    </row>
    <row r="734" spans="2:11">
      <c r="B734" s="94"/>
      <c r="C734" s="94"/>
      <c r="D734" s="94"/>
      <c r="E734" s="95"/>
      <c r="F734" s="95"/>
      <c r="G734" s="95"/>
      <c r="H734" s="95"/>
      <c r="I734" s="95"/>
      <c r="J734" s="95"/>
      <c r="K734" s="95"/>
    </row>
    <row r="735" spans="2:11">
      <c r="B735" s="94"/>
      <c r="C735" s="94"/>
      <c r="D735" s="94"/>
      <c r="E735" s="95"/>
      <c r="F735" s="95"/>
      <c r="G735" s="95"/>
      <c r="H735" s="95"/>
      <c r="I735" s="95"/>
      <c r="J735" s="95"/>
      <c r="K735" s="95"/>
    </row>
    <row r="736" spans="2:11">
      <c r="B736" s="94"/>
      <c r="C736" s="94"/>
      <c r="D736" s="94"/>
      <c r="E736" s="95"/>
      <c r="F736" s="95"/>
      <c r="G736" s="95"/>
      <c r="H736" s="95"/>
      <c r="I736" s="95"/>
      <c r="J736" s="95"/>
      <c r="K736" s="95"/>
    </row>
    <row r="737" spans="2:11">
      <c r="B737" s="94"/>
      <c r="C737" s="94"/>
      <c r="D737" s="94"/>
      <c r="E737" s="95"/>
      <c r="F737" s="95"/>
      <c r="G737" s="95"/>
      <c r="H737" s="95"/>
      <c r="I737" s="95"/>
      <c r="J737" s="95"/>
      <c r="K737" s="95"/>
    </row>
    <row r="738" spans="2:11">
      <c r="B738" s="94"/>
      <c r="C738" s="94"/>
      <c r="D738" s="94"/>
      <c r="E738" s="95"/>
      <c r="F738" s="95"/>
      <c r="G738" s="95"/>
      <c r="H738" s="95"/>
      <c r="I738" s="95"/>
      <c r="J738" s="95"/>
      <c r="K738" s="95"/>
    </row>
    <row r="739" spans="2:11">
      <c r="B739" s="94"/>
      <c r="C739" s="94"/>
      <c r="D739" s="94"/>
      <c r="E739" s="95"/>
      <c r="F739" s="95"/>
      <c r="G739" s="95"/>
      <c r="H739" s="95"/>
      <c r="I739" s="95"/>
      <c r="J739" s="95"/>
      <c r="K739" s="95"/>
    </row>
    <row r="740" spans="2:11">
      <c r="B740" s="94"/>
      <c r="C740" s="94"/>
      <c r="D740" s="94"/>
      <c r="E740" s="95"/>
      <c r="F740" s="95"/>
      <c r="G740" s="95"/>
      <c r="H740" s="95"/>
      <c r="I740" s="95"/>
      <c r="J740" s="95"/>
      <c r="K740" s="95"/>
    </row>
    <row r="741" spans="2:11">
      <c r="B741" s="94"/>
      <c r="C741" s="94"/>
      <c r="D741" s="94"/>
      <c r="E741" s="95"/>
      <c r="F741" s="95"/>
      <c r="G741" s="95"/>
      <c r="H741" s="95"/>
      <c r="I741" s="95"/>
      <c r="J741" s="95"/>
      <c r="K741" s="95"/>
    </row>
    <row r="742" spans="2:11">
      <c r="B742" s="94"/>
      <c r="C742" s="94"/>
      <c r="D742" s="94"/>
      <c r="E742" s="95"/>
      <c r="F742" s="95"/>
      <c r="G742" s="95"/>
      <c r="H742" s="95"/>
      <c r="I742" s="95"/>
      <c r="J742" s="95"/>
      <c r="K742" s="95"/>
    </row>
    <row r="743" spans="2:11">
      <c r="B743" s="94"/>
      <c r="C743" s="94"/>
      <c r="D743" s="94"/>
      <c r="E743" s="95"/>
      <c r="F743" s="95"/>
      <c r="G743" s="95"/>
      <c r="H743" s="95"/>
      <c r="I743" s="95"/>
      <c r="J743" s="95"/>
      <c r="K743" s="95"/>
    </row>
    <row r="744" spans="2:11">
      <c r="B744" s="94"/>
      <c r="C744" s="94"/>
      <c r="D744" s="94"/>
      <c r="E744" s="95"/>
      <c r="F744" s="95"/>
      <c r="G744" s="95"/>
      <c r="H744" s="95"/>
      <c r="I744" s="95"/>
      <c r="J744" s="95"/>
      <c r="K744" s="95"/>
    </row>
    <row r="745" spans="2:11">
      <c r="B745" s="94"/>
      <c r="C745" s="94"/>
      <c r="D745" s="94"/>
      <c r="E745" s="95"/>
      <c r="F745" s="95"/>
      <c r="G745" s="95"/>
      <c r="H745" s="95"/>
      <c r="I745" s="95"/>
      <c r="J745" s="95"/>
      <c r="K745" s="95"/>
    </row>
    <row r="746" spans="2:11">
      <c r="B746" s="94"/>
      <c r="C746" s="94"/>
      <c r="D746" s="94"/>
      <c r="E746" s="95"/>
      <c r="F746" s="95"/>
      <c r="G746" s="95"/>
      <c r="H746" s="95"/>
      <c r="I746" s="95"/>
      <c r="J746" s="95"/>
      <c r="K746" s="95"/>
    </row>
    <row r="747" spans="2:11">
      <c r="B747" s="94"/>
      <c r="C747" s="94"/>
      <c r="D747" s="94"/>
      <c r="E747" s="95"/>
      <c r="F747" s="95"/>
      <c r="G747" s="95"/>
      <c r="H747" s="95"/>
      <c r="I747" s="95"/>
      <c r="J747" s="95"/>
      <c r="K747" s="95"/>
    </row>
    <row r="748" spans="2:11">
      <c r="B748" s="94"/>
      <c r="C748" s="94"/>
      <c r="D748" s="94"/>
      <c r="E748" s="95"/>
      <c r="F748" s="95"/>
      <c r="G748" s="95"/>
      <c r="H748" s="95"/>
      <c r="I748" s="95"/>
      <c r="J748" s="95"/>
      <c r="K748" s="95"/>
    </row>
    <row r="749" spans="2:11">
      <c r="B749" s="94"/>
      <c r="C749" s="94"/>
      <c r="D749" s="94"/>
      <c r="E749" s="95"/>
      <c r="F749" s="95"/>
      <c r="G749" s="95"/>
      <c r="H749" s="95"/>
      <c r="I749" s="95"/>
      <c r="J749" s="95"/>
      <c r="K749" s="95"/>
    </row>
    <row r="750" spans="2:11">
      <c r="B750" s="94"/>
      <c r="C750" s="94"/>
      <c r="D750" s="94"/>
      <c r="E750" s="95"/>
      <c r="F750" s="95"/>
      <c r="G750" s="95"/>
      <c r="H750" s="95"/>
      <c r="I750" s="95"/>
      <c r="J750" s="95"/>
      <c r="K750" s="95"/>
    </row>
    <row r="751" spans="2:11">
      <c r="B751" s="94"/>
      <c r="C751" s="94"/>
      <c r="D751" s="94"/>
      <c r="E751" s="95"/>
      <c r="F751" s="95"/>
      <c r="G751" s="95"/>
      <c r="H751" s="95"/>
      <c r="I751" s="95"/>
      <c r="J751" s="95"/>
      <c r="K751" s="95"/>
    </row>
    <row r="752" spans="2:11">
      <c r="B752" s="94"/>
      <c r="C752" s="94"/>
      <c r="D752" s="94"/>
      <c r="E752" s="95"/>
      <c r="F752" s="95"/>
      <c r="G752" s="95"/>
      <c r="H752" s="95"/>
      <c r="I752" s="95"/>
      <c r="J752" s="95"/>
      <c r="K752" s="95"/>
    </row>
    <row r="753" spans="2:11">
      <c r="B753" s="94"/>
      <c r="C753" s="94"/>
      <c r="D753" s="94"/>
      <c r="E753" s="95"/>
      <c r="F753" s="95"/>
      <c r="G753" s="95"/>
      <c r="H753" s="95"/>
      <c r="I753" s="95"/>
      <c r="J753" s="95"/>
      <c r="K753" s="95"/>
    </row>
    <row r="754" spans="2:11">
      <c r="B754" s="94"/>
      <c r="C754" s="94"/>
      <c r="D754" s="94"/>
      <c r="E754" s="95"/>
      <c r="F754" s="95"/>
      <c r="G754" s="95"/>
      <c r="H754" s="95"/>
      <c r="I754" s="95"/>
      <c r="J754" s="95"/>
      <c r="K754" s="95"/>
    </row>
    <row r="755" spans="2:11">
      <c r="B755" s="94"/>
      <c r="C755" s="94"/>
      <c r="D755" s="94"/>
      <c r="E755" s="95"/>
      <c r="F755" s="95"/>
      <c r="G755" s="95"/>
      <c r="H755" s="95"/>
      <c r="I755" s="95"/>
      <c r="J755" s="95"/>
      <c r="K755" s="95"/>
    </row>
    <row r="756" spans="2:11">
      <c r="B756" s="94"/>
      <c r="C756" s="94"/>
      <c r="D756" s="94"/>
      <c r="E756" s="95"/>
      <c r="F756" s="95"/>
      <c r="G756" s="95"/>
      <c r="H756" s="95"/>
      <c r="I756" s="95"/>
      <c r="J756" s="95"/>
      <c r="K756" s="95"/>
    </row>
    <row r="757" spans="2:11">
      <c r="B757" s="94"/>
      <c r="C757" s="94"/>
      <c r="D757" s="94"/>
      <c r="E757" s="95"/>
      <c r="F757" s="95"/>
      <c r="G757" s="95"/>
      <c r="H757" s="95"/>
      <c r="I757" s="95"/>
      <c r="J757" s="95"/>
      <c r="K757" s="95"/>
    </row>
    <row r="758" spans="2:11">
      <c r="B758" s="94"/>
      <c r="C758" s="94"/>
      <c r="D758" s="94"/>
      <c r="E758" s="95"/>
      <c r="F758" s="95"/>
      <c r="G758" s="95"/>
      <c r="H758" s="95"/>
      <c r="I758" s="95"/>
      <c r="J758" s="95"/>
      <c r="K758" s="95"/>
    </row>
    <row r="759" spans="2:11">
      <c r="B759" s="94"/>
      <c r="C759" s="94"/>
      <c r="D759" s="94"/>
      <c r="E759" s="95"/>
      <c r="F759" s="95"/>
      <c r="G759" s="95"/>
      <c r="H759" s="95"/>
      <c r="I759" s="95"/>
      <c r="J759" s="95"/>
      <c r="K759" s="95"/>
    </row>
    <row r="760" spans="2:11">
      <c r="B760" s="94"/>
      <c r="C760" s="94"/>
      <c r="D760" s="94"/>
      <c r="E760" s="95"/>
      <c r="F760" s="95"/>
      <c r="G760" s="95"/>
      <c r="H760" s="95"/>
      <c r="I760" s="95"/>
      <c r="J760" s="95"/>
      <c r="K760" s="95"/>
    </row>
    <row r="761" spans="2:11">
      <c r="B761" s="94"/>
      <c r="C761" s="94"/>
      <c r="D761" s="94"/>
      <c r="E761" s="95"/>
      <c r="F761" s="95"/>
      <c r="G761" s="95"/>
      <c r="H761" s="95"/>
      <c r="I761" s="95"/>
      <c r="J761" s="95"/>
      <c r="K761" s="95"/>
    </row>
    <row r="762" spans="2:11">
      <c r="B762" s="94"/>
      <c r="C762" s="94"/>
      <c r="D762" s="94"/>
      <c r="E762" s="95"/>
      <c r="F762" s="95"/>
      <c r="G762" s="95"/>
      <c r="H762" s="95"/>
      <c r="I762" s="95"/>
      <c r="J762" s="95"/>
      <c r="K762" s="95"/>
    </row>
    <row r="763" spans="2:11">
      <c r="B763" s="94"/>
      <c r="C763" s="94"/>
      <c r="D763" s="94"/>
      <c r="E763" s="95"/>
      <c r="F763" s="95"/>
      <c r="G763" s="95"/>
      <c r="H763" s="95"/>
      <c r="I763" s="95"/>
      <c r="J763" s="95"/>
      <c r="K763" s="95"/>
    </row>
    <row r="764" spans="2:11">
      <c r="B764" s="94"/>
      <c r="C764" s="94"/>
      <c r="D764" s="94"/>
      <c r="E764" s="95"/>
      <c r="F764" s="95"/>
      <c r="G764" s="95"/>
      <c r="H764" s="95"/>
      <c r="I764" s="95"/>
      <c r="J764" s="95"/>
      <c r="K764" s="95"/>
    </row>
    <row r="765" spans="2:11">
      <c r="B765" s="94"/>
      <c r="C765" s="94"/>
      <c r="D765" s="94"/>
      <c r="E765" s="95"/>
      <c r="F765" s="95"/>
      <c r="G765" s="95"/>
      <c r="H765" s="95"/>
      <c r="I765" s="95"/>
      <c r="J765" s="95"/>
      <c r="K765" s="95"/>
    </row>
    <row r="766" spans="2:11">
      <c r="B766" s="94"/>
      <c r="C766" s="94"/>
      <c r="D766" s="94"/>
      <c r="E766" s="95"/>
      <c r="F766" s="95"/>
      <c r="G766" s="95"/>
      <c r="H766" s="95"/>
      <c r="I766" s="95"/>
      <c r="J766" s="95"/>
      <c r="K766" s="95"/>
    </row>
    <row r="767" spans="2:11">
      <c r="B767" s="94"/>
      <c r="C767" s="94"/>
      <c r="D767" s="94"/>
      <c r="E767" s="95"/>
      <c r="F767" s="95"/>
      <c r="G767" s="95"/>
      <c r="H767" s="95"/>
      <c r="I767" s="95"/>
      <c r="J767" s="95"/>
      <c r="K767" s="95"/>
    </row>
    <row r="768" spans="2:11">
      <c r="B768" s="94"/>
      <c r="C768" s="94"/>
      <c r="D768" s="94"/>
      <c r="E768" s="95"/>
      <c r="F768" s="95"/>
      <c r="G768" s="95"/>
      <c r="H768" s="95"/>
      <c r="I768" s="95"/>
      <c r="J768" s="95"/>
      <c r="K768" s="95"/>
    </row>
    <row r="769" spans="2:11">
      <c r="B769" s="94"/>
      <c r="C769" s="94"/>
      <c r="D769" s="94"/>
      <c r="E769" s="95"/>
      <c r="F769" s="95"/>
      <c r="G769" s="95"/>
      <c r="H769" s="95"/>
      <c r="I769" s="95"/>
      <c r="J769" s="95"/>
      <c r="K769" s="95"/>
    </row>
    <row r="770" spans="2:11">
      <c r="B770" s="94"/>
      <c r="C770" s="94"/>
      <c r="D770" s="94"/>
      <c r="E770" s="95"/>
      <c r="F770" s="95"/>
      <c r="G770" s="95"/>
      <c r="H770" s="95"/>
      <c r="I770" s="95"/>
      <c r="J770" s="95"/>
      <c r="K770" s="95"/>
    </row>
    <row r="771" spans="2:11">
      <c r="B771" s="94"/>
      <c r="C771" s="94"/>
      <c r="D771" s="94"/>
      <c r="E771" s="95"/>
      <c r="F771" s="95"/>
      <c r="G771" s="95"/>
      <c r="H771" s="95"/>
      <c r="I771" s="95"/>
      <c r="J771" s="95"/>
      <c r="K771" s="95"/>
    </row>
    <row r="772" spans="2:11">
      <c r="B772" s="94"/>
      <c r="C772" s="94"/>
      <c r="D772" s="94"/>
      <c r="E772" s="95"/>
      <c r="F772" s="95"/>
      <c r="G772" s="95"/>
      <c r="H772" s="95"/>
      <c r="I772" s="95"/>
      <c r="J772" s="95"/>
      <c r="K772" s="95"/>
    </row>
    <row r="773" spans="2:11">
      <c r="B773" s="94"/>
      <c r="C773" s="94"/>
      <c r="D773" s="94"/>
      <c r="E773" s="95"/>
      <c r="F773" s="95"/>
      <c r="G773" s="95"/>
      <c r="H773" s="95"/>
      <c r="I773" s="95"/>
      <c r="J773" s="95"/>
      <c r="K773" s="95"/>
    </row>
    <row r="774" spans="2:11">
      <c r="B774" s="94"/>
      <c r="C774" s="94"/>
      <c r="D774" s="94"/>
      <c r="E774" s="95"/>
      <c r="F774" s="95"/>
      <c r="G774" s="95"/>
      <c r="H774" s="95"/>
      <c r="I774" s="95"/>
      <c r="J774" s="95"/>
      <c r="K774" s="95"/>
    </row>
    <row r="775" spans="2:11">
      <c r="B775" s="94"/>
      <c r="C775" s="94"/>
      <c r="D775" s="94"/>
      <c r="E775" s="95"/>
      <c r="F775" s="95"/>
      <c r="G775" s="95"/>
      <c r="H775" s="95"/>
      <c r="I775" s="95"/>
      <c r="J775" s="95"/>
      <c r="K775" s="95"/>
    </row>
    <row r="776" spans="2:11">
      <c r="B776" s="94"/>
      <c r="C776" s="94"/>
      <c r="D776" s="94"/>
      <c r="E776" s="95"/>
      <c r="F776" s="95"/>
      <c r="G776" s="95"/>
      <c r="H776" s="95"/>
      <c r="I776" s="95"/>
      <c r="J776" s="95"/>
      <c r="K776" s="95"/>
    </row>
    <row r="777" spans="2:11">
      <c r="B777" s="94"/>
      <c r="C777" s="94"/>
      <c r="D777" s="94"/>
      <c r="E777" s="95"/>
      <c r="F777" s="95"/>
      <c r="G777" s="95"/>
      <c r="H777" s="95"/>
      <c r="I777" s="95"/>
      <c r="J777" s="95"/>
      <c r="K777" s="95"/>
    </row>
    <row r="778" spans="2:11">
      <c r="B778" s="94"/>
      <c r="C778" s="94"/>
      <c r="D778" s="94"/>
      <c r="E778" s="95"/>
      <c r="F778" s="95"/>
      <c r="G778" s="95"/>
      <c r="H778" s="95"/>
      <c r="I778" s="95"/>
      <c r="J778" s="95"/>
      <c r="K778" s="95"/>
    </row>
    <row r="779" spans="2:11">
      <c r="B779" s="94"/>
      <c r="C779" s="94"/>
      <c r="D779" s="94"/>
      <c r="E779" s="95"/>
      <c r="F779" s="95"/>
      <c r="G779" s="95"/>
      <c r="H779" s="95"/>
      <c r="I779" s="95"/>
      <c r="J779" s="95"/>
      <c r="K779" s="95"/>
    </row>
    <row r="780" spans="2:11">
      <c r="B780" s="94"/>
      <c r="C780" s="94"/>
      <c r="D780" s="94"/>
      <c r="E780" s="95"/>
      <c r="F780" s="95"/>
      <c r="G780" s="95"/>
      <c r="H780" s="95"/>
      <c r="I780" s="95"/>
      <c r="J780" s="95"/>
      <c r="K780" s="95"/>
    </row>
    <row r="781" spans="2:11">
      <c r="B781" s="94"/>
      <c r="C781" s="94"/>
      <c r="D781" s="94"/>
      <c r="E781" s="95"/>
      <c r="F781" s="95"/>
      <c r="G781" s="95"/>
      <c r="H781" s="95"/>
      <c r="I781" s="95"/>
      <c r="J781" s="95"/>
      <c r="K781" s="95"/>
    </row>
    <row r="782" spans="2:11">
      <c r="B782" s="94"/>
      <c r="C782" s="94"/>
      <c r="D782" s="94"/>
      <c r="E782" s="95"/>
      <c r="F782" s="95"/>
      <c r="G782" s="95"/>
      <c r="H782" s="95"/>
      <c r="I782" s="95"/>
      <c r="J782" s="95"/>
      <c r="K782" s="95"/>
    </row>
    <row r="783" spans="2:11">
      <c r="B783" s="94"/>
      <c r="C783" s="94"/>
      <c r="D783" s="94"/>
      <c r="E783" s="95"/>
      <c r="F783" s="95"/>
      <c r="G783" s="95"/>
      <c r="H783" s="95"/>
      <c r="I783" s="95"/>
      <c r="J783" s="95"/>
      <c r="K783" s="95"/>
    </row>
    <row r="784" spans="2:11">
      <c r="B784" s="94"/>
      <c r="C784" s="94"/>
      <c r="D784" s="94"/>
      <c r="E784" s="95"/>
      <c r="F784" s="95"/>
      <c r="G784" s="95"/>
      <c r="H784" s="95"/>
      <c r="I784" s="95"/>
      <c r="J784" s="95"/>
      <c r="K784" s="95"/>
    </row>
    <row r="785" spans="2:11">
      <c r="B785" s="94"/>
      <c r="C785" s="94"/>
      <c r="D785" s="94"/>
      <c r="E785" s="95"/>
      <c r="F785" s="95"/>
      <c r="G785" s="95"/>
      <c r="H785" s="95"/>
      <c r="I785" s="95"/>
      <c r="J785" s="95"/>
      <c r="K785" s="95"/>
    </row>
    <row r="786" spans="2:11">
      <c r="B786" s="94"/>
      <c r="C786" s="94"/>
      <c r="D786" s="94"/>
      <c r="E786" s="95"/>
      <c r="F786" s="95"/>
      <c r="G786" s="95"/>
      <c r="H786" s="95"/>
      <c r="I786" s="95"/>
      <c r="J786" s="95"/>
      <c r="K786" s="95"/>
    </row>
    <row r="787" spans="2:11">
      <c r="B787" s="94"/>
      <c r="C787" s="94"/>
      <c r="D787" s="94"/>
      <c r="E787" s="95"/>
      <c r="F787" s="95"/>
      <c r="G787" s="95"/>
      <c r="H787" s="95"/>
      <c r="I787" s="95"/>
      <c r="J787" s="95"/>
      <c r="K787" s="95"/>
    </row>
    <row r="788" spans="2:11">
      <c r="B788" s="94"/>
      <c r="C788" s="94"/>
      <c r="D788" s="94"/>
      <c r="E788" s="95"/>
      <c r="F788" s="95"/>
      <c r="G788" s="95"/>
      <c r="H788" s="95"/>
      <c r="I788" s="95"/>
      <c r="J788" s="95"/>
      <c r="K788" s="95"/>
    </row>
    <row r="789" spans="2:11">
      <c r="B789" s="94"/>
      <c r="C789" s="94"/>
      <c r="D789" s="94"/>
      <c r="E789" s="95"/>
      <c r="F789" s="95"/>
      <c r="G789" s="95"/>
      <c r="H789" s="95"/>
      <c r="I789" s="95"/>
      <c r="J789" s="95"/>
      <c r="K789" s="95"/>
    </row>
    <row r="790" spans="2:11">
      <c r="B790" s="94"/>
      <c r="C790" s="94"/>
      <c r="D790" s="94"/>
      <c r="E790" s="95"/>
      <c r="F790" s="95"/>
      <c r="G790" s="95"/>
      <c r="H790" s="95"/>
      <c r="I790" s="95"/>
      <c r="J790" s="95"/>
      <c r="K790" s="95"/>
    </row>
    <row r="791" spans="2:11">
      <c r="B791" s="94"/>
      <c r="C791" s="94"/>
      <c r="D791" s="94"/>
      <c r="E791" s="95"/>
      <c r="F791" s="95"/>
      <c r="G791" s="95"/>
      <c r="H791" s="95"/>
      <c r="I791" s="95"/>
      <c r="J791" s="95"/>
      <c r="K791" s="95"/>
    </row>
    <row r="792" spans="2:11">
      <c r="B792" s="94"/>
      <c r="C792" s="94"/>
      <c r="D792" s="94"/>
      <c r="E792" s="95"/>
      <c r="F792" s="95"/>
      <c r="G792" s="95"/>
      <c r="H792" s="95"/>
      <c r="I792" s="95"/>
      <c r="J792" s="95"/>
      <c r="K792" s="95"/>
    </row>
    <row r="793" spans="2:11">
      <c r="B793" s="94"/>
      <c r="C793" s="94"/>
      <c r="D793" s="94"/>
      <c r="E793" s="95"/>
      <c r="F793" s="95"/>
      <c r="G793" s="95"/>
      <c r="H793" s="95"/>
      <c r="I793" s="95"/>
      <c r="J793" s="95"/>
      <c r="K793" s="95"/>
    </row>
    <row r="794" spans="2:11">
      <c r="B794" s="94"/>
      <c r="C794" s="94"/>
      <c r="D794" s="94"/>
      <c r="E794" s="95"/>
      <c r="F794" s="95"/>
      <c r="G794" s="95"/>
      <c r="H794" s="95"/>
      <c r="I794" s="95"/>
      <c r="J794" s="95"/>
      <c r="K794" s="95"/>
    </row>
    <row r="795" spans="2:11">
      <c r="B795" s="94"/>
      <c r="C795" s="94"/>
      <c r="D795" s="94"/>
      <c r="E795" s="95"/>
      <c r="F795" s="95"/>
      <c r="G795" s="95"/>
      <c r="H795" s="95"/>
      <c r="I795" s="95"/>
      <c r="J795" s="95"/>
      <c r="K795" s="95"/>
    </row>
    <row r="796" spans="2:11">
      <c r="B796" s="94"/>
      <c r="C796" s="94"/>
      <c r="D796" s="94"/>
      <c r="E796" s="95"/>
      <c r="F796" s="95"/>
      <c r="G796" s="95"/>
      <c r="H796" s="95"/>
      <c r="I796" s="95"/>
      <c r="J796" s="95"/>
      <c r="K796" s="95"/>
    </row>
    <row r="797" spans="2:11">
      <c r="B797" s="94"/>
      <c r="C797" s="94"/>
      <c r="D797" s="94"/>
      <c r="E797" s="95"/>
      <c r="F797" s="95"/>
      <c r="G797" s="95"/>
      <c r="H797" s="95"/>
      <c r="I797" s="95"/>
      <c r="J797" s="95"/>
      <c r="K797" s="95"/>
    </row>
    <row r="798" spans="2:11">
      <c r="B798" s="94"/>
      <c r="C798" s="94"/>
      <c r="D798" s="94"/>
      <c r="E798" s="95"/>
      <c r="F798" s="95"/>
      <c r="G798" s="95"/>
      <c r="H798" s="95"/>
      <c r="I798" s="95"/>
      <c r="J798" s="95"/>
      <c r="K798" s="95"/>
    </row>
    <row r="799" spans="2:11">
      <c r="B799" s="94"/>
      <c r="C799" s="94"/>
      <c r="D799" s="94"/>
      <c r="E799" s="95"/>
      <c r="F799" s="95"/>
      <c r="G799" s="95"/>
      <c r="H799" s="95"/>
      <c r="I799" s="95"/>
      <c r="J799" s="95"/>
      <c r="K799" s="95"/>
    </row>
    <row r="800" spans="2:11">
      <c r="B800" s="94"/>
      <c r="C800" s="94"/>
      <c r="D800" s="94"/>
      <c r="E800" s="95"/>
      <c r="F800" s="95"/>
      <c r="G800" s="95"/>
      <c r="H800" s="95"/>
      <c r="I800" s="95"/>
      <c r="J800" s="95"/>
      <c r="K800" s="95"/>
    </row>
    <row r="801" spans="2:11">
      <c r="B801" s="94"/>
      <c r="C801" s="94"/>
      <c r="D801" s="94"/>
      <c r="E801" s="95"/>
      <c r="F801" s="95"/>
      <c r="G801" s="95"/>
      <c r="H801" s="95"/>
      <c r="I801" s="95"/>
      <c r="J801" s="95"/>
      <c r="K801" s="95"/>
    </row>
    <row r="802" spans="2:11">
      <c r="B802" s="94"/>
      <c r="C802" s="94"/>
      <c r="D802" s="94"/>
      <c r="E802" s="95"/>
      <c r="F802" s="95"/>
      <c r="G802" s="95"/>
      <c r="H802" s="95"/>
      <c r="I802" s="95"/>
      <c r="J802" s="95"/>
      <c r="K802" s="95"/>
    </row>
    <row r="803" spans="2:11">
      <c r="B803" s="94"/>
      <c r="C803" s="94"/>
      <c r="D803" s="94"/>
      <c r="E803" s="95"/>
      <c r="F803" s="95"/>
      <c r="G803" s="95"/>
      <c r="H803" s="95"/>
      <c r="I803" s="95"/>
      <c r="J803" s="95"/>
      <c r="K803" s="95"/>
    </row>
    <row r="804" spans="2:11">
      <c r="B804" s="94"/>
      <c r="C804" s="94"/>
      <c r="D804" s="94"/>
      <c r="E804" s="95"/>
      <c r="F804" s="95"/>
      <c r="G804" s="95"/>
      <c r="H804" s="95"/>
      <c r="I804" s="95"/>
      <c r="J804" s="95"/>
      <c r="K804" s="95"/>
    </row>
    <row r="805" spans="2:11">
      <c r="B805" s="94"/>
      <c r="C805" s="94"/>
      <c r="D805" s="94"/>
      <c r="E805" s="95"/>
      <c r="F805" s="95"/>
      <c r="G805" s="95"/>
      <c r="H805" s="95"/>
      <c r="I805" s="95"/>
      <c r="J805" s="95"/>
      <c r="K805" s="95"/>
    </row>
    <row r="806" spans="2:11">
      <c r="B806" s="94"/>
      <c r="C806" s="94"/>
      <c r="D806" s="94"/>
      <c r="E806" s="95"/>
      <c r="F806" s="95"/>
      <c r="G806" s="95"/>
      <c r="H806" s="95"/>
      <c r="I806" s="95"/>
      <c r="J806" s="95"/>
      <c r="K806" s="95"/>
    </row>
    <row r="807" spans="2:11">
      <c r="B807" s="94"/>
      <c r="C807" s="94"/>
      <c r="D807" s="94"/>
      <c r="E807" s="95"/>
      <c r="F807" s="95"/>
      <c r="G807" s="95"/>
      <c r="H807" s="95"/>
      <c r="I807" s="95"/>
      <c r="J807" s="95"/>
      <c r="K807" s="95"/>
    </row>
    <row r="808" spans="2:11">
      <c r="B808" s="94"/>
      <c r="C808" s="94"/>
      <c r="D808" s="94"/>
      <c r="E808" s="95"/>
      <c r="F808" s="95"/>
      <c r="G808" s="95"/>
      <c r="H808" s="95"/>
      <c r="I808" s="95"/>
      <c r="J808" s="95"/>
      <c r="K808" s="95"/>
    </row>
    <row r="809" spans="2:11">
      <c r="B809" s="94"/>
      <c r="C809" s="94"/>
      <c r="D809" s="94"/>
      <c r="E809" s="95"/>
      <c r="F809" s="95"/>
      <c r="G809" s="95"/>
      <c r="H809" s="95"/>
      <c r="I809" s="95"/>
      <c r="J809" s="95"/>
      <c r="K809" s="95"/>
    </row>
    <row r="810" spans="2:11">
      <c r="B810" s="94"/>
      <c r="C810" s="94"/>
      <c r="D810" s="94"/>
      <c r="E810" s="95"/>
      <c r="F810" s="95"/>
      <c r="G810" s="95"/>
      <c r="H810" s="95"/>
      <c r="I810" s="95"/>
      <c r="J810" s="95"/>
      <c r="K810" s="95"/>
    </row>
    <row r="811" spans="2:11">
      <c r="B811" s="94"/>
      <c r="C811" s="94"/>
      <c r="D811" s="94"/>
      <c r="E811" s="95"/>
      <c r="F811" s="95"/>
      <c r="G811" s="95"/>
      <c r="H811" s="95"/>
      <c r="I811" s="95"/>
      <c r="J811" s="95"/>
      <c r="K811" s="95"/>
    </row>
    <row r="812" spans="2:11">
      <c r="B812" s="94"/>
      <c r="C812" s="94"/>
      <c r="D812" s="94"/>
      <c r="E812" s="95"/>
      <c r="F812" s="95"/>
      <c r="G812" s="95"/>
      <c r="H812" s="95"/>
      <c r="I812" s="95"/>
      <c r="J812" s="95"/>
      <c r="K812" s="95"/>
    </row>
    <row r="813" spans="2:11">
      <c r="B813" s="94"/>
      <c r="C813" s="94"/>
      <c r="D813" s="94"/>
      <c r="E813" s="95"/>
      <c r="F813" s="95"/>
      <c r="G813" s="95"/>
      <c r="H813" s="95"/>
      <c r="I813" s="95"/>
      <c r="J813" s="95"/>
      <c r="K813" s="95"/>
    </row>
    <row r="814" spans="2:11">
      <c r="B814" s="94"/>
      <c r="C814" s="94"/>
      <c r="D814" s="94"/>
      <c r="E814" s="95"/>
      <c r="F814" s="95"/>
      <c r="G814" s="95"/>
      <c r="H814" s="95"/>
      <c r="I814" s="95"/>
      <c r="J814" s="95"/>
      <c r="K814" s="95"/>
    </row>
    <row r="815" spans="2:11">
      <c r="B815" s="94"/>
      <c r="C815" s="94"/>
      <c r="D815" s="94"/>
      <c r="E815" s="95"/>
      <c r="F815" s="95"/>
      <c r="G815" s="95"/>
      <c r="H815" s="95"/>
      <c r="I815" s="95"/>
      <c r="J815" s="95"/>
      <c r="K815" s="95"/>
    </row>
    <row r="816" spans="2:11">
      <c r="B816" s="94"/>
      <c r="C816" s="94"/>
      <c r="D816" s="94"/>
      <c r="E816" s="95"/>
      <c r="F816" s="95"/>
      <c r="G816" s="95"/>
      <c r="H816" s="95"/>
      <c r="I816" s="95"/>
      <c r="J816" s="95"/>
      <c r="K816" s="95"/>
    </row>
    <row r="817" spans="2:11">
      <c r="B817" s="94"/>
      <c r="C817" s="94"/>
      <c r="D817" s="94"/>
      <c r="E817" s="95"/>
      <c r="F817" s="95"/>
      <c r="G817" s="95"/>
      <c r="H817" s="95"/>
      <c r="I817" s="95"/>
      <c r="J817" s="95"/>
      <c r="K817" s="95"/>
    </row>
    <row r="818" spans="2:11">
      <c r="B818" s="94"/>
      <c r="C818" s="94"/>
      <c r="D818" s="94"/>
      <c r="E818" s="95"/>
      <c r="F818" s="95"/>
      <c r="G818" s="95"/>
      <c r="H818" s="95"/>
      <c r="I818" s="95"/>
      <c r="J818" s="95"/>
      <c r="K818" s="95"/>
    </row>
    <row r="819" spans="2:11">
      <c r="B819" s="94"/>
      <c r="C819" s="94"/>
      <c r="D819" s="94"/>
      <c r="E819" s="95"/>
      <c r="F819" s="95"/>
      <c r="G819" s="95"/>
      <c r="H819" s="95"/>
      <c r="I819" s="95"/>
      <c r="J819" s="95"/>
      <c r="K819" s="95"/>
    </row>
    <row r="820" spans="2:11">
      <c r="B820" s="94"/>
      <c r="C820" s="94"/>
      <c r="D820" s="94"/>
      <c r="E820" s="95"/>
      <c r="F820" s="95"/>
      <c r="G820" s="95"/>
      <c r="H820" s="95"/>
      <c r="I820" s="95"/>
      <c r="J820" s="95"/>
      <c r="K820" s="95"/>
    </row>
    <row r="821" spans="2:11">
      <c r="B821" s="94"/>
      <c r="C821" s="94"/>
      <c r="D821" s="94"/>
      <c r="E821" s="95"/>
      <c r="F821" s="95"/>
      <c r="G821" s="95"/>
      <c r="H821" s="95"/>
      <c r="I821" s="95"/>
      <c r="J821" s="95"/>
      <c r="K821" s="95"/>
    </row>
    <row r="822" spans="2:11">
      <c r="B822" s="94"/>
      <c r="C822" s="94"/>
      <c r="D822" s="94"/>
      <c r="E822" s="95"/>
      <c r="F822" s="95"/>
      <c r="G822" s="95"/>
      <c r="H822" s="95"/>
      <c r="I822" s="95"/>
      <c r="J822" s="95"/>
      <c r="K822" s="95"/>
    </row>
    <row r="823" spans="2:11">
      <c r="B823" s="94"/>
      <c r="C823" s="94"/>
      <c r="D823" s="94"/>
      <c r="E823" s="95"/>
      <c r="F823" s="95"/>
      <c r="G823" s="95"/>
      <c r="H823" s="95"/>
      <c r="I823" s="95"/>
      <c r="J823" s="95"/>
      <c r="K823" s="95"/>
    </row>
    <row r="824" spans="2:11">
      <c r="B824" s="94"/>
      <c r="C824" s="94"/>
      <c r="D824" s="94"/>
      <c r="E824" s="95"/>
      <c r="F824" s="95"/>
      <c r="G824" s="95"/>
      <c r="H824" s="95"/>
      <c r="I824" s="95"/>
      <c r="J824" s="95"/>
      <c r="K824" s="95"/>
    </row>
    <row r="825" spans="2:11">
      <c r="B825" s="94"/>
      <c r="C825" s="94"/>
      <c r="D825" s="94"/>
      <c r="E825" s="95"/>
      <c r="F825" s="95"/>
      <c r="G825" s="95"/>
      <c r="H825" s="95"/>
      <c r="I825" s="95"/>
      <c r="J825" s="95"/>
      <c r="K825" s="95"/>
    </row>
    <row r="826" spans="2:11">
      <c r="B826" s="94"/>
      <c r="C826" s="94"/>
      <c r="D826" s="94"/>
      <c r="E826" s="95"/>
      <c r="F826" s="95"/>
      <c r="G826" s="95"/>
      <c r="H826" s="95"/>
      <c r="I826" s="95"/>
      <c r="J826" s="95"/>
      <c r="K826" s="95"/>
    </row>
    <row r="827" spans="2:11">
      <c r="B827" s="94"/>
      <c r="C827" s="94"/>
      <c r="D827" s="94"/>
      <c r="E827" s="95"/>
      <c r="F827" s="95"/>
      <c r="G827" s="95"/>
      <c r="H827" s="95"/>
      <c r="I827" s="95"/>
      <c r="J827" s="95"/>
      <c r="K827" s="95"/>
    </row>
    <row r="828" spans="2:11">
      <c r="B828" s="94"/>
      <c r="C828" s="94"/>
      <c r="D828" s="94"/>
      <c r="E828" s="95"/>
      <c r="F828" s="95"/>
      <c r="G828" s="95"/>
      <c r="H828" s="95"/>
      <c r="I828" s="95"/>
      <c r="J828" s="95"/>
      <c r="K828" s="95"/>
    </row>
    <row r="829" spans="2:11">
      <c r="B829" s="94"/>
      <c r="C829" s="94"/>
      <c r="D829" s="94"/>
      <c r="E829" s="95"/>
      <c r="F829" s="95"/>
      <c r="G829" s="95"/>
      <c r="H829" s="95"/>
      <c r="I829" s="95"/>
      <c r="J829" s="95"/>
      <c r="K829" s="95"/>
    </row>
    <row r="830" spans="2:11">
      <c r="B830" s="94"/>
      <c r="C830" s="94"/>
      <c r="D830" s="94"/>
      <c r="E830" s="95"/>
      <c r="F830" s="95"/>
      <c r="G830" s="95"/>
      <c r="H830" s="95"/>
      <c r="I830" s="95"/>
      <c r="J830" s="95"/>
      <c r="K830" s="95"/>
    </row>
    <row r="831" spans="2:11">
      <c r="B831" s="94"/>
      <c r="C831" s="94"/>
      <c r="D831" s="94"/>
      <c r="E831" s="95"/>
      <c r="F831" s="95"/>
      <c r="G831" s="95"/>
      <c r="H831" s="95"/>
      <c r="I831" s="95"/>
      <c r="J831" s="95"/>
      <c r="K831" s="95"/>
    </row>
    <row r="832" spans="2:11">
      <c r="B832" s="94"/>
      <c r="C832" s="94"/>
      <c r="D832" s="94"/>
      <c r="E832" s="95"/>
      <c r="F832" s="95"/>
      <c r="G832" s="95"/>
      <c r="H832" s="95"/>
      <c r="I832" s="95"/>
      <c r="J832" s="95"/>
      <c r="K832" s="95"/>
    </row>
    <row r="833" spans="2:11">
      <c r="B833" s="94"/>
      <c r="C833" s="94"/>
      <c r="D833" s="94"/>
      <c r="E833" s="95"/>
      <c r="F833" s="95"/>
      <c r="G833" s="95"/>
      <c r="H833" s="95"/>
      <c r="I833" s="95"/>
      <c r="J833" s="95"/>
      <c r="K833" s="95"/>
    </row>
    <row r="834" spans="2:11">
      <c r="B834" s="94"/>
      <c r="C834" s="94"/>
      <c r="D834" s="94"/>
      <c r="E834" s="95"/>
      <c r="F834" s="95"/>
      <c r="G834" s="95"/>
      <c r="H834" s="95"/>
      <c r="I834" s="95"/>
      <c r="J834" s="95"/>
      <c r="K834" s="95"/>
    </row>
    <row r="835" spans="2:11">
      <c r="B835" s="94"/>
      <c r="C835" s="94"/>
      <c r="D835" s="94"/>
      <c r="E835" s="95"/>
      <c r="F835" s="95"/>
      <c r="G835" s="95"/>
      <c r="H835" s="95"/>
      <c r="I835" s="95"/>
      <c r="J835" s="95"/>
      <c r="K835" s="95"/>
    </row>
    <row r="836" spans="2:11">
      <c r="B836" s="94"/>
      <c r="C836" s="94"/>
      <c r="D836" s="94"/>
      <c r="E836" s="95"/>
      <c r="F836" s="95"/>
      <c r="G836" s="95"/>
      <c r="H836" s="95"/>
      <c r="I836" s="95"/>
      <c r="J836" s="95"/>
      <c r="K836" s="95"/>
    </row>
    <row r="837" spans="2:11">
      <c r="B837" s="94"/>
      <c r="C837" s="94"/>
      <c r="D837" s="94"/>
      <c r="E837" s="95"/>
      <c r="F837" s="95"/>
      <c r="G837" s="95"/>
      <c r="H837" s="95"/>
      <c r="I837" s="95"/>
      <c r="J837" s="95"/>
      <c r="K837" s="95"/>
    </row>
    <row r="838" spans="2:11">
      <c r="B838" s="94"/>
      <c r="C838" s="94"/>
      <c r="D838" s="94"/>
      <c r="E838" s="95"/>
      <c r="F838" s="95"/>
      <c r="G838" s="95"/>
      <c r="H838" s="95"/>
      <c r="I838" s="95"/>
      <c r="J838" s="95"/>
      <c r="K838" s="95"/>
    </row>
    <row r="839" spans="2:11">
      <c r="B839" s="94"/>
      <c r="C839" s="94"/>
      <c r="D839" s="94"/>
      <c r="E839" s="95"/>
      <c r="F839" s="95"/>
      <c r="G839" s="95"/>
      <c r="H839" s="95"/>
      <c r="I839" s="95"/>
      <c r="J839" s="95"/>
      <c r="K839" s="95"/>
    </row>
    <row r="840" spans="2:11">
      <c r="B840" s="94"/>
      <c r="C840" s="94"/>
      <c r="D840" s="94"/>
      <c r="E840" s="95"/>
      <c r="F840" s="95"/>
      <c r="G840" s="95"/>
      <c r="H840" s="95"/>
      <c r="I840" s="95"/>
      <c r="J840" s="95"/>
      <c r="K840" s="95"/>
    </row>
    <row r="841" spans="2:11">
      <c r="B841" s="94"/>
      <c r="C841" s="94"/>
      <c r="D841" s="94"/>
      <c r="E841" s="95"/>
      <c r="F841" s="95"/>
      <c r="G841" s="95"/>
      <c r="H841" s="95"/>
      <c r="I841" s="95"/>
      <c r="J841" s="95"/>
      <c r="K841" s="95"/>
    </row>
    <row r="842" spans="2:11">
      <c r="B842" s="94"/>
      <c r="C842" s="94"/>
      <c r="D842" s="94"/>
      <c r="E842" s="95"/>
      <c r="F842" s="95"/>
      <c r="G842" s="95"/>
      <c r="H842" s="95"/>
      <c r="I842" s="95"/>
      <c r="J842" s="95"/>
      <c r="K842" s="95"/>
    </row>
    <row r="843" spans="2:11">
      <c r="B843" s="94"/>
      <c r="C843" s="94"/>
      <c r="D843" s="94"/>
      <c r="E843" s="95"/>
      <c r="F843" s="95"/>
      <c r="G843" s="95"/>
      <c r="H843" s="95"/>
      <c r="I843" s="95"/>
      <c r="J843" s="95"/>
      <c r="K843" s="95"/>
    </row>
    <row r="844" spans="2:11">
      <c r="B844" s="94"/>
      <c r="C844" s="94"/>
      <c r="D844" s="94"/>
      <c r="E844" s="95"/>
      <c r="F844" s="95"/>
      <c r="G844" s="95"/>
      <c r="H844" s="95"/>
      <c r="I844" s="95"/>
      <c r="J844" s="95"/>
      <c r="K844" s="95"/>
    </row>
    <row r="845" spans="2:11">
      <c r="B845" s="94"/>
      <c r="C845" s="94"/>
      <c r="D845" s="94"/>
      <c r="E845" s="95"/>
      <c r="F845" s="95"/>
      <c r="G845" s="95"/>
      <c r="H845" s="95"/>
      <c r="I845" s="95"/>
      <c r="J845" s="95"/>
      <c r="K845" s="95"/>
    </row>
    <row r="846" spans="2:11">
      <c r="B846" s="94"/>
      <c r="C846" s="94"/>
      <c r="D846" s="94"/>
      <c r="E846" s="95"/>
      <c r="F846" s="95"/>
      <c r="G846" s="95"/>
      <c r="H846" s="95"/>
      <c r="I846" s="95"/>
      <c r="J846" s="95"/>
      <c r="K846" s="95"/>
    </row>
    <row r="847" spans="2:11">
      <c r="B847" s="94"/>
      <c r="C847" s="94"/>
      <c r="D847" s="94"/>
      <c r="E847" s="95"/>
      <c r="F847" s="95"/>
      <c r="G847" s="95"/>
      <c r="H847" s="95"/>
      <c r="I847" s="95"/>
      <c r="J847" s="95"/>
      <c r="K847" s="95"/>
    </row>
    <row r="848" spans="2:11">
      <c r="B848" s="94"/>
      <c r="C848" s="94"/>
      <c r="D848" s="94"/>
      <c r="E848" s="95"/>
      <c r="F848" s="95"/>
      <c r="G848" s="95"/>
      <c r="H848" s="95"/>
      <c r="I848" s="95"/>
      <c r="J848" s="95"/>
      <c r="K848" s="95"/>
    </row>
    <row r="849" spans="2:11">
      <c r="B849" s="94"/>
      <c r="C849" s="94"/>
      <c r="D849" s="94"/>
      <c r="E849" s="95"/>
      <c r="F849" s="95"/>
      <c r="G849" s="95"/>
      <c r="H849" s="95"/>
      <c r="I849" s="95"/>
      <c r="J849" s="95"/>
      <c r="K849" s="95"/>
    </row>
    <row r="850" spans="2:11">
      <c r="B850" s="94"/>
      <c r="C850" s="94"/>
      <c r="D850" s="94"/>
      <c r="E850" s="95"/>
      <c r="F850" s="95"/>
      <c r="G850" s="95"/>
      <c r="H850" s="95"/>
      <c r="I850" s="95"/>
      <c r="J850" s="95"/>
      <c r="K850" s="95"/>
    </row>
    <row r="851" spans="2:11">
      <c r="B851" s="94"/>
      <c r="C851" s="94"/>
      <c r="D851" s="94"/>
      <c r="E851" s="95"/>
      <c r="F851" s="95"/>
      <c r="G851" s="95"/>
      <c r="H851" s="95"/>
      <c r="I851" s="95"/>
      <c r="J851" s="95"/>
      <c r="K851" s="95"/>
    </row>
    <row r="852" spans="2:11">
      <c r="B852" s="94"/>
      <c r="C852" s="94"/>
      <c r="D852" s="94"/>
      <c r="E852" s="95"/>
      <c r="F852" s="95"/>
      <c r="G852" s="95"/>
      <c r="H852" s="95"/>
      <c r="I852" s="95"/>
      <c r="J852" s="95"/>
      <c r="K852" s="95"/>
    </row>
    <row r="853" spans="2:11">
      <c r="B853" s="94"/>
      <c r="C853" s="94"/>
      <c r="D853" s="94"/>
      <c r="E853" s="95"/>
      <c r="F853" s="95"/>
      <c r="G853" s="95"/>
      <c r="H853" s="95"/>
      <c r="I853" s="95"/>
      <c r="J853" s="95"/>
      <c r="K853" s="95"/>
    </row>
    <row r="854" spans="2:11">
      <c r="B854" s="94"/>
      <c r="C854" s="94"/>
      <c r="D854" s="94"/>
      <c r="E854" s="95"/>
      <c r="F854" s="95"/>
      <c r="G854" s="95"/>
      <c r="H854" s="95"/>
      <c r="I854" s="95"/>
      <c r="J854" s="95"/>
      <c r="K854" s="95"/>
    </row>
    <row r="855" spans="2:11">
      <c r="B855" s="94"/>
      <c r="C855" s="94"/>
      <c r="D855" s="94"/>
      <c r="E855" s="95"/>
      <c r="F855" s="95"/>
      <c r="G855" s="95"/>
      <c r="H855" s="95"/>
      <c r="I855" s="95"/>
      <c r="J855" s="95"/>
      <c r="K855" s="95"/>
    </row>
    <row r="856" spans="2:11">
      <c r="B856" s="94"/>
      <c r="C856" s="94"/>
      <c r="D856" s="94"/>
      <c r="E856" s="95"/>
      <c r="F856" s="95"/>
      <c r="G856" s="95"/>
      <c r="H856" s="95"/>
      <c r="I856" s="95"/>
      <c r="J856" s="95"/>
      <c r="K856" s="95"/>
    </row>
    <row r="857" spans="2:11">
      <c r="B857" s="94"/>
      <c r="C857" s="94"/>
      <c r="D857" s="94"/>
      <c r="E857" s="95"/>
      <c r="F857" s="95"/>
      <c r="G857" s="95"/>
      <c r="H857" s="95"/>
      <c r="I857" s="95"/>
      <c r="J857" s="95"/>
      <c r="K857" s="95"/>
    </row>
    <row r="858" spans="2:11">
      <c r="B858" s="94"/>
      <c r="C858" s="94"/>
      <c r="D858" s="94"/>
      <c r="E858" s="95"/>
      <c r="F858" s="95"/>
      <c r="G858" s="95"/>
      <c r="H858" s="95"/>
      <c r="I858" s="95"/>
      <c r="J858" s="95"/>
      <c r="K858" s="95"/>
    </row>
    <row r="859" spans="2:11">
      <c r="B859" s="94"/>
      <c r="C859" s="94"/>
      <c r="D859" s="94"/>
      <c r="E859" s="95"/>
      <c r="F859" s="95"/>
      <c r="G859" s="95"/>
      <c r="H859" s="95"/>
      <c r="I859" s="95"/>
      <c r="J859" s="95"/>
      <c r="K859" s="95"/>
    </row>
    <row r="860" spans="2:11">
      <c r="B860" s="94"/>
      <c r="C860" s="94"/>
      <c r="D860" s="94"/>
      <c r="E860" s="95"/>
      <c r="F860" s="95"/>
      <c r="G860" s="95"/>
      <c r="H860" s="95"/>
      <c r="I860" s="95"/>
      <c r="J860" s="95"/>
      <c r="K860" s="95"/>
    </row>
    <row r="861" spans="2:11">
      <c r="B861" s="94"/>
      <c r="C861" s="94"/>
      <c r="D861" s="94"/>
      <c r="E861" s="95"/>
      <c r="F861" s="95"/>
      <c r="G861" s="95"/>
      <c r="H861" s="95"/>
      <c r="I861" s="95"/>
      <c r="J861" s="95"/>
      <c r="K861" s="95"/>
    </row>
    <row r="862" spans="2:11">
      <c r="B862" s="94"/>
      <c r="C862" s="94"/>
      <c r="D862" s="94"/>
      <c r="E862" s="95"/>
      <c r="F862" s="95"/>
      <c r="G862" s="95"/>
      <c r="H862" s="95"/>
      <c r="I862" s="95"/>
      <c r="J862" s="95"/>
      <c r="K862" s="95"/>
    </row>
    <row r="863" spans="2:11">
      <c r="B863" s="94"/>
      <c r="C863" s="94"/>
      <c r="D863" s="94"/>
      <c r="E863" s="95"/>
      <c r="F863" s="95"/>
      <c r="G863" s="95"/>
      <c r="H863" s="95"/>
      <c r="I863" s="95"/>
      <c r="J863" s="95"/>
      <c r="K863" s="95"/>
    </row>
    <row r="864" spans="2:11">
      <c r="B864" s="94"/>
      <c r="C864" s="94"/>
      <c r="D864" s="94"/>
      <c r="E864" s="95"/>
      <c r="F864" s="95"/>
      <c r="G864" s="95"/>
      <c r="H864" s="95"/>
      <c r="I864" s="95"/>
      <c r="J864" s="95"/>
      <c r="K864" s="95"/>
    </row>
    <row r="865" spans="2:11">
      <c r="B865" s="94"/>
      <c r="C865" s="94"/>
      <c r="D865" s="94"/>
      <c r="E865" s="95"/>
      <c r="F865" s="95"/>
      <c r="G865" s="95"/>
      <c r="H865" s="95"/>
      <c r="I865" s="95"/>
      <c r="J865" s="95"/>
      <c r="K865" s="95"/>
    </row>
    <row r="866" spans="2:11">
      <c r="B866" s="94"/>
      <c r="C866" s="94"/>
      <c r="D866" s="94"/>
      <c r="E866" s="95"/>
      <c r="F866" s="95"/>
      <c r="G866" s="95"/>
      <c r="H866" s="95"/>
      <c r="I866" s="95"/>
      <c r="J866" s="95"/>
      <c r="K866" s="95"/>
    </row>
    <row r="867" spans="2:11">
      <c r="B867" s="94"/>
      <c r="C867" s="94"/>
      <c r="D867" s="94"/>
      <c r="E867" s="95"/>
      <c r="F867" s="95"/>
      <c r="G867" s="95"/>
      <c r="H867" s="95"/>
      <c r="I867" s="95"/>
      <c r="J867" s="95"/>
      <c r="K867" s="95"/>
    </row>
    <row r="868" spans="2:11">
      <c r="B868" s="94"/>
      <c r="C868" s="94"/>
      <c r="D868" s="94"/>
      <c r="E868" s="95"/>
      <c r="F868" s="95"/>
      <c r="G868" s="95"/>
      <c r="H868" s="95"/>
      <c r="I868" s="95"/>
      <c r="J868" s="95"/>
      <c r="K868" s="95"/>
    </row>
    <row r="869" spans="2:11">
      <c r="B869" s="94"/>
      <c r="C869" s="94"/>
      <c r="D869" s="94"/>
      <c r="E869" s="95"/>
      <c r="F869" s="95"/>
      <c r="G869" s="95"/>
      <c r="H869" s="95"/>
      <c r="I869" s="95"/>
      <c r="J869" s="95"/>
      <c r="K869" s="95"/>
    </row>
    <row r="870" spans="2:11">
      <c r="B870" s="94"/>
      <c r="C870" s="94"/>
      <c r="D870" s="94"/>
      <c r="E870" s="95"/>
      <c r="F870" s="95"/>
      <c r="G870" s="95"/>
      <c r="H870" s="95"/>
      <c r="I870" s="95"/>
      <c r="J870" s="95"/>
      <c r="K870" s="95"/>
    </row>
    <row r="871" spans="2:11">
      <c r="B871" s="94"/>
      <c r="C871" s="94"/>
      <c r="D871" s="94"/>
      <c r="E871" s="95"/>
      <c r="F871" s="95"/>
      <c r="G871" s="95"/>
      <c r="H871" s="95"/>
      <c r="I871" s="95"/>
      <c r="J871" s="95"/>
      <c r="K871" s="95"/>
    </row>
    <row r="872" spans="2:11">
      <c r="B872" s="94"/>
      <c r="C872" s="94"/>
      <c r="D872" s="94"/>
      <c r="E872" s="95"/>
      <c r="F872" s="95"/>
      <c r="G872" s="95"/>
      <c r="H872" s="95"/>
      <c r="I872" s="95"/>
      <c r="J872" s="95"/>
      <c r="K872" s="95"/>
    </row>
    <row r="873" spans="2:11">
      <c r="B873" s="94"/>
      <c r="C873" s="94"/>
      <c r="D873" s="94"/>
      <c r="E873" s="95"/>
      <c r="F873" s="95"/>
      <c r="G873" s="95"/>
      <c r="H873" s="95"/>
      <c r="I873" s="95"/>
      <c r="J873" s="95"/>
      <c r="K873" s="95"/>
    </row>
    <row r="874" spans="2:11">
      <c r="B874" s="94"/>
      <c r="C874" s="94"/>
      <c r="D874" s="94"/>
      <c r="E874" s="95"/>
      <c r="F874" s="95"/>
      <c r="G874" s="95"/>
      <c r="H874" s="95"/>
      <c r="I874" s="95"/>
      <c r="J874" s="95"/>
      <c r="K874" s="95"/>
    </row>
    <row r="875" spans="2:11">
      <c r="B875" s="94"/>
      <c r="C875" s="94"/>
      <c r="D875" s="94"/>
      <c r="E875" s="95"/>
      <c r="F875" s="95"/>
      <c r="G875" s="95"/>
      <c r="H875" s="95"/>
      <c r="I875" s="95"/>
      <c r="J875" s="95"/>
      <c r="K875" s="95"/>
    </row>
    <row r="876" spans="2:11">
      <c r="B876" s="94"/>
      <c r="C876" s="94"/>
      <c r="D876" s="94"/>
      <c r="E876" s="95"/>
      <c r="F876" s="95"/>
      <c r="G876" s="95"/>
      <c r="H876" s="95"/>
      <c r="I876" s="95"/>
      <c r="J876" s="95"/>
      <c r="K876" s="95"/>
    </row>
    <row r="877" spans="2:11">
      <c r="B877" s="94"/>
      <c r="C877" s="94"/>
      <c r="D877" s="94"/>
      <c r="E877" s="95"/>
      <c r="F877" s="95"/>
      <c r="G877" s="95"/>
      <c r="H877" s="95"/>
      <c r="I877" s="95"/>
      <c r="J877" s="95"/>
      <c r="K877" s="95"/>
    </row>
    <row r="878" spans="2:11">
      <c r="B878" s="94"/>
      <c r="C878" s="94"/>
      <c r="D878" s="94"/>
      <c r="E878" s="95"/>
      <c r="F878" s="95"/>
      <c r="G878" s="95"/>
      <c r="H878" s="95"/>
      <c r="I878" s="95"/>
      <c r="J878" s="95"/>
      <c r="K878" s="95"/>
    </row>
    <row r="879" spans="2:11">
      <c r="B879" s="94"/>
      <c r="C879" s="94"/>
      <c r="D879" s="94"/>
      <c r="E879" s="95"/>
      <c r="F879" s="95"/>
      <c r="G879" s="95"/>
      <c r="H879" s="95"/>
      <c r="I879" s="95"/>
      <c r="J879" s="95"/>
      <c r="K879" s="95"/>
    </row>
    <row r="880" spans="2:11">
      <c r="B880" s="94"/>
      <c r="C880" s="94"/>
      <c r="D880" s="94"/>
      <c r="E880" s="95"/>
      <c r="F880" s="95"/>
      <c r="G880" s="95"/>
      <c r="H880" s="95"/>
      <c r="I880" s="95"/>
      <c r="J880" s="95"/>
      <c r="K880" s="95"/>
    </row>
    <row r="881" spans="2:11">
      <c r="B881" s="94"/>
      <c r="C881" s="94"/>
      <c r="D881" s="94"/>
      <c r="E881" s="95"/>
      <c r="F881" s="95"/>
      <c r="G881" s="95"/>
      <c r="H881" s="95"/>
      <c r="I881" s="95"/>
      <c r="J881" s="95"/>
      <c r="K881" s="95"/>
    </row>
    <row r="882" spans="2:11">
      <c r="B882" s="94"/>
      <c r="C882" s="94"/>
      <c r="D882" s="94"/>
      <c r="E882" s="95"/>
      <c r="F882" s="95"/>
      <c r="G882" s="95"/>
      <c r="H882" s="95"/>
      <c r="I882" s="95"/>
      <c r="J882" s="95"/>
      <c r="K882" s="95"/>
    </row>
    <row r="883" spans="2:11">
      <c r="B883" s="94"/>
      <c r="C883" s="94"/>
      <c r="D883" s="94"/>
      <c r="E883" s="95"/>
      <c r="F883" s="95"/>
      <c r="G883" s="95"/>
      <c r="H883" s="95"/>
      <c r="I883" s="95"/>
      <c r="J883" s="95"/>
      <c r="K883" s="95"/>
    </row>
    <row r="884" spans="2:11">
      <c r="B884" s="94"/>
      <c r="C884" s="94"/>
      <c r="D884" s="94"/>
      <c r="E884" s="95"/>
      <c r="F884" s="95"/>
      <c r="G884" s="95"/>
      <c r="H884" s="95"/>
      <c r="I884" s="95"/>
      <c r="J884" s="95"/>
      <c r="K884" s="95"/>
    </row>
    <row r="885" spans="2:11">
      <c r="B885" s="94"/>
      <c r="C885" s="94"/>
      <c r="D885" s="94"/>
      <c r="E885" s="95"/>
      <c r="F885" s="95"/>
      <c r="G885" s="95"/>
      <c r="H885" s="95"/>
      <c r="I885" s="95"/>
      <c r="J885" s="95"/>
      <c r="K885" s="95"/>
    </row>
    <row r="886" spans="2:11">
      <c r="B886" s="94"/>
      <c r="C886" s="94"/>
      <c r="D886" s="94"/>
      <c r="E886" s="95"/>
      <c r="F886" s="95"/>
      <c r="G886" s="95"/>
      <c r="H886" s="95"/>
      <c r="I886" s="95"/>
      <c r="J886" s="95"/>
      <c r="K886" s="95"/>
    </row>
    <row r="887" spans="2:11">
      <c r="B887" s="94"/>
      <c r="C887" s="94"/>
      <c r="D887" s="94"/>
      <c r="E887" s="95"/>
      <c r="F887" s="95"/>
      <c r="G887" s="95"/>
      <c r="H887" s="95"/>
      <c r="I887" s="95"/>
      <c r="J887" s="95"/>
      <c r="K887" s="95"/>
    </row>
    <row r="888" spans="2:11">
      <c r="B888" s="94"/>
      <c r="C888" s="94"/>
      <c r="D888" s="94"/>
      <c r="E888" s="95"/>
      <c r="F888" s="95"/>
      <c r="G888" s="95"/>
      <c r="H888" s="95"/>
      <c r="I888" s="95"/>
      <c r="J888" s="95"/>
      <c r="K888" s="95"/>
    </row>
    <row r="889" spans="2:11">
      <c r="B889" s="94"/>
      <c r="C889" s="94"/>
      <c r="D889" s="94"/>
      <c r="E889" s="95"/>
      <c r="F889" s="95"/>
      <c r="G889" s="95"/>
      <c r="H889" s="95"/>
      <c r="I889" s="95"/>
      <c r="J889" s="95"/>
      <c r="K889" s="95"/>
    </row>
    <row r="890" spans="2:11">
      <c r="B890" s="94"/>
      <c r="C890" s="94"/>
      <c r="D890" s="94"/>
      <c r="E890" s="95"/>
      <c r="F890" s="95"/>
      <c r="G890" s="95"/>
      <c r="H890" s="95"/>
      <c r="I890" s="95"/>
      <c r="J890" s="95"/>
      <c r="K890" s="95"/>
    </row>
    <row r="891" spans="2:11">
      <c r="B891" s="94"/>
      <c r="C891" s="94"/>
      <c r="D891" s="94"/>
      <c r="E891" s="95"/>
      <c r="F891" s="95"/>
      <c r="G891" s="95"/>
      <c r="H891" s="95"/>
      <c r="I891" s="95"/>
      <c r="J891" s="95"/>
      <c r="K891" s="95"/>
    </row>
    <row r="892" spans="2:11">
      <c r="B892" s="94"/>
      <c r="C892" s="94"/>
      <c r="D892" s="94"/>
      <c r="E892" s="95"/>
      <c r="F892" s="95"/>
      <c r="G892" s="95"/>
      <c r="H892" s="95"/>
      <c r="I892" s="95"/>
      <c r="J892" s="95"/>
      <c r="K892" s="95"/>
    </row>
    <row r="893" spans="2:11">
      <c r="B893" s="94"/>
      <c r="C893" s="94"/>
      <c r="D893" s="94"/>
      <c r="E893" s="95"/>
      <c r="F893" s="95"/>
      <c r="G893" s="95"/>
      <c r="H893" s="95"/>
      <c r="I893" s="95"/>
      <c r="J893" s="95"/>
      <c r="K893" s="95"/>
    </row>
    <row r="894" spans="2:11">
      <c r="B894" s="94"/>
      <c r="C894" s="94"/>
      <c r="D894" s="94"/>
      <c r="E894" s="95"/>
      <c r="F894" s="95"/>
      <c r="G894" s="95"/>
      <c r="H894" s="95"/>
      <c r="I894" s="95"/>
      <c r="J894" s="95"/>
      <c r="K894" s="95"/>
    </row>
    <row r="895" spans="2:11">
      <c r="B895" s="94"/>
      <c r="C895" s="94"/>
      <c r="D895" s="94"/>
      <c r="E895" s="95"/>
      <c r="F895" s="95"/>
      <c r="G895" s="95"/>
      <c r="H895" s="95"/>
      <c r="I895" s="95"/>
      <c r="J895" s="95"/>
      <c r="K895" s="95"/>
    </row>
    <row r="896" spans="2:11">
      <c r="B896" s="94"/>
      <c r="C896" s="94"/>
      <c r="D896" s="94"/>
      <c r="E896" s="95"/>
      <c r="F896" s="95"/>
      <c r="G896" s="95"/>
      <c r="H896" s="95"/>
      <c r="I896" s="95"/>
      <c r="J896" s="95"/>
      <c r="K896" s="95"/>
    </row>
    <row r="897" spans="2:11">
      <c r="B897" s="94"/>
      <c r="C897" s="94"/>
      <c r="D897" s="94"/>
      <c r="E897" s="95"/>
      <c r="F897" s="95"/>
      <c r="G897" s="95"/>
      <c r="H897" s="95"/>
      <c r="I897" s="95"/>
      <c r="J897" s="95"/>
      <c r="K897" s="95"/>
    </row>
    <row r="898" spans="2:11">
      <c r="B898" s="94"/>
      <c r="C898" s="94"/>
      <c r="D898" s="94"/>
      <c r="E898" s="95"/>
      <c r="F898" s="95"/>
      <c r="G898" s="95"/>
      <c r="H898" s="95"/>
      <c r="I898" s="95"/>
      <c r="J898" s="95"/>
      <c r="K898" s="95"/>
    </row>
    <row r="899" spans="2:11">
      <c r="B899" s="94"/>
      <c r="C899" s="94"/>
      <c r="D899" s="94"/>
      <c r="E899" s="95"/>
      <c r="F899" s="95"/>
      <c r="G899" s="95"/>
      <c r="H899" s="95"/>
      <c r="I899" s="95"/>
      <c r="J899" s="95"/>
      <c r="K899" s="95"/>
    </row>
    <row r="900" spans="2:11">
      <c r="B900" s="94"/>
      <c r="C900" s="94"/>
      <c r="D900" s="94"/>
      <c r="E900" s="95"/>
      <c r="F900" s="95"/>
      <c r="G900" s="95"/>
      <c r="H900" s="95"/>
      <c r="I900" s="95"/>
      <c r="J900" s="95"/>
      <c r="K900" s="95"/>
    </row>
    <row r="901" spans="2:11">
      <c r="B901" s="94"/>
      <c r="C901" s="94"/>
      <c r="D901" s="94"/>
      <c r="E901" s="95"/>
      <c r="F901" s="95"/>
      <c r="G901" s="95"/>
      <c r="H901" s="95"/>
      <c r="I901" s="95"/>
      <c r="J901" s="95"/>
      <c r="K901" s="95"/>
    </row>
    <row r="902" spans="2:11">
      <c r="B902" s="94"/>
      <c r="C902" s="94"/>
      <c r="D902" s="94"/>
      <c r="E902" s="95"/>
      <c r="F902" s="95"/>
      <c r="G902" s="95"/>
      <c r="H902" s="95"/>
      <c r="I902" s="95"/>
      <c r="J902" s="95"/>
      <c r="K902" s="95"/>
    </row>
    <row r="903" spans="2:11">
      <c r="B903" s="94"/>
      <c r="C903" s="94"/>
      <c r="D903" s="94"/>
      <c r="E903" s="95"/>
      <c r="F903" s="95"/>
      <c r="G903" s="95"/>
      <c r="H903" s="95"/>
      <c r="I903" s="95"/>
      <c r="J903" s="95"/>
      <c r="K903" s="95"/>
    </row>
    <row r="904" spans="2:11">
      <c r="B904" s="94"/>
      <c r="C904" s="94"/>
      <c r="D904" s="94"/>
      <c r="E904" s="95"/>
      <c r="F904" s="95"/>
      <c r="G904" s="95"/>
      <c r="H904" s="95"/>
      <c r="I904" s="95"/>
      <c r="J904" s="95"/>
      <c r="K904" s="95"/>
    </row>
    <row r="905" spans="2:11">
      <c r="B905" s="94"/>
      <c r="C905" s="94"/>
      <c r="D905" s="94"/>
      <c r="E905" s="95"/>
      <c r="F905" s="95"/>
      <c r="G905" s="95"/>
      <c r="H905" s="95"/>
      <c r="I905" s="95"/>
      <c r="J905" s="95"/>
      <c r="K905" s="95"/>
    </row>
    <row r="906" spans="2:11">
      <c r="B906" s="94"/>
      <c r="C906" s="94"/>
      <c r="D906" s="94"/>
      <c r="E906" s="95"/>
      <c r="F906" s="95"/>
      <c r="G906" s="95"/>
      <c r="H906" s="95"/>
      <c r="I906" s="95"/>
      <c r="J906" s="95"/>
      <c r="K906" s="95"/>
    </row>
    <row r="907" spans="2:11">
      <c r="B907" s="94"/>
      <c r="C907" s="94"/>
      <c r="D907" s="94"/>
      <c r="E907" s="95"/>
      <c r="F907" s="95"/>
      <c r="G907" s="95"/>
      <c r="H907" s="95"/>
      <c r="I907" s="95"/>
      <c r="J907" s="95"/>
      <c r="K907" s="95"/>
    </row>
    <row r="908" spans="2:11">
      <c r="B908" s="94"/>
      <c r="C908" s="94"/>
      <c r="D908" s="94"/>
      <c r="E908" s="95"/>
      <c r="F908" s="95"/>
      <c r="G908" s="95"/>
      <c r="H908" s="95"/>
      <c r="I908" s="95"/>
      <c r="J908" s="95"/>
      <c r="K908" s="95"/>
    </row>
    <row r="909" spans="2:11">
      <c r="B909" s="94"/>
      <c r="C909" s="94"/>
      <c r="D909" s="94"/>
      <c r="E909" s="95"/>
      <c r="F909" s="95"/>
      <c r="G909" s="95"/>
      <c r="H909" s="95"/>
      <c r="I909" s="95"/>
      <c r="J909" s="95"/>
      <c r="K909" s="95"/>
    </row>
    <row r="910" spans="2:11">
      <c r="B910" s="94"/>
      <c r="C910" s="94"/>
      <c r="D910" s="94"/>
      <c r="E910" s="95"/>
      <c r="F910" s="95"/>
      <c r="G910" s="95"/>
      <c r="H910" s="95"/>
      <c r="I910" s="95"/>
      <c r="J910" s="95"/>
      <c r="K910" s="95"/>
    </row>
    <row r="911" spans="2:11">
      <c r="B911" s="94"/>
      <c r="C911" s="94"/>
      <c r="D911" s="94"/>
      <c r="E911" s="95"/>
      <c r="F911" s="95"/>
      <c r="G911" s="95"/>
      <c r="H911" s="95"/>
      <c r="I911" s="95"/>
      <c r="J911" s="95"/>
      <c r="K911" s="95"/>
    </row>
    <row r="912" spans="2:11">
      <c r="B912" s="94"/>
      <c r="C912" s="94"/>
      <c r="D912" s="94"/>
      <c r="E912" s="95"/>
      <c r="F912" s="95"/>
      <c r="G912" s="95"/>
      <c r="H912" s="95"/>
      <c r="I912" s="95"/>
      <c r="J912" s="95"/>
      <c r="K912" s="95"/>
    </row>
    <row r="913" spans="2:11">
      <c r="B913" s="94"/>
      <c r="C913" s="94"/>
      <c r="D913" s="94"/>
      <c r="E913" s="95"/>
      <c r="F913" s="95"/>
      <c r="G913" s="95"/>
      <c r="H913" s="95"/>
      <c r="I913" s="95"/>
      <c r="J913" s="95"/>
      <c r="K913" s="95"/>
    </row>
    <row r="914" spans="2:11">
      <c r="B914" s="94"/>
      <c r="C914" s="94"/>
      <c r="D914" s="94"/>
      <c r="E914" s="95"/>
      <c r="F914" s="95"/>
      <c r="G914" s="95"/>
      <c r="H914" s="95"/>
      <c r="I914" s="95"/>
      <c r="J914" s="95"/>
      <c r="K914" s="95"/>
    </row>
    <row r="915" spans="2:11">
      <c r="B915" s="94"/>
      <c r="C915" s="94"/>
      <c r="D915" s="94"/>
      <c r="E915" s="95"/>
      <c r="F915" s="95"/>
      <c r="G915" s="95"/>
      <c r="H915" s="95"/>
      <c r="I915" s="95"/>
      <c r="J915" s="95"/>
      <c r="K915" s="95"/>
    </row>
    <row r="916" spans="2:11">
      <c r="B916" s="94"/>
      <c r="C916" s="94"/>
      <c r="D916" s="94"/>
      <c r="E916" s="95"/>
      <c r="F916" s="95"/>
      <c r="G916" s="95"/>
      <c r="H916" s="95"/>
      <c r="I916" s="95"/>
      <c r="J916" s="95"/>
      <c r="K916" s="95"/>
    </row>
    <row r="917" spans="2:11">
      <c r="B917" s="94"/>
      <c r="C917" s="94"/>
      <c r="D917" s="94"/>
      <c r="E917" s="95"/>
      <c r="F917" s="95"/>
      <c r="G917" s="95"/>
      <c r="H917" s="95"/>
      <c r="I917" s="95"/>
      <c r="J917" s="95"/>
      <c r="K917" s="95"/>
    </row>
    <row r="918" spans="2:11">
      <c r="B918" s="94"/>
      <c r="C918" s="94"/>
      <c r="D918" s="94"/>
      <c r="E918" s="95"/>
      <c r="F918" s="95"/>
      <c r="G918" s="95"/>
      <c r="H918" s="95"/>
      <c r="I918" s="95"/>
      <c r="J918" s="95"/>
      <c r="K918" s="95"/>
    </row>
    <row r="919" spans="2:11">
      <c r="B919" s="94"/>
      <c r="C919" s="94"/>
      <c r="D919" s="94"/>
      <c r="E919" s="95"/>
      <c r="F919" s="95"/>
      <c r="G919" s="95"/>
      <c r="H919" s="95"/>
      <c r="I919" s="95"/>
      <c r="J919" s="95"/>
      <c r="K919" s="95"/>
    </row>
    <row r="920" spans="2:11">
      <c r="B920" s="94"/>
      <c r="C920" s="94"/>
      <c r="D920" s="94"/>
      <c r="E920" s="95"/>
      <c r="F920" s="95"/>
      <c r="G920" s="95"/>
      <c r="H920" s="95"/>
      <c r="I920" s="95"/>
      <c r="J920" s="95"/>
      <c r="K920" s="95"/>
    </row>
    <row r="921" spans="2:11">
      <c r="B921" s="94"/>
      <c r="C921" s="94"/>
      <c r="D921" s="94"/>
      <c r="E921" s="95"/>
      <c r="F921" s="95"/>
      <c r="G921" s="95"/>
      <c r="H921" s="95"/>
      <c r="I921" s="95"/>
      <c r="J921" s="95"/>
      <c r="K921" s="95"/>
    </row>
    <row r="922" spans="2:11">
      <c r="B922" s="94"/>
      <c r="C922" s="94"/>
      <c r="D922" s="94"/>
      <c r="E922" s="95"/>
      <c r="F922" s="95"/>
      <c r="G922" s="95"/>
      <c r="H922" s="95"/>
      <c r="I922" s="95"/>
      <c r="J922" s="95"/>
      <c r="K922" s="95"/>
    </row>
    <row r="923" spans="2:11">
      <c r="B923" s="94"/>
      <c r="C923" s="94"/>
      <c r="D923" s="94"/>
      <c r="E923" s="95"/>
      <c r="F923" s="95"/>
      <c r="G923" s="95"/>
      <c r="H923" s="95"/>
      <c r="I923" s="95"/>
      <c r="J923" s="95"/>
      <c r="K923" s="95"/>
    </row>
    <row r="924" spans="2:11">
      <c r="B924" s="94"/>
      <c r="C924" s="94"/>
      <c r="D924" s="94"/>
      <c r="E924" s="95"/>
      <c r="F924" s="95"/>
      <c r="G924" s="95"/>
      <c r="H924" s="95"/>
      <c r="I924" s="95"/>
      <c r="J924" s="95"/>
      <c r="K924" s="95"/>
    </row>
    <row r="925" spans="2:11">
      <c r="B925" s="94"/>
      <c r="C925" s="94"/>
      <c r="D925" s="94"/>
      <c r="E925" s="95"/>
      <c r="F925" s="95"/>
      <c r="G925" s="95"/>
      <c r="H925" s="95"/>
      <c r="I925" s="95"/>
      <c r="J925" s="95"/>
      <c r="K925" s="95"/>
    </row>
    <row r="926" spans="2:11">
      <c r="B926" s="94"/>
      <c r="C926" s="94"/>
      <c r="D926" s="94"/>
      <c r="E926" s="95"/>
      <c r="F926" s="95"/>
      <c r="G926" s="95"/>
      <c r="H926" s="95"/>
      <c r="I926" s="95"/>
      <c r="J926" s="95"/>
      <c r="K926" s="95"/>
    </row>
    <row r="927" spans="2:11">
      <c r="B927" s="94"/>
      <c r="C927" s="94"/>
      <c r="D927" s="94"/>
      <c r="E927" s="95"/>
      <c r="F927" s="95"/>
      <c r="G927" s="95"/>
      <c r="H927" s="95"/>
      <c r="I927" s="95"/>
      <c r="J927" s="95"/>
      <c r="K927" s="95"/>
    </row>
    <row r="928" spans="2:11">
      <c r="B928" s="94"/>
      <c r="C928" s="94"/>
      <c r="D928" s="94"/>
      <c r="E928" s="95"/>
      <c r="F928" s="95"/>
      <c r="G928" s="95"/>
      <c r="H928" s="95"/>
      <c r="I928" s="95"/>
      <c r="J928" s="95"/>
      <c r="K928" s="95"/>
    </row>
    <row r="929" spans="2:11">
      <c r="B929" s="94"/>
      <c r="C929" s="94"/>
      <c r="D929" s="94"/>
      <c r="E929" s="95"/>
      <c r="F929" s="95"/>
      <c r="G929" s="95"/>
      <c r="H929" s="95"/>
      <c r="I929" s="95"/>
      <c r="J929" s="95"/>
      <c r="K929" s="95"/>
    </row>
    <row r="930" spans="2:11">
      <c r="B930" s="94"/>
      <c r="C930" s="94"/>
      <c r="D930" s="94"/>
      <c r="E930" s="95"/>
      <c r="F930" s="95"/>
      <c r="G930" s="95"/>
      <c r="H930" s="95"/>
      <c r="I930" s="95"/>
      <c r="J930" s="95"/>
      <c r="K930" s="95"/>
    </row>
    <row r="931" spans="2:11">
      <c r="B931" s="94"/>
      <c r="C931" s="94"/>
      <c r="D931" s="94"/>
      <c r="E931" s="95"/>
      <c r="F931" s="95"/>
      <c r="G931" s="95"/>
      <c r="H931" s="95"/>
      <c r="I931" s="95"/>
      <c r="J931" s="95"/>
      <c r="K931" s="95"/>
    </row>
    <row r="932" spans="2:11">
      <c r="B932" s="94"/>
      <c r="C932" s="94"/>
      <c r="D932" s="94"/>
      <c r="E932" s="95"/>
      <c r="F932" s="95"/>
      <c r="G932" s="95"/>
      <c r="H932" s="95"/>
      <c r="I932" s="95"/>
      <c r="J932" s="95"/>
      <c r="K932" s="95"/>
    </row>
    <row r="933" spans="2:11">
      <c r="B933" s="94"/>
      <c r="C933" s="94"/>
      <c r="D933" s="94"/>
      <c r="E933" s="95"/>
      <c r="F933" s="95"/>
      <c r="G933" s="95"/>
      <c r="H933" s="95"/>
      <c r="I933" s="95"/>
      <c r="J933" s="95"/>
      <c r="K933" s="95"/>
    </row>
    <row r="934" spans="2:11">
      <c r="B934" s="94"/>
      <c r="C934" s="94"/>
      <c r="D934" s="94"/>
      <c r="E934" s="95"/>
      <c r="F934" s="95"/>
      <c r="G934" s="95"/>
      <c r="H934" s="95"/>
      <c r="I934" s="95"/>
      <c r="J934" s="95"/>
      <c r="K934" s="95"/>
    </row>
    <row r="935" spans="2:11">
      <c r="B935" s="94"/>
      <c r="C935" s="94"/>
      <c r="D935" s="94"/>
      <c r="E935" s="95"/>
      <c r="F935" s="95"/>
      <c r="G935" s="95"/>
      <c r="H935" s="95"/>
      <c r="I935" s="95"/>
      <c r="J935" s="95"/>
      <c r="K935" s="95"/>
    </row>
    <row r="936" spans="2:11">
      <c r="B936" s="94"/>
      <c r="C936" s="94"/>
      <c r="D936" s="94"/>
      <c r="E936" s="95"/>
      <c r="F936" s="95"/>
      <c r="G936" s="95"/>
      <c r="H936" s="95"/>
      <c r="I936" s="95"/>
      <c r="J936" s="95"/>
      <c r="K936" s="95"/>
    </row>
    <row r="937" spans="2:11">
      <c r="B937" s="94"/>
      <c r="C937" s="94"/>
      <c r="D937" s="94"/>
      <c r="E937" s="95"/>
      <c r="F937" s="95"/>
      <c r="G937" s="95"/>
      <c r="H937" s="95"/>
      <c r="I937" s="95"/>
      <c r="J937" s="95"/>
      <c r="K937" s="95"/>
    </row>
    <row r="938" spans="2:11">
      <c r="B938" s="94"/>
      <c r="C938" s="94"/>
      <c r="D938" s="94"/>
      <c r="E938" s="95"/>
      <c r="F938" s="95"/>
      <c r="G938" s="95"/>
      <c r="H938" s="95"/>
      <c r="I938" s="95"/>
      <c r="J938" s="95"/>
      <c r="K938" s="95"/>
    </row>
    <row r="939" spans="2:11">
      <c r="B939" s="94"/>
      <c r="C939" s="94"/>
      <c r="D939" s="94"/>
      <c r="E939" s="95"/>
      <c r="F939" s="95"/>
      <c r="G939" s="95"/>
      <c r="H939" s="95"/>
      <c r="I939" s="95"/>
      <c r="J939" s="95"/>
      <c r="K939" s="95"/>
    </row>
    <row r="940" spans="2:11">
      <c r="B940" s="94"/>
      <c r="C940" s="94"/>
      <c r="D940" s="94"/>
      <c r="E940" s="95"/>
      <c r="F940" s="95"/>
      <c r="G940" s="95"/>
      <c r="H940" s="95"/>
      <c r="I940" s="95"/>
      <c r="J940" s="95"/>
      <c r="K940" s="95"/>
    </row>
    <row r="941" spans="2:11">
      <c r="B941" s="94"/>
      <c r="C941" s="94"/>
      <c r="D941" s="94"/>
      <c r="E941" s="95"/>
      <c r="F941" s="95"/>
      <c r="G941" s="95"/>
      <c r="H941" s="95"/>
      <c r="I941" s="95"/>
      <c r="J941" s="95"/>
      <c r="K941" s="95"/>
    </row>
    <row r="942" spans="2:11">
      <c r="B942" s="94"/>
      <c r="C942" s="94"/>
      <c r="D942" s="94"/>
      <c r="E942" s="95"/>
      <c r="F942" s="95"/>
      <c r="G942" s="95"/>
      <c r="H942" s="95"/>
      <c r="I942" s="95"/>
      <c r="J942" s="95"/>
      <c r="K942" s="95"/>
    </row>
    <row r="943" spans="2:11">
      <c r="B943" s="94"/>
      <c r="C943" s="94"/>
      <c r="D943" s="94"/>
      <c r="E943" s="95"/>
      <c r="F943" s="95"/>
      <c r="G943" s="95"/>
      <c r="H943" s="95"/>
      <c r="I943" s="95"/>
      <c r="J943" s="95"/>
      <c r="K943" s="95"/>
    </row>
    <row r="944" spans="2:11">
      <c r="B944" s="94"/>
      <c r="C944" s="94"/>
      <c r="D944" s="94"/>
      <c r="E944" s="95"/>
      <c r="F944" s="95"/>
      <c r="G944" s="95"/>
      <c r="H944" s="95"/>
      <c r="I944" s="95"/>
      <c r="J944" s="95"/>
      <c r="K944" s="95"/>
    </row>
    <row r="945" spans="2:11">
      <c r="B945" s="94"/>
      <c r="C945" s="94"/>
      <c r="D945" s="94"/>
      <c r="E945" s="95"/>
      <c r="F945" s="95"/>
      <c r="G945" s="95"/>
      <c r="H945" s="95"/>
      <c r="I945" s="95"/>
      <c r="J945" s="95"/>
      <c r="K945" s="95"/>
    </row>
    <row r="946" spans="2:11">
      <c r="B946" s="94"/>
      <c r="C946" s="94"/>
      <c r="D946" s="94"/>
      <c r="E946" s="95"/>
      <c r="F946" s="95"/>
      <c r="G946" s="95"/>
      <c r="H946" s="95"/>
      <c r="I946" s="95"/>
      <c r="J946" s="95"/>
      <c r="K946" s="95"/>
    </row>
    <row r="947" spans="2:11">
      <c r="B947" s="94"/>
      <c r="C947" s="94"/>
      <c r="D947" s="94"/>
      <c r="E947" s="95"/>
      <c r="F947" s="95"/>
      <c r="G947" s="95"/>
      <c r="H947" s="95"/>
      <c r="I947" s="95"/>
      <c r="J947" s="95"/>
      <c r="K947" s="95"/>
    </row>
    <row r="948" spans="2:11">
      <c r="B948" s="94"/>
      <c r="C948" s="94"/>
      <c r="D948" s="94"/>
      <c r="E948" s="95"/>
      <c r="F948" s="95"/>
      <c r="G948" s="95"/>
      <c r="H948" s="95"/>
      <c r="I948" s="95"/>
      <c r="J948" s="95"/>
      <c r="K948" s="95"/>
    </row>
    <row r="949" spans="2:11">
      <c r="B949" s="94"/>
      <c r="C949" s="94"/>
      <c r="D949" s="94"/>
      <c r="E949" s="95"/>
      <c r="F949" s="95"/>
      <c r="G949" s="95"/>
      <c r="H949" s="95"/>
      <c r="I949" s="95"/>
      <c r="J949" s="95"/>
      <c r="K949" s="95"/>
    </row>
    <row r="950" spans="2:11">
      <c r="B950" s="94"/>
      <c r="C950" s="94"/>
      <c r="D950" s="94"/>
      <c r="E950" s="95"/>
      <c r="F950" s="95"/>
      <c r="G950" s="95"/>
      <c r="H950" s="95"/>
      <c r="I950" s="95"/>
      <c r="J950" s="95"/>
      <c r="K950" s="95"/>
    </row>
    <row r="951" spans="2:11">
      <c r="B951" s="94"/>
      <c r="C951" s="94"/>
      <c r="D951" s="94"/>
      <c r="E951" s="95"/>
      <c r="F951" s="95"/>
      <c r="G951" s="95"/>
      <c r="H951" s="95"/>
      <c r="I951" s="95"/>
      <c r="J951" s="95"/>
      <c r="K951" s="95"/>
    </row>
    <row r="952" spans="2:11">
      <c r="B952" s="94"/>
      <c r="C952" s="94"/>
      <c r="D952" s="94"/>
      <c r="E952" s="95"/>
      <c r="F952" s="95"/>
      <c r="G952" s="95"/>
      <c r="H952" s="95"/>
      <c r="I952" s="95"/>
      <c r="J952" s="95"/>
      <c r="K952" s="95"/>
    </row>
    <row r="953" spans="2:11">
      <c r="B953" s="94"/>
      <c r="C953" s="94"/>
      <c r="D953" s="94"/>
      <c r="E953" s="95"/>
      <c r="F953" s="95"/>
      <c r="G953" s="95"/>
      <c r="H953" s="95"/>
      <c r="I953" s="95"/>
      <c r="J953" s="95"/>
      <c r="K953" s="95"/>
    </row>
    <row r="954" spans="2:11">
      <c r="B954" s="94"/>
      <c r="C954" s="94"/>
      <c r="D954" s="94"/>
      <c r="E954" s="95"/>
      <c r="F954" s="95"/>
      <c r="G954" s="95"/>
      <c r="H954" s="95"/>
      <c r="I954" s="95"/>
      <c r="J954" s="95"/>
      <c r="K954" s="95"/>
    </row>
    <row r="955" spans="2:11">
      <c r="B955" s="94"/>
      <c r="C955" s="94"/>
      <c r="D955" s="94"/>
      <c r="E955" s="95"/>
      <c r="F955" s="95"/>
      <c r="G955" s="95"/>
      <c r="H955" s="95"/>
      <c r="I955" s="95"/>
      <c r="J955" s="95"/>
      <c r="K955" s="95"/>
    </row>
    <row r="956" spans="2:11">
      <c r="B956" s="94"/>
      <c r="C956" s="94"/>
      <c r="D956" s="94"/>
      <c r="E956" s="95"/>
      <c r="F956" s="95"/>
      <c r="G956" s="95"/>
      <c r="H956" s="95"/>
      <c r="I956" s="95"/>
      <c r="J956" s="95"/>
      <c r="K956" s="95"/>
    </row>
    <row r="957" spans="2:11">
      <c r="B957" s="94"/>
      <c r="C957" s="94"/>
      <c r="D957" s="94"/>
      <c r="E957" s="95"/>
      <c r="F957" s="95"/>
      <c r="G957" s="95"/>
      <c r="H957" s="95"/>
      <c r="I957" s="95"/>
      <c r="J957" s="95"/>
      <c r="K957" s="95"/>
    </row>
    <row r="958" spans="2:11">
      <c r="B958" s="94"/>
      <c r="C958" s="94"/>
      <c r="D958" s="94"/>
      <c r="E958" s="95"/>
      <c r="F958" s="95"/>
      <c r="G958" s="95"/>
      <c r="H958" s="95"/>
      <c r="I958" s="95"/>
      <c r="J958" s="95"/>
      <c r="K958" s="95"/>
    </row>
    <row r="959" spans="2:11">
      <c r="B959" s="94"/>
      <c r="C959" s="94"/>
      <c r="D959" s="94"/>
      <c r="E959" s="95"/>
      <c r="F959" s="95"/>
      <c r="G959" s="95"/>
      <c r="H959" s="95"/>
      <c r="I959" s="95"/>
      <c r="J959" s="95"/>
      <c r="K959" s="95"/>
    </row>
    <row r="960" spans="2:11">
      <c r="B960" s="94"/>
      <c r="C960" s="94"/>
      <c r="D960" s="94"/>
      <c r="E960" s="95"/>
      <c r="F960" s="95"/>
      <c r="G960" s="95"/>
      <c r="H960" s="95"/>
      <c r="I960" s="95"/>
      <c r="J960" s="95"/>
      <c r="K960" s="95"/>
    </row>
    <row r="961" spans="2:11">
      <c r="B961" s="94"/>
      <c r="C961" s="94"/>
      <c r="D961" s="94"/>
      <c r="E961" s="95"/>
      <c r="F961" s="95"/>
      <c r="G961" s="95"/>
      <c r="H961" s="95"/>
      <c r="I961" s="95"/>
      <c r="J961" s="95"/>
      <c r="K961" s="95"/>
    </row>
    <row r="962" spans="2:11">
      <c r="B962" s="94"/>
      <c r="C962" s="94"/>
      <c r="D962" s="94"/>
      <c r="E962" s="95"/>
      <c r="F962" s="95"/>
      <c r="G962" s="95"/>
      <c r="H962" s="95"/>
      <c r="I962" s="95"/>
      <c r="J962" s="95"/>
      <c r="K962" s="95"/>
    </row>
    <row r="963" spans="2:11">
      <c r="B963" s="94"/>
      <c r="C963" s="94"/>
      <c r="D963" s="94"/>
      <c r="E963" s="95"/>
      <c r="F963" s="95"/>
      <c r="G963" s="95"/>
      <c r="H963" s="95"/>
      <c r="I963" s="95"/>
      <c r="J963" s="95"/>
      <c r="K963" s="95"/>
    </row>
    <row r="964" spans="2:11">
      <c r="B964" s="94"/>
      <c r="C964" s="94"/>
      <c r="D964" s="94"/>
      <c r="E964" s="95"/>
      <c r="F964" s="95"/>
      <c r="G964" s="95"/>
      <c r="H964" s="95"/>
      <c r="I964" s="95"/>
      <c r="J964" s="95"/>
      <c r="K964" s="95"/>
    </row>
    <row r="965" spans="2:11">
      <c r="B965" s="94"/>
      <c r="C965" s="94"/>
      <c r="D965" s="94"/>
      <c r="E965" s="95"/>
      <c r="F965" s="95"/>
      <c r="G965" s="95"/>
      <c r="H965" s="95"/>
      <c r="I965" s="95"/>
      <c r="J965" s="95"/>
      <c r="K965" s="95"/>
    </row>
    <row r="966" spans="2:11">
      <c r="B966" s="94"/>
      <c r="C966" s="94"/>
      <c r="D966" s="94"/>
      <c r="E966" s="95"/>
      <c r="F966" s="95"/>
      <c r="G966" s="95"/>
      <c r="H966" s="95"/>
      <c r="I966" s="95"/>
      <c r="J966" s="95"/>
      <c r="K966" s="95"/>
    </row>
    <row r="967" spans="2:11">
      <c r="B967" s="94"/>
      <c r="C967" s="94"/>
      <c r="D967" s="94"/>
      <c r="E967" s="95"/>
      <c r="F967" s="95"/>
      <c r="G967" s="95"/>
      <c r="H967" s="95"/>
      <c r="I967" s="95"/>
      <c r="J967" s="95"/>
      <c r="K967" s="95"/>
    </row>
    <row r="968" spans="2:11">
      <c r="B968" s="94"/>
      <c r="C968" s="94"/>
      <c r="D968" s="94"/>
      <c r="E968" s="95"/>
      <c r="F968" s="95"/>
      <c r="G968" s="95"/>
      <c r="H968" s="95"/>
      <c r="I968" s="95"/>
      <c r="J968" s="95"/>
      <c r="K968" s="95"/>
    </row>
    <row r="969" spans="2:11">
      <c r="B969" s="94"/>
      <c r="C969" s="94"/>
      <c r="D969" s="94"/>
      <c r="E969" s="95"/>
      <c r="F969" s="95"/>
      <c r="G969" s="95"/>
      <c r="H969" s="95"/>
      <c r="I969" s="95"/>
      <c r="J969" s="95"/>
      <c r="K969" s="95"/>
    </row>
    <row r="970" spans="2:11">
      <c r="B970" s="94"/>
      <c r="C970" s="94"/>
      <c r="D970" s="94"/>
      <c r="E970" s="95"/>
      <c r="F970" s="95"/>
      <c r="G970" s="95"/>
      <c r="H970" s="95"/>
      <c r="I970" s="95"/>
      <c r="J970" s="95"/>
      <c r="K970" s="95"/>
    </row>
    <row r="971" spans="2:11">
      <c r="B971" s="94"/>
      <c r="C971" s="94"/>
      <c r="D971" s="94"/>
      <c r="E971" s="95"/>
      <c r="F971" s="95"/>
      <c r="G971" s="95"/>
      <c r="H971" s="95"/>
      <c r="I971" s="95"/>
      <c r="J971" s="95"/>
      <c r="K971" s="95"/>
    </row>
    <row r="972" spans="2:11">
      <c r="B972" s="94"/>
      <c r="C972" s="94"/>
      <c r="D972" s="94"/>
      <c r="E972" s="95"/>
      <c r="F972" s="95"/>
      <c r="G972" s="95"/>
      <c r="H972" s="95"/>
      <c r="I972" s="95"/>
      <c r="J972" s="95"/>
      <c r="K972" s="95"/>
    </row>
    <row r="973" spans="2:11">
      <c r="B973" s="94"/>
      <c r="C973" s="94"/>
      <c r="D973" s="94"/>
      <c r="E973" s="95"/>
      <c r="F973" s="95"/>
      <c r="G973" s="95"/>
      <c r="H973" s="95"/>
      <c r="I973" s="95"/>
      <c r="J973" s="95"/>
      <c r="K973" s="95"/>
    </row>
    <row r="974" spans="2:11">
      <c r="B974" s="94"/>
      <c r="C974" s="94"/>
      <c r="D974" s="94"/>
      <c r="E974" s="95"/>
      <c r="F974" s="95"/>
      <c r="G974" s="95"/>
      <c r="H974" s="95"/>
      <c r="I974" s="95"/>
      <c r="J974" s="95"/>
      <c r="K974" s="95"/>
    </row>
    <row r="975" spans="2:11">
      <c r="B975" s="94"/>
      <c r="C975" s="94"/>
      <c r="D975" s="94"/>
      <c r="E975" s="95"/>
      <c r="F975" s="95"/>
      <c r="G975" s="95"/>
      <c r="H975" s="95"/>
      <c r="I975" s="95"/>
      <c r="J975" s="95"/>
      <c r="K975" s="95"/>
    </row>
    <row r="976" spans="2:11">
      <c r="B976" s="94"/>
      <c r="C976" s="94"/>
      <c r="D976" s="94"/>
      <c r="E976" s="95"/>
      <c r="F976" s="95"/>
      <c r="G976" s="95"/>
      <c r="H976" s="95"/>
      <c r="I976" s="95"/>
      <c r="J976" s="95"/>
      <c r="K976" s="95"/>
    </row>
    <row r="977" spans="2:11">
      <c r="B977" s="94"/>
      <c r="C977" s="94"/>
      <c r="D977" s="94"/>
      <c r="E977" s="95"/>
      <c r="F977" s="95"/>
      <c r="G977" s="95"/>
      <c r="H977" s="95"/>
      <c r="I977" s="95"/>
      <c r="J977" s="95"/>
      <c r="K977" s="95"/>
    </row>
    <row r="978" spans="2:11">
      <c r="B978" s="94"/>
      <c r="C978" s="94"/>
      <c r="D978" s="94"/>
      <c r="E978" s="95"/>
      <c r="F978" s="95"/>
      <c r="G978" s="95"/>
      <c r="H978" s="95"/>
      <c r="I978" s="95"/>
      <c r="J978" s="95"/>
      <c r="K978" s="95"/>
    </row>
    <row r="979" spans="2:11">
      <c r="B979" s="94"/>
      <c r="C979" s="94"/>
      <c r="D979" s="94"/>
      <c r="E979" s="95"/>
      <c r="F979" s="95"/>
      <c r="G979" s="95"/>
      <c r="H979" s="95"/>
      <c r="I979" s="95"/>
      <c r="J979" s="95"/>
      <c r="K979" s="95"/>
    </row>
    <row r="980" spans="2:11">
      <c r="B980" s="94"/>
      <c r="C980" s="94"/>
      <c r="D980" s="94"/>
      <c r="E980" s="95"/>
      <c r="F980" s="95"/>
      <c r="G980" s="95"/>
      <c r="H980" s="95"/>
      <c r="I980" s="95"/>
      <c r="J980" s="95"/>
      <c r="K980" s="95"/>
    </row>
    <row r="981" spans="2:11">
      <c r="B981" s="94"/>
      <c r="C981" s="94"/>
      <c r="D981" s="94"/>
      <c r="E981" s="95"/>
      <c r="F981" s="95"/>
      <c r="G981" s="95"/>
      <c r="H981" s="95"/>
      <c r="I981" s="95"/>
      <c r="J981" s="95"/>
      <c r="K981" s="95"/>
    </row>
    <row r="982" spans="2:11">
      <c r="B982" s="94"/>
      <c r="C982" s="94"/>
      <c r="D982" s="94"/>
      <c r="E982" s="95"/>
      <c r="F982" s="95"/>
      <c r="G982" s="95"/>
      <c r="H982" s="95"/>
      <c r="I982" s="95"/>
      <c r="J982" s="95"/>
      <c r="K982" s="95"/>
    </row>
    <row r="983" spans="2:11">
      <c r="B983" s="94"/>
      <c r="C983" s="94"/>
      <c r="D983" s="94"/>
      <c r="E983" s="95"/>
      <c r="F983" s="95"/>
      <c r="G983" s="95"/>
      <c r="H983" s="95"/>
      <c r="I983" s="95"/>
      <c r="J983" s="95"/>
      <c r="K983" s="95"/>
    </row>
    <row r="984" spans="2:11">
      <c r="B984" s="94"/>
      <c r="C984" s="94"/>
      <c r="D984" s="94"/>
      <c r="E984" s="95"/>
      <c r="F984" s="95"/>
      <c r="G984" s="95"/>
      <c r="H984" s="95"/>
      <c r="I984" s="95"/>
      <c r="J984" s="95"/>
      <c r="K984" s="95"/>
    </row>
    <row r="985" spans="2:11">
      <c r="B985" s="94"/>
      <c r="C985" s="94"/>
      <c r="D985" s="94"/>
      <c r="E985" s="95"/>
      <c r="F985" s="95"/>
      <c r="G985" s="95"/>
      <c r="H985" s="95"/>
      <c r="I985" s="95"/>
      <c r="J985" s="95"/>
      <c r="K985" s="95"/>
    </row>
    <row r="986" spans="2:11">
      <c r="B986" s="94"/>
      <c r="C986" s="94"/>
      <c r="D986" s="94"/>
      <c r="E986" s="95"/>
      <c r="F986" s="95"/>
      <c r="G986" s="95"/>
      <c r="H986" s="95"/>
      <c r="I986" s="95"/>
      <c r="J986" s="95"/>
      <c r="K986" s="95"/>
    </row>
    <row r="987" spans="2:11">
      <c r="B987" s="94"/>
      <c r="C987" s="94"/>
      <c r="D987" s="94"/>
      <c r="E987" s="95"/>
      <c r="F987" s="95"/>
      <c r="G987" s="95"/>
      <c r="H987" s="95"/>
      <c r="I987" s="95"/>
      <c r="J987" s="95"/>
      <c r="K987" s="95"/>
    </row>
    <row r="988" spans="2:11">
      <c r="B988" s="94"/>
      <c r="C988" s="94"/>
      <c r="D988" s="94"/>
      <c r="E988" s="95"/>
      <c r="F988" s="95"/>
      <c r="G988" s="95"/>
      <c r="H988" s="95"/>
      <c r="I988" s="95"/>
      <c r="J988" s="95"/>
      <c r="K988" s="95"/>
    </row>
    <row r="989" spans="2:11">
      <c r="B989" s="94"/>
      <c r="C989" s="94"/>
      <c r="D989" s="94"/>
      <c r="E989" s="95"/>
      <c r="F989" s="95"/>
      <c r="G989" s="95"/>
      <c r="H989" s="95"/>
      <c r="I989" s="95"/>
      <c r="J989" s="95"/>
      <c r="K989" s="95"/>
    </row>
    <row r="990" spans="2:11">
      <c r="B990" s="94"/>
      <c r="C990" s="94"/>
      <c r="D990" s="94"/>
      <c r="E990" s="95"/>
      <c r="F990" s="95"/>
      <c r="G990" s="95"/>
      <c r="H990" s="95"/>
      <c r="I990" s="95"/>
      <c r="J990" s="95"/>
      <c r="K990" s="95"/>
    </row>
    <row r="991" spans="2:11">
      <c r="B991" s="94"/>
      <c r="C991" s="94"/>
      <c r="D991" s="94"/>
      <c r="E991" s="95"/>
      <c r="F991" s="95"/>
      <c r="G991" s="95"/>
      <c r="H991" s="95"/>
      <c r="I991" s="95"/>
      <c r="J991" s="95"/>
      <c r="K991" s="95"/>
    </row>
    <row r="992" spans="2:11">
      <c r="B992" s="94"/>
      <c r="C992" s="94"/>
      <c r="D992" s="94"/>
      <c r="E992" s="95"/>
      <c r="F992" s="95"/>
      <c r="G992" s="95"/>
      <c r="H992" s="95"/>
      <c r="I992" s="95"/>
      <c r="J992" s="95"/>
      <c r="K992" s="95"/>
    </row>
    <row r="993" spans="2:11">
      <c r="B993" s="94"/>
      <c r="C993" s="94"/>
      <c r="D993" s="94"/>
      <c r="E993" s="95"/>
      <c r="F993" s="95"/>
      <c r="G993" s="95"/>
      <c r="H993" s="95"/>
      <c r="I993" s="95"/>
      <c r="J993" s="95"/>
      <c r="K993" s="95"/>
    </row>
    <row r="994" spans="2:11">
      <c r="B994" s="94"/>
      <c r="C994" s="94"/>
      <c r="D994" s="94"/>
      <c r="E994" s="95"/>
      <c r="F994" s="95"/>
      <c r="G994" s="95"/>
      <c r="H994" s="95"/>
      <c r="I994" s="95"/>
      <c r="J994" s="95"/>
      <c r="K994" s="95"/>
    </row>
    <row r="995" spans="2:11">
      <c r="B995" s="94"/>
      <c r="C995" s="94"/>
      <c r="D995" s="94"/>
      <c r="E995" s="95"/>
      <c r="F995" s="95"/>
      <c r="G995" s="95"/>
      <c r="H995" s="95"/>
      <c r="I995" s="95"/>
      <c r="J995" s="95"/>
      <c r="K995" s="95"/>
    </row>
    <row r="996" spans="2:11">
      <c r="B996" s="94"/>
      <c r="C996" s="94"/>
      <c r="D996" s="94"/>
      <c r="E996" s="95"/>
      <c r="F996" s="95"/>
      <c r="G996" s="95"/>
      <c r="H996" s="95"/>
      <c r="I996" s="95"/>
      <c r="J996" s="95"/>
      <c r="K996" s="95"/>
    </row>
    <row r="997" spans="2:11">
      <c r="B997" s="94"/>
      <c r="C997" s="94"/>
      <c r="D997" s="94"/>
      <c r="E997" s="95"/>
      <c r="F997" s="95"/>
      <c r="G997" s="95"/>
      <c r="H997" s="95"/>
      <c r="I997" s="95"/>
      <c r="J997" s="95"/>
      <c r="K997" s="95"/>
    </row>
    <row r="998" spans="2:11">
      <c r="B998" s="94"/>
      <c r="C998" s="94"/>
      <c r="D998" s="94"/>
      <c r="E998" s="95"/>
      <c r="F998" s="95"/>
      <c r="G998" s="95"/>
      <c r="H998" s="95"/>
      <c r="I998" s="95"/>
      <c r="J998" s="95"/>
      <c r="K998" s="95"/>
    </row>
    <row r="999" spans="2:11">
      <c r="B999" s="94"/>
      <c r="C999" s="94"/>
      <c r="D999" s="94"/>
      <c r="E999" s="95"/>
      <c r="F999" s="95"/>
      <c r="G999" s="95"/>
      <c r="H999" s="95"/>
      <c r="I999" s="95"/>
      <c r="J999" s="95"/>
      <c r="K999" s="95"/>
    </row>
    <row r="1000" spans="2:11">
      <c r="B1000" s="94"/>
      <c r="C1000" s="94"/>
      <c r="D1000" s="94"/>
      <c r="E1000" s="95"/>
      <c r="F1000" s="95"/>
      <c r="G1000" s="95"/>
      <c r="H1000" s="95"/>
      <c r="I1000" s="95"/>
      <c r="J1000" s="95"/>
      <c r="K1000" s="95"/>
    </row>
    <row r="1001" spans="2:11">
      <c r="B1001" s="94"/>
      <c r="C1001" s="94"/>
      <c r="D1001" s="94"/>
      <c r="E1001" s="95"/>
      <c r="F1001" s="95"/>
      <c r="G1001" s="95"/>
      <c r="H1001" s="95"/>
      <c r="I1001" s="95"/>
      <c r="J1001" s="95"/>
      <c r="K1001" s="95"/>
    </row>
    <row r="1002" spans="2:11">
      <c r="B1002" s="94"/>
      <c r="C1002" s="94"/>
      <c r="D1002" s="94"/>
      <c r="E1002" s="95"/>
      <c r="F1002" s="95"/>
      <c r="G1002" s="95"/>
      <c r="H1002" s="95"/>
      <c r="I1002" s="95"/>
      <c r="J1002" s="95"/>
      <c r="K1002" s="95"/>
    </row>
    <row r="1003" spans="2:11">
      <c r="B1003" s="94"/>
      <c r="C1003" s="94"/>
      <c r="D1003" s="94"/>
      <c r="E1003" s="95"/>
      <c r="F1003" s="95"/>
      <c r="G1003" s="95"/>
      <c r="H1003" s="95"/>
      <c r="I1003" s="95"/>
      <c r="J1003" s="95"/>
      <c r="K1003" s="95"/>
    </row>
    <row r="1004" spans="2:11">
      <c r="B1004" s="94"/>
      <c r="C1004" s="94"/>
      <c r="D1004" s="94"/>
      <c r="E1004" s="95"/>
      <c r="F1004" s="95"/>
      <c r="G1004" s="95"/>
      <c r="H1004" s="95"/>
      <c r="I1004" s="95"/>
      <c r="J1004" s="95"/>
      <c r="K1004" s="95"/>
    </row>
    <row r="1005" spans="2:11">
      <c r="B1005" s="94"/>
      <c r="C1005" s="94"/>
      <c r="D1005" s="94"/>
      <c r="E1005" s="95"/>
      <c r="F1005" s="95"/>
      <c r="G1005" s="95"/>
      <c r="H1005" s="95"/>
      <c r="I1005" s="95"/>
      <c r="J1005" s="95"/>
      <c r="K1005" s="95"/>
    </row>
    <row r="1006" spans="2:11">
      <c r="B1006" s="94"/>
      <c r="C1006" s="94"/>
      <c r="D1006" s="94"/>
      <c r="E1006" s="95"/>
      <c r="F1006" s="95"/>
      <c r="G1006" s="95"/>
      <c r="H1006" s="95"/>
      <c r="I1006" s="95"/>
      <c r="J1006" s="95"/>
      <c r="K1006" s="95"/>
    </row>
    <row r="1007" spans="2:11">
      <c r="B1007" s="94"/>
      <c r="C1007" s="94"/>
      <c r="D1007" s="94"/>
      <c r="E1007" s="95"/>
      <c r="F1007" s="95"/>
      <c r="G1007" s="95"/>
      <c r="H1007" s="95"/>
      <c r="I1007" s="95"/>
      <c r="J1007" s="95"/>
      <c r="K1007" s="95"/>
    </row>
    <row r="1008" spans="2:11">
      <c r="B1008" s="94"/>
      <c r="C1008" s="94"/>
      <c r="D1008" s="94"/>
      <c r="E1008" s="95"/>
      <c r="F1008" s="95"/>
      <c r="G1008" s="95"/>
      <c r="H1008" s="95"/>
      <c r="I1008" s="95"/>
      <c r="J1008" s="95"/>
      <c r="K1008" s="95"/>
    </row>
    <row r="1009" spans="2:11">
      <c r="B1009" s="94"/>
      <c r="C1009" s="94"/>
      <c r="D1009" s="94"/>
      <c r="E1009" s="95"/>
      <c r="F1009" s="95"/>
      <c r="G1009" s="95"/>
      <c r="H1009" s="95"/>
      <c r="I1009" s="95"/>
      <c r="J1009" s="95"/>
      <c r="K1009" s="95"/>
    </row>
    <row r="1010" spans="2:11">
      <c r="B1010" s="94"/>
      <c r="C1010" s="94"/>
      <c r="D1010" s="94"/>
      <c r="E1010" s="95"/>
      <c r="F1010" s="95"/>
      <c r="G1010" s="95"/>
      <c r="H1010" s="95"/>
      <c r="I1010" s="95"/>
      <c r="J1010" s="95"/>
      <c r="K1010" s="95"/>
    </row>
    <row r="1011" spans="2:11">
      <c r="B1011" s="94"/>
      <c r="C1011" s="94"/>
      <c r="D1011" s="94"/>
      <c r="E1011" s="95"/>
      <c r="F1011" s="95"/>
      <c r="G1011" s="95"/>
      <c r="H1011" s="95"/>
      <c r="I1011" s="95"/>
      <c r="J1011" s="95"/>
      <c r="K1011" s="95"/>
    </row>
    <row r="1012" spans="2:11">
      <c r="B1012" s="94"/>
      <c r="C1012" s="94"/>
      <c r="D1012" s="94"/>
      <c r="E1012" s="95"/>
      <c r="F1012" s="95"/>
      <c r="G1012" s="95"/>
      <c r="H1012" s="95"/>
      <c r="I1012" s="95"/>
      <c r="J1012" s="95"/>
      <c r="K1012" s="95"/>
    </row>
    <row r="1013" spans="2:11">
      <c r="B1013" s="94"/>
      <c r="C1013" s="94"/>
      <c r="D1013" s="94"/>
      <c r="E1013" s="95"/>
      <c r="F1013" s="95"/>
      <c r="G1013" s="95"/>
      <c r="H1013" s="95"/>
      <c r="I1013" s="95"/>
      <c r="J1013" s="95"/>
      <c r="K1013" s="95"/>
    </row>
    <row r="1014" spans="2:11">
      <c r="B1014" s="94"/>
      <c r="C1014" s="94"/>
      <c r="D1014" s="94"/>
      <c r="E1014" s="95"/>
      <c r="F1014" s="95"/>
      <c r="G1014" s="95"/>
      <c r="H1014" s="95"/>
      <c r="I1014" s="95"/>
      <c r="J1014" s="95"/>
      <c r="K1014" s="95"/>
    </row>
    <row r="1015" spans="2:11">
      <c r="B1015" s="94"/>
      <c r="C1015" s="94"/>
      <c r="D1015" s="94"/>
      <c r="E1015" s="95"/>
      <c r="F1015" s="95"/>
      <c r="G1015" s="95"/>
      <c r="H1015" s="95"/>
      <c r="I1015" s="95"/>
      <c r="J1015" s="95"/>
      <c r="K1015" s="95"/>
    </row>
    <row r="1016" spans="2:11">
      <c r="B1016" s="94"/>
      <c r="C1016" s="94"/>
      <c r="D1016" s="94"/>
      <c r="E1016" s="95"/>
      <c r="F1016" s="95"/>
      <c r="G1016" s="95"/>
      <c r="H1016" s="95"/>
      <c r="I1016" s="95"/>
      <c r="J1016" s="95"/>
      <c r="K1016" s="95"/>
    </row>
    <row r="1017" spans="2:11">
      <c r="B1017" s="94"/>
      <c r="C1017" s="94"/>
      <c r="D1017" s="94"/>
      <c r="E1017" s="95"/>
      <c r="F1017" s="95"/>
      <c r="G1017" s="95"/>
      <c r="H1017" s="95"/>
      <c r="I1017" s="95"/>
      <c r="J1017" s="95"/>
      <c r="K1017" s="95"/>
    </row>
    <row r="1018" spans="2:11">
      <c r="B1018" s="94"/>
      <c r="C1018" s="94"/>
      <c r="D1018" s="94"/>
      <c r="E1018" s="95"/>
      <c r="F1018" s="95"/>
      <c r="G1018" s="95"/>
      <c r="H1018" s="95"/>
      <c r="I1018" s="95"/>
      <c r="J1018" s="95"/>
      <c r="K1018" s="95"/>
    </row>
    <row r="1019" spans="2:11">
      <c r="B1019" s="94"/>
      <c r="C1019" s="94"/>
      <c r="D1019" s="94"/>
      <c r="E1019" s="95"/>
      <c r="F1019" s="95"/>
      <c r="G1019" s="95"/>
      <c r="H1019" s="95"/>
      <c r="I1019" s="95"/>
      <c r="J1019" s="95"/>
      <c r="K1019" s="95"/>
    </row>
    <row r="1020" spans="2:11">
      <c r="B1020" s="94"/>
      <c r="C1020" s="94"/>
      <c r="D1020" s="94"/>
      <c r="E1020" s="95"/>
      <c r="F1020" s="95"/>
      <c r="G1020" s="95"/>
      <c r="H1020" s="95"/>
      <c r="I1020" s="95"/>
      <c r="J1020" s="95"/>
      <c r="K1020" s="95"/>
    </row>
    <row r="1021" spans="2:11">
      <c r="B1021" s="94"/>
      <c r="C1021" s="94"/>
      <c r="D1021" s="94"/>
      <c r="E1021" s="95"/>
      <c r="F1021" s="95"/>
      <c r="G1021" s="95"/>
      <c r="H1021" s="95"/>
      <c r="I1021" s="95"/>
      <c r="J1021" s="95"/>
      <c r="K1021" s="95"/>
    </row>
    <row r="1022" spans="2:11">
      <c r="B1022" s="94"/>
      <c r="C1022" s="94"/>
      <c r="D1022" s="94"/>
      <c r="E1022" s="95"/>
      <c r="F1022" s="95"/>
      <c r="G1022" s="95"/>
      <c r="H1022" s="95"/>
      <c r="I1022" s="95"/>
      <c r="J1022" s="95"/>
      <c r="K1022" s="95"/>
    </row>
    <row r="1023" spans="2:11">
      <c r="B1023" s="94"/>
      <c r="C1023" s="94"/>
      <c r="D1023" s="94"/>
      <c r="E1023" s="95"/>
      <c r="F1023" s="95"/>
      <c r="G1023" s="95"/>
      <c r="H1023" s="95"/>
      <c r="I1023" s="95"/>
      <c r="J1023" s="95"/>
      <c r="K1023" s="95"/>
    </row>
    <row r="1024" spans="2:11">
      <c r="B1024" s="94"/>
      <c r="C1024" s="94"/>
      <c r="D1024" s="94"/>
      <c r="E1024" s="95"/>
      <c r="F1024" s="95"/>
      <c r="G1024" s="95"/>
      <c r="H1024" s="95"/>
      <c r="I1024" s="95"/>
      <c r="J1024" s="95"/>
      <c r="K1024" s="95"/>
    </row>
    <row r="1025" spans="2:11">
      <c r="B1025" s="94"/>
      <c r="C1025" s="94"/>
      <c r="D1025" s="94"/>
      <c r="E1025" s="95"/>
      <c r="F1025" s="95"/>
      <c r="G1025" s="95"/>
      <c r="H1025" s="95"/>
      <c r="I1025" s="95"/>
      <c r="J1025" s="95"/>
      <c r="K1025" s="95"/>
    </row>
    <row r="1026" spans="2:11">
      <c r="B1026" s="94"/>
      <c r="C1026" s="94"/>
      <c r="D1026" s="94"/>
      <c r="E1026" s="95"/>
      <c r="F1026" s="95"/>
      <c r="G1026" s="95"/>
      <c r="H1026" s="95"/>
      <c r="I1026" s="95"/>
      <c r="J1026" s="95"/>
      <c r="K1026" s="95"/>
    </row>
    <row r="1027" spans="2:11">
      <c r="B1027" s="94"/>
      <c r="C1027" s="94"/>
      <c r="D1027" s="94"/>
      <c r="E1027" s="95"/>
      <c r="F1027" s="95"/>
      <c r="G1027" s="95"/>
      <c r="H1027" s="95"/>
      <c r="I1027" s="95"/>
      <c r="J1027" s="95"/>
      <c r="K1027" s="95"/>
    </row>
    <row r="1028" spans="2:11">
      <c r="B1028" s="94"/>
      <c r="C1028" s="94"/>
      <c r="D1028" s="94"/>
      <c r="E1028" s="95"/>
      <c r="F1028" s="95"/>
      <c r="G1028" s="95"/>
      <c r="H1028" s="95"/>
      <c r="I1028" s="95"/>
      <c r="J1028" s="95"/>
      <c r="K1028" s="95"/>
    </row>
    <row r="1029" spans="2:11">
      <c r="B1029" s="94"/>
      <c r="C1029" s="94"/>
      <c r="D1029" s="94"/>
      <c r="E1029" s="95"/>
      <c r="F1029" s="95"/>
      <c r="G1029" s="95"/>
      <c r="H1029" s="95"/>
      <c r="I1029" s="95"/>
      <c r="J1029" s="95"/>
      <c r="K1029" s="95"/>
    </row>
    <row r="1030" spans="2:11">
      <c r="B1030" s="94"/>
      <c r="C1030" s="94"/>
      <c r="D1030" s="94"/>
      <c r="E1030" s="95"/>
      <c r="F1030" s="95"/>
      <c r="G1030" s="95"/>
      <c r="H1030" s="95"/>
      <c r="I1030" s="95"/>
      <c r="J1030" s="95"/>
      <c r="K1030" s="95"/>
    </row>
    <row r="1031" spans="2:11">
      <c r="B1031" s="94"/>
      <c r="C1031" s="94"/>
      <c r="D1031" s="94"/>
      <c r="E1031" s="95"/>
      <c r="F1031" s="95"/>
      <c r="G1031" s="95"/>
      <c r="H1031" s="95"/>
      <c r="I1031" s="95"/>
      <c r="J1031" s="95"/>
      <c r="K1031" s="95"/>
    </row>
    <row r="1032" spans="2:11">
      <c r="B1032" s="94"/>
      <c r="C1032" s="94"/>
      <c r="D1032" s="94"/>
      <c r="E1032" s="95"/>
      <c r="F1032" s="95"/>
      <c r="G1032" s="95"/>
      <c r="H1032" s="95"/>
      <c r="I1032" s="95"/>
      <c r="J1032" s="95"/>
      <c r="K1032" s="95"/>
    </row>
    <row r="1033" spans="2:11">
      <c r="B1033" s="94"/>
      <c r="C1033" s="94"/>
      <c r="D1033" s="94"/>
      <c r="E1033" s="95"/>
      <c r="F1033" s="95"/>
      <c r="G1033" s="95"/>
      <c r="H1033" s="95"/>
      <c r="I1033" s="95"/>
      <c r="J1033" s="95"/>
      <c r="K1033" s="95"/>
    </row>
    <row r="1034" spans="2:11">
      <c r="B1034" s="94"/>
      <c r="C1034" s="94"/>
      <c r="D1034" s="94"/>
      <c r="E1034" s="95"/>
      <c r="F1034" s="95"/>
      <c r="G1034" s="95"/>
      <c r="H1034" s="95"/>
      <c r="I1034" s="95"/>
      <c r="J1034" s="95"/>
      <c r="K1034" s="95"/>
    </row>
    <row r="1035" spans="2:11">
      <c r="B1035" s="94"/>
      <c r="C1035" s="94"/>
      <c r="D1035" s="94"/>
      <c r="E1035" s="95"/>
      <c r="F1035" s="95"/>
      <c r="G1035" s="95"/>
      <c r="H1035" s="95"/>
      <c r="I1035" s="95"/>
      <c r="J1035" s="95"/>
      <c r="K1035" s="95"/>
    </row>
    <row r="1036" spans="2:11">
      <c r="B1036" s="94"/>
      <c r="C1036" s="94"/>
      <c r="D1036" s="94"/>
      <c r="E1036" s="95"/>
      <c r="F1036" s="95"/>
      <c r="G1036" s="95"/>
      <c r="H1036" s="95"/>
      <c r="I1036" s="95"/>
      <c r="J1036" s="95"/>
      <c r="K1036" s="95"/>
    </row>
    <row r="1037" spans="2:11">
      <c r="B1037" s="94"/>
      <c r="C1037" s="94"/>
      <c r="D1037" s="94"/>
      <c r="E1037" s="95"/>
      <c r="F1037" s="95"/>
      <c r="G1037" s="95"/>
      <c r="H1037" s="95"/>
      <c r="I1037" s="95"/>
      <c r="J1037" s="95"/>
      <c r="K1037" s="95"/>
    </row>
    <row r="1038" spans="2:11">
      <c r="B1038" s="94"/>
      <c r="C1038" s="94"/>
      <c r="D1038" s="94"/>
      <c r="E1038" s="95"/>
      <c r="F1038" s="95"/>
      <c r="G1038" s="95"/>
      <c r="H1038" s="95"/>
      <c r="I1038" s="95"/>
      <c r="J1038" s="95"/>
      <c r="K1038" s="95"/>
    </row>
    <row r="1039" spans="2:11">
      <c r="B1039" s="94"/>
      <c r="C1039" s="94"/>
      <c r="D1039" s="94"/>
      <c r="E1039" s="95"/>
      <c r="F1039" s="95"/>
      <c r="G1039" s="95"/>
      <c r="H1039" s="95"/>
      <c r="I1039" s="95"/>
      <c r="J1039" s="95"/>
      <c r="K1039" s="95"/>
    </row>
    <row r="1040" spans="2:11">
      <c r="B1040" s="94"/>
      <c r="C1040" s="94"/>
      <c r="D1040" s="94"/>
      <c r="E1040" s="95"/>
      <c r="F1040" s="95"/>
      <c r="G1040" s="95"/>
      <c r="H1040" s="95"/>
      <c r="I1040" s="95"/>
      <c r="J1040" s="95"/>
      <c r="K1040" s="95"/>
    </row>
    <row r="1041" spans="2:11">
      <c r="B1041" s="94"/>
      <c r="C1041" s="94"/>
      <c r="D1041" s="94"/>
      <c r="E1041" s="95"/>
      <c r="F1041" s="95"/>
      <c r="G1041" s="95"/>
      <c r="H1041" s="95"/>
      <c r="I1041" s="95"/>
      <c r="J1041" s="95"/>
      <c r="K1041" s="95"/>
    </row>
    <row r="1042" spans="2:11">
      <c r="B1042" s="94"/>
      <c r="C1042" s="94"/>
      <c r="D1042" s="94"/>
      <c r="E1042" s="95"/>
      <c r="F1042" s="95"/>
      <c r="G1042" s="95"/>
      <c r="H1042" s="95"/>
      <c r="I1042" s="95"/>
      <c r="J1042" s="95"/>
      <c r="K1042" s="95"/>
    </row>
    <row r="1043" spans="2:11">
      <c r="B1043" s="94"/>
      <c r="C1043" s="94"/>
      <c r="D1043" s="94"/>
      <c r="E1043" s="95"/>
      <c r="F1043" s="95"/>
      <c r="G1043" s="95"/>
      <c r="H1043" s="95"/>
      <c r="I1043" s="95"/>
      <c r="J1043" s="95"/>
      <c r="K1043" s="95"/>
    </row>
    <row r="1044" spans="2:11">
      <c r="B1044" s="94"/>
      <c r="C1044" s="94"/>
      <c r="D1044" s="94"/>
      <c r="E1044" s="95"/>
      <c r="F1044" s="95"/>
      <c r="G1044" s="95"/>
      <c r="H1044" s="95"/>
      <c r="I1044" s="95"/>
      <c r="J1044" s="95"/>
      <c r="K1044" s="95"/>
    </row>
    <row r="1045" spans="2:11">
      <c r="B1045" s="94"/>
      <c r="C1045" s="94"/>
      <c r="D1045" s="94"/>
      <c r="E1045" s="95"/>
      <c r="F1045" s="95"/>
      <c r="G1045" s="95"/>
      <c r="H1045" s="95"/>
      <c r="I1045" s="95"/>
      <c r="J1045" s="95"/>
      <c r="K1045" s="95"/>
    </row>
    <row r="1046" spans="2:11">
      <c r="B1046" s="94"/>
      <c r="C1046" s="94"/>
      <c r="D1046" s="94"/>
      <c r="E1046" s="95"/>
      <c r="F1046" s="95"/>
      <c r="G1046" s="95"/>
      <c r="H1046" s="95"/>
      <c r="I1046" s="95"/>
      <c r="J1046" s="95"/>
      <c r="K1046" s="95"/>
    </row>
    <row r="1047" spans="2:11">
      <c r="B1047" s="94"/>
      <c r="C1047" s="94"/>
      <c r="D1047" s="94"/>
      <c r="E1047" s="95"/>
      <c r="F1047" s="95"/>
      <c r="G1047" s="95"/>
      <c r="H1047" s="95"/>
      <c r="I1047" s="95"/>
      <c r="J1047" s="95"/>
      <c r="K1047" s="95"/>
    </row>
    <row r="1048" spans="2:11">
      <c r="B1048" s="94"/>
      <c r="C1048" s="94"/>
      <c r="D1048" s="94"/>
      <c r="E1048" s="95"/>
      <c r="F1048" s="95"/>
      <c r="G1048" s="95"/>
      <c r="H1048" s="95"/>
      <c r="I1048" s="95"/>
      <c r="J1048" s="95"/>
      <c r="K1048" s="95"/>
    </row>
    <row r="1049" spans="2:11">
      <c r="B1049" s="94"/>
      <c r="C1049" s="94"/>
      <c r="D1049" s="94"/>
      <c r="E1049" s="95"/>
      <c r="F1049" s="95"/>
      <c r="G1049" s="95"/>
      <c r="H1049" s="95"/>
      <c r="I1049" s="95"/>
      <c r="J1049" s="95"/>
      <c r="K1049" s="95"/>
    </row>
    <row r="1050" spans="2:11">
      <c r="B1050" s="94"/>
      <c r="C1050" s="94"/>
      <c r="D1050" s="94"/>
      <c r="E1050" s="95"/>
      <c r="F1050" s="95"/>
      <c r="G1050" s="95"/>
      <c r="H1050" s="95"/>
      <c r="I1050" s="95"/>
      <c r="J1050" s="95"/>
      <c r="K1050" s="95"/>
    </row>
    <row r="1051" spans="2:11">
      <c r="B1051" s="94"/>
      <c r="C1051" s="94"/>
      <c r="D1051" s="94"/>
      <c r="E1051" s="95"/>
      <c r="F1051" s="95"/>
      <c r="G1051" s="95"/>
      <c r="H1051" s="95"/>
      <c r="I1051" s="95"/>
      <c r="J1051" s="95"/>
      <c r="K1051" s="95"/>
    </row>
    <row r="1052" spans="2:11">
      <c r="B1052" s="94"/>
      <c r="C1052" s="94"/>
      <c r="D1052" s="94"/>
      <c r="E1052" s="95"/>
      <c r="F1052" s="95"/>
      <c r="G1052" s="95"/>
      <c r="H1052" s="95"/>
      <c r="I1052" s="95"/>
      <c r="J1052" s="95"/>
      <c r="K1052" s="95"/>
    </row>
    <row r="1053" spans="2:11">
      <c r="B1053" s="94"/>
      <c r="C1053" s="94"/>
      <c r="D1053" s="94"/>
      <c r="E1053" s="95"/>
      <c r="F1053" s="95"/>
      <c r="G1053" s="95"/>
      <c r="H1053" s="95"/>
      <c r="I1053" s="95"/>
      <c r="J1053" s="95"/>
      <c r="K1053" s="95"/>
    </row>
    <row r="1054" spans="2:11">
      <c r="B1054" s="94"/>
      <c r="C1054" s="94"/>
      <c r="D1054" s="94"/>
      <c r="E1054" s="95"/>
      <c r="F1054" s="95"/>
      <c r="G1054" s="95"/>
      <c r="H1054" s="95"/>
      <c r="I1054" s="95"/>
      <c r="J1054" s="95"/>
      <c r="K1054" s="95"/>
    </row>
    <row r="1055" spans="2:11">
      <c r="B1055" s="94"/>
      <c r="C1055" s="94"/>
      <c r="D1055" s="94"/>
      <c r="E1055" s="95"/>
      <c r="F1055" s="95"/>
      <c r="G1055" s="95"/>
      <c r="H1055" s="95"/>
      <c r="I1055" s="95"/>
      <c r="J1055" s="95"/>
      <c r="K1055" s="95"/>
    </row>
    <row r="1056" spans="2:11">
      <c r="B1056" s="94"/>
      <c r="C1056" s="94"/>
      <c r="D1056" s="94"/>
      <c r="E1056" s="95"/>
      <c r="F1056" s="95"/>
      <c r="G1056" s="95"/>
      <c r="H1056" s="95"/>
      <c r="I1056" s="95"/>
      <c r="J1056" s="95"/>
      <c r="K1056" s="95"/>
    </row>
    <row r="1057" spans="2:11">
      <c r="B1057" s="94"/>
      <c r="C1057" s="94"/>
      <c r="D1057" s="94"/>
      <c r="E1057" s="95"/>
      <c r="F1057" s="95"/>
      <c r="G1057" s="95"/>
      <c r="H1057" s="95"/>
      <c r="I1057" s="95"/>
      <c r="J1057" s="95"/>
      <c r="K1057" s="95"/>
    </row>
    <row r="1058" spans="2:11">
      <c r="B1058" s="94"/>
      <c r="C1058" s="94"/>
      <c r="D1058" s="94"/>
      <c r="E1058" s="95"/>
      <c r="F1058" s="95"/>
      <c r="G1058" s="95"/>
      <c r="H1058" s="95"/>
      <c r="I1058" s="95"/>
      <c r="J1058" s="95"/>
      <c r="K1058" s="95"/>
    </row>
    <row r="1059" spans="2:11">
      <c r="B1059" s="94"/>
      <c r="C1059" s="94"/>
      <c r="D1059" s="94"/>
      <c r="E1059" s="95"/>
      <c r="F1059" s="95"/>
      <c r="G1059" s="95"/>
      <c r="H1059" s="95"/>
      <c r="I1059" s="95"/>
      <c r="J1059" s="95"/>
      <c r="K1059" s="95"/>
    </row>
    <row r="1060" spans="2:11">
      <c r="B1060" s="94"/>
      <c r="C1060" s="94"/>
      <c r="D1060" s="94"/>
      <c r="E1060" s="95"/>
      <c r="F1060" s="95"/>
      <c r="G1060" s="95"/>
      <c r="H1060" s="95"/>
      <c r="I1060" s="95"/>
      <c r="J1060" s="95"/>
      <c r="K1060" s="95"/>
    </row>
    <row r="1061" spans="2:11">
      <c r="B1061" s="94"/>
      <c r="C1061" s="94"/>
      <c r="D1061" s="94"/>
      <c r="E1061" s="95"/>
      <c r="F1061" s="95"/>
      <c r="G1061" s="95"/>
      <c r="H1061" s="95"/>
      <c r="I1061" s="95"/>
      <c r="J1061" s="95"/>
      <c r="K1061" s="95"/>
    </row>
    <row r="1062" spans="2:11">
      <c r="B1062" s="94"/>
      <c r="C1062" s="94"/>
      <c r="D1062" s="94"/>
      <c r="E1062" s="95"/>
      <c r="F1062" s="95"/>
      <c r="G1062" s="95"/>
      <c r="H1062" s="95"/>
      <c r="I1062" s="95"/>
      <c r="J1062" s="95"/>
      <c r="K1062" s="95"/>
    </row>
    <row r="1063" spans="2:11">
      <c r="B1063" s="94"/>
      <c r="C1063" s="94"/>
      <c r="D1063" s="94"/>
      <c r="E1063" s="95"/>
      <c r="F1063" s="95"/>
      <c r="G1063" s="95"/>
      <c r="H1063" s="95"/>
      <c r="I1063" s="95"/>
      <c r="J1063" s="95"/>
      <c r="K1063" s="95"/>
    </row>
    <row r="1064" spans="2:11">
      <c r="B1064" s="94"/>
      <c r="C1064" s="94"/>
      <c r="D1064" s="94"/>
      <c r="E1064" s="95"/>
      <c r="F1064" s="95"/>
      <c r="G1064" s="95"/>
      <c r="H1064" s="95"/>
      <c r="I1064" s="95"/>
      <c r="J1064" s="95"/>
      <c r="K1064" s="95"/>
    </row>
    <row r="1065" spans="2:11">
      <c r="B1065" s="94"/>
      <c r="C1065" s="94"/>
      <c r="D1065" s="94"/>
      <c r="E1065" s="95"/>
      <c r="F1065" s="95"/>
      <c r="G1065" s="95"/>
      <c r="H1065" s="95"/>
      <c r="I1065" s="95"/>
      <c r="J1065" s="95"/>
      <c r="K1065" s="95"/>
    </row>
    <row r="1066" spans="2:11">
      <c r="B1066" s="94"/>
      <c r="C1066" s="94"/>
      <c r="D1066" s="94"/>
      <c r="E1066" s="95"/>
      <c r="F1066" s="95"/>
      <c r="G1066" s="95"/>
      <c r="H1066" s="95"/>
      <c r="I1066" s="95"/>
      <c r="J1066" s="95"/>
      <c r="K1066" s="95"/>
    </row>
    <row r="1067" spans="2:11">
      <c r="B1067" s="94"/>
      <c r="C1067" s="94"/>
      <c r="D1067" s="94"/>
      <c r="E1067" s="95"/>
      <c r="F1067" s="95"/>
      <c r="G1067" s="95"/>
      <c r="H1067" s="95"/>
      <c r="I1067" s="95"/>
      <c r="J1067" s="95"/>
      <c r="K1067" s="95"/>
    </row>
    <row r="1068" spans="2:11">
      <c r="B1068" s="94"/>
      <c r="C1068" s="94"/>
      <c r="D1068" s="94"/>
      <c r="E1068" s="95"/>
      <c r="F1068" s="95"/>
      <c r="G1068" s="95"/>
      <c r="H1068" s="95"/>
      <c r="I1068" s="95"/>
      <c r="J1068" s="95"/>
      <c r="K1068" s="95"/>
    </row>
    <row r="1069" spans="2:11">
      <c r="B1069" s="94"/>
      <c r="C1069" s="94"/>
      <c r="D1069" s="94"/>
      <c r="E1069" s="95"/>
      <c r="F1069" s="95"/>
      <c r="G1069" s="95"/>
      <c r="H1069" s="95"/>
      <c r="I1069" s="95"/>
      <c r="J1069" s="95"/>
      <c r="K1069" s="95"/>
    </row>
    <row r="1070" spans="2:11">
      <c r="B1070" s="94"/>
      <c r="C1070" s="94"/>
      <c r="D1070" s="94"/>
      <c r="E1070" s="95"/>
      <c r="F1070" s="95"/>
      <c r="G1070" s="95"/>
      <c r="H1070" s="95"/>
      <c r="I1070" s="95"/>
      <c r="J1070" s="95"/>
      <c r="K1070" s="95"/>
    </row>
    <row r="1071" spans="2:11">
      <c r="B1071" s="94"/>
      <c r="C1071" s="94"/>
      <c r="D1071" s="94"/>
      <c r="E1071" s="95"/>
      <c r="F1071" s="95"/>
      <c r="G1071" s="95"/>
      <c r="H1071" s="95"/>
      <c r="I1071" s="95"/>
      <c r="J1071" s="95"/>
      <c r="K1071" s="95"/>
    </row>
    <row r="1072" spans="2:11">
      <c r="B1072" s="94"/>
      <c r="C1072" s="94"/>
      <c r="D1072" s="94"/>
      <c r="E1072" s="95"/>
      <c r="F1072" s="95"/>
      <c r="G1072" s="95"/>
      <c r="H1072" s="95"/>
      <c r="I1072" s="95"/>
      <c r="J1072" s="95"/>
      <c r="K1072" s="95"/>
    </row>
    <row r="1073" spans="2:11">
      <c r="B1073" s="94"/>
      <c r="C1073" s="94"/>
      <c r="D1073" s="94"/>
      <c r="E1073" s="95"/>
      <c r="F1073" s="95"/>
      <c r="G1073" s="95"/>
      <c r="H1073" s="95"/>
      <c r="I1073" s="95"/>
      <c r="J1073" s="95"/>
      <c r="K1073" s="95"/>
    </row>
    <row r="1074" spans="2:11">
      <c r="B1074" s="94"/>
      <c r="C1074" s="94"/>
      <c r="D1074" s="94"/>
      <c r="E1074" s="95"/>
      <c r="F1074" s="95"/>
      <c r="G1074" s="95"/>
      <c r="H1074" s="95"/>
      <c r="I1074" s="95"/>
      <c r="J1074" s="95"/>
      <c r="K1074" s="95"/>
    </row>
    <row r="1075" spans="2:11">
      <c r="B1075" s="94"/>
      <c r="C1075" s="94"/>
      <c r="D1075" s="94"/>
      <c r="E1075" s="95"/>
      <c r="F1075" s="95"/>
      <c r="G1075" s="95"/>
      <c r="H1075" s="95"/>
      <c r="I1075" s="95"/>
      <c r="J1075" s="95"/>
      <c r="K1075" s="95"/>
    </row>
    <row r="1076" spans="2:11">
      <c r="B1076" s="94"/>
      <c r="C1076" s="94"/>
      <c r="D1076" s="94"/>
      <c r="E1076" s="95"/>
      <c r="F1076" s="95"/>
      <c r="G1076" s="95"/>
      <c r="H1076" s="95"/>
      <c r="I1076" s="95"/>
      <c r="J1076" s="95"/>
      <c r="K1076" s="95"/>
    </row>
    <row r="1077" spans="2:11">
      <c r="B1077" s="94"/>
      <c r="C1077" s="94"/>
      <c r="D1077" s="94"/>
      <c r="E1077" s="95"/>
      <c r="F1077" s="95"/>
      <c r="G1077" s="95"/>
      <c r="H1077" s="95"/>
      <c r="I1077" s="95"/>
      <c r="J1077" s="95"/>
      <c r="K1077" s="95"/>
    </row>
    <row r="1078" spans="2:11">
      <c r="B1078" s="94"/>
      <c r="C1078" s="94"/>
      <c r="D1078" s="94"/>
      <c r="E1078" s="95"/>
      <c r="F1078" s="95"/>
      <c r="G1078" s="95"/>
      <c r="H1078" s="95"/>
      <c r="I1078" s="95"/>
      <c r="J1078" s="95"/>
      <c r="K1078" s="95"/>
    </row>
    <row r="1079" spans="2:11">
      <c r="B1079" s="94"/>
      <c r="C1079" s="94"/>
      <c r="D1079" s="94"/>
      <c r="E1079" s="95"/>
      <c r="F1079" s="95"/>
      <c r="G1079" s="95"/>
      <c r="H1079" s="95"/>
      <c r="I1079" s="95"/>
      <c r="J1079" s="95"/>
      <c r="K1079" s="95"/>
    </row>
    <row r="1080" spans="2:11">
      <c r="B1080" s="94"/>
      <c r="C1080" s="94"/>
      <c r="D1080" s="94"/>
      <c r="E1080" s="95"/>
      <c r="F1080" s="95"/>
      <c r="G1080" s="95"/>
      <c r="H1080" s="95"/>
      <c r="I1080" s="95"/>
      <c r="J1080" s="95"/>
      <c r="K1080" s="95"/>
    </row>
    <row r="1081" spans="2:11">
      <c r="B1081" s="94"/>
      <c r="C1081" s="94"/>
      <c r="D1081" s="94"/>
      <c r="E1081" s="95"/>
      <c r="F1081" s="95"/>
      <c r="G1081" s="95"/>
      <c r="H1081" s="95"/>
      <c r="I1081" s="95"/>
      <c r="J1081" s="95"/>
      <c r="K1081" s="95"/>
    </row>
    <row r="1082" spans="2:11">
      <c r="B1082" s="94"/>
      <c r="C1082" s="94"/>
      <c r="D1082" s="94"/>
      <c r="E1082" s="95"/>
      <c r="F1082" s="95"/>
      <c r="G1082" s="95"/>
      <c r="H1082" s="95"/>
      <c r="I1082" s="95"/>
      <c r="J1082" s="95"/>
      <c r="K1082" s="95"/>
    </row>
    <row r="1083" spans="2:11">
      <c r="B1083" s="94"/>
      <c r="C1083" s="94"/>
      <c r="D1083" s="94"/>
      <c r="E1083" s="95"/>
      <c r="F1083" s="95"/>
      <c r="G1083" s="95"/>
      <c r="H1083" s="95"/>
      <c r="I1083" s="95"/>
      <c r="J1083" s="95"/>
      <c r="K1083" s="95"/>
    </row>
    <row r="1084" spans="2:11">
      <c r="B1084" s="94"/>
      <c r="C1084" s="94"/>
      <c r="D1084" s="94"/>
      <c r="E1084" s="95"/>
      <c r="F1084" s="95"/>
      <c r="G1084" s="95"/>
      <c r="H1084" s="95"/>
      <c r="I1084" s="95"/>
      <c r="J1084" s="95"/>
      <c r="K1084" s="95"/>
    </row>
    <row r="1085" spans="2:11">
      <c r="B1085" s="94"/>
      <c r="C1085" s="94"/>
      <c r="D1085" s="94"/>
      <c r="E1085" s="95"/>
      <c r="F1085" s="95"/>
      <c r="G1085" s="95"/>
      <c r="H1085" s="95"/>
      <c r="I1085" s="95"/>
      <c r="J1085" s="95"/>
      <c r="K1085" s="95"/>
    </row>
    <row r="1086" spans="2:11">
      <c r="B1086" s="94"/>
      <c r="C1086" s="94"/>
      <c r="D1086" s="94"/>
      <c r="E1086" s="95"/>
      <c r="F1086" s="95"/>
      <c r="G1086" s="95"/>
      <c r="H1086" s="95"/>
      <c r="I1086" s="95"/>
      <c r="J1086" s="95"/>
      <c r="K1086" s="95"/>
    </row>
    <row r="1087" spans="2:11">
      <c r="B1087" s="94"/>
      <c r="C1087" s="94"/>
      <c r="D1087" s="94"/>
      <c r="E1087" s="95"/>
      <c r="F1087" s="95"/>
      <c r="G1087" s="95"/>
      <c r="H1087" s="95"/>
      <c r="I1087" s="95"/>
      <c r="J1087" s="95"/>
      <c r="K1087" s="95"/>
    </row>
    <row r="1088" spans="2:11">
      <c r="B1088" s="94"/>
      <c r="C1088" s="94"/>
      <c r="D1088" s="94"/>
      <c r="E1088" s="95"/>
      <c r="F1088" s="95"/>
      <c r="G1088" s="95"/>
      <c r="H1088" s="95"/>
      <c r="I1088" s="95"/>
      <c r="J1088" s="95"/>
      <c r="K1088" s="95"/>
    </row>
    <row r="1089" spans="2:11">
      <c r="B1089" s="94"/>
      <c r="C1089" s="94"/>
      <c r="D1089" s="94"/>
      <c r="E1089" s="95"/>
      <c r="F1089" s="95"/>
      <c r="G1089" s="95"/>
      <c r="H1089" s="95"/>
      <c r="I1089" s="95"/>
      <c r="J1089" s="95"/>
      <c r="K1089" s="95"/>
    </row>
    <row r="1090" spans="2:11">
      <c r="B1090" s="94"/>
      <c r="C1090" s="94"/>
      <c r="D1090" s="94"/>
      <c r="E1090" s="95"/>
      <c r="F1090" s="95"/>
      <c r="G1090" s="95"/>
      <c r="H1090" s="95"/>
      <c r="I1090" s="95"/>
      <c r="J1090" s="95"/>
      <c r="K1090" s="95"/>
    </row>
    <row r="1091" spans="2:11">
      <c r="B1091" s="94"/>
      <c r="C1091" s="94"/>
      <c r="D1091" s="94"/>
      <c r="E1091" s="95"/>
      <c r="F1091" s="95"/>
      <c r="G1091" s="95"/>
      <c r="H1091" s="95"/>
      <c r="I1091" s="95"/>
      <c r="J1091" s="95"/>
      <c r="K1091" s="95"/>
    </row>
    <row r="1092" spans="2:11">
      <c r="B1092" s="94"/>
      <c r="C1092" s="94"/>
      <c r="D1092" s="94"/>
      <c r="E1092" s="95"/>
      <c r="F1092" s="95"/>
      <c r="G1092" s="95"/>
      <c r="H1092" s="95"/>
      <c r="I1092" s="95"/>
      <c r="J1092" s="95"/>
      <c r="K1092" s="95"/>
    </row>
    <row r="1093" spans="2:11">
      <c r="B1093" s="94"/>
      <c r="C1093" s="94"/>
      <c r="D1093" s="94"/>
      <c r="E1093" s="95"/>
      <c r="F1093" s="95"/>
      <c r="G1093" s="95"/>
      <c r="H1093" s="95"/>
      <c r="I1093" s="95"/>
      <c r="J1093" s="95"/>
      <c r="K1093" s="95"/>
    </row>
    <row r="1094" spans="2:11">
      <c r="B1094" s="94"/>
      <c r="C1094" s="94"/>
      <c r="D1094" s="94"/>
      <c r="E1094" s="95"/>
      <c r="F1094" s="95"/>
      <c r="G1094" s="95"/>
      <c r="H1094" s="95"/>
      <c r="I1094" s="95"/>
      <c r="J1094" s="95"/>
      <c r="K1094" s="95"/>
    </row>
    <row r="1095" spans="2:11">
      <c r="B1095" s="94"/>
      <c r="C1095" s="94"/>
      <c r="D1095" s="94"/>
      <c r="E1095" s="95"/>
      <c r="F1095" s="95"/>
      <c r="G1095" s="95"/>
      <c r="H1095" s="95"/>
      <c r="I1095" s="95"/>
      <c r="J1095" s="95"/>
      <c r="K1095" s="95"/>
    </row>
    <row r="1096" spans="2:11">
      <c r="B1096" s="94"/>
      <c r="C1096" s="94"/>
      <c r="D1096" s="94"/>
      <c r="E1096" s="95"/>
      <c r="F1096" s="95"/>
      <c r="G1096" s="95"/>
      <c r="H1096" s="95"/>
      <c r="I1096" s="95"/>
      <c r="J1096" s="95"/>
      <c r="K1096" s="95"/>
    </row>
    <row r="1097" spans="2:11">
      <c r="B1097" s="94"/>
      <c r="C1097" s="94"/>
      <c r="D1097" s="94"/>
      <c r="E1097" s="95"/>
      <c r="F1097" s="95"/>
      <c r="G1097" s="95"/>
      <c r="H1097" s="95"/>
      <c r="I1097" s="95"/>
      <c r="J1097" s="95"/>
      <c r="K1097" s="95"/>
    </row>
    <row r="1098" spans="2:11">
      <c r="B1098" s="94"/>
      <c r="C1098" s="94"/>
      <c r="D1098" s="94"/>
      <c r="E1098" s="95"/>
      <c r="F1098" s="95"/>
      <c r="G1098" s="95"/>
      <c r="H1098" s="95"/>
      <c r="I1098" s="95"/>
      <c r="J1098" s="95"/>
      <c r="K1098" s="95"/>
    </row>
    <row r="1099" spans="2:11">
      <c r="B1099" s="94"/>
      <c r="C1099" s="94"/>
      <c r="D1099" s="94"/>
      <c r="E1099" s="95"/>
      <c r="F1099" s="95"/>
      <c r="G1099" s="95"/>
      <c r="H1099" s="95"/>
      <c r="I1099" s="95"/>
      <c r="J1099" s="95"/>
      <c r="K1099" s="95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144</v>
      </c>
      <c r="C1" s="46" t="s" vm="1">
        <v>227</v>
      </c>
    </row>
    <row r="2" spans="2:17">
      <c r="B2" s="46" t="s">
        <v>143</v>
      </c>
      <c r="C2" s="46" t="s">
        <v>228</v>
      </c>
    </row>
    <row r="3" spans="2:17">
      <c r="B3" s="46" t="s">
        <v>145</v>
      </c>
      <c r="C3" s="46" t="s">
        <v>229</v>
      </c>
    </row>
    <row r="4" spans="2:17">
      <c r="B4" s="46" t="s">
        <v>146</v>
      </c>
      <c r="C4" s="46">
        <v>414</v>
      </c>
    </row>
    <row r="6" spans="2:17" ht="26.25" customHeight="1">
      <c r="B6" s="145" t="s">
        <v>172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7"/>
    </row>
    <row r="7" spans="2:17" ht="26.25" customHeight="1">
      <c r="B7" s="145" t="s">
        <v>100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7"/>
    </row>
    <row r="8" spans="2:17" s="3" customFormat="1" ht="63">
      <c r="B8" s="21" t="s">
        <v>114</v>
      </c>
      <c r="C8" s="29" t="s">
        <v>44</v>
      </c>
      <c r="D8" s="29" t="s">
        <v>51</v>
      </c>
      <c r="E8" s="29" t="s">
        <v>14</v>
      </c>
      <c r="F8" s="29" t="s">
        <v>65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109</v>
      </c>
      <c r="O8" s="29" t="s">
        <v>58</v>
      </c>
      <c r="P8" s="29" t="s">
        <v>147</v>
      </c>
      <c r="Q8" s="30" t="s">
        <v>149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211</v>
      </c>
      <c r="M9" s="15"/>
      <c r="N9" s="15" t="s">
        <v>207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17" s="4" customFormat="1" ht="18" customHeight="1">
      <c r="B11" s="115" t="s">
        <v>3009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16">
        <v>0</v>
      </c>
      <c r="O11" s="87"/>
      <c r="P11" s="117">
        <v>0</v>
      </c>
      <c r="Q11" s="117">
        <v>0</v>
      </c>
    </row>
    <row r="12" spans="2:17" ht="18" customHeight="1">
      <c r="B12" s="110" t="s">
        <v>219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17">
      <c r="B13" s="110" t="s">
        <v>110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17">
      <c r="B14" s="110" t="s">
        <v>202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17">
      <c r="B15" s="110" t="s">
        <v>210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17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  <row r="177" spans="2:17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</row>
    <row r="178" spans="2:17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2:17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</row>
    <row r="180" spans="2:17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</row>
    <row r="181" spans="2:17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</row>
    <row r="182" spans="2:17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</row>
    <row r="183" spans="2:17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</row>
    <row r="184" spans="2:17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</row>
    <row r="185" spans="2:17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</row>
    <row r="186" spans="2:17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</row>
    <row r="187" spans="2:17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</row>
    <row r="188" spans="2:17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</row>
    <row r="189" spans="2:17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</row>
    <row r="190" spans="2:17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</row>
    <row r="191" spans="2:17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</row>
    <row r="192" spans="2:17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</row>
    <row r="193" spans="2:17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</row>
    <row r="194" spans="2:17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</row>
    <row r="195" spans="2:17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</row>
    <row r="196" spans="2:17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</row>
    <row r="197" spans="2:17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</row>
    <row r="198" spans="2:17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</row>
    <row r="199" spans="2:17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</row>
    <row r="200" spans="2:17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</row>
    <row r="201" spans="2:17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</row>
    <row r="202" spans="2:17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</row>
    <row r="203" spans="2:17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</row>
    <row r="204" spans="2:17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</row>
    <row r="205" spans="2:17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</row>
    <row r="206" spans="2:17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</row>
    <row r="207" spans="2:17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</row>
    <row r="208" spans="2:17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</row>
    <row r="209" spans="2:17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</row>
    <row r="210" spans="2:17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</row>
    <row r="211" spans="2:17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</row>
    <row r="212" spans="2:17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</row>
    <row r="213" spans="2:17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</row>
    <row r="214" spans="2:17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</row>
    <row r="215" spans="2:17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</row>
    <row r="216" spans="2:17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</row>
    <row r="217" spans="2:17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</row>
    <row r="218" spans="2:17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</row>
    <row r="219" spans="2:17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</row>
    <row r="220" spans="2:17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</row>
    <row r="221" spans="2:17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</row>
    <row r="222" spans="2:17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</row>
    <row r="223" spans="2:17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</row>
    <row r="224" spans="2:17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</row>
    <row r="225" spans="2:17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</row>
    <row r="226" spans="2:17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</row>
    <row r="227" spans="2:17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</row>
    <row r="228" spans="2:17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</row>
    <row r="229" spans="2:17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</row>
    <row r="230" spans="2:17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</row>
    <row r="231" spans="2:17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</row>
    <row r="232" spans="2:17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</row>
    <row r="233" spans="2:17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</row>
    <row r="234" spans="2:17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</row>
    <row r="235" spans="2:17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</row>
    <row r="236" spans="2:17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</row>
    <row r="237" spans="2:17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</row>
    <row r="238" spans="2:17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</row>
    <row r="239" spans="2:17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</row>
    <row r="240" spans="2:17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</row>
    <row r="241" spans="2:17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</row>
    <row r="242" spans="2:17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</row>
    <row r="243" spans="2:17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</row>
    <row r="244" spans="2:17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</row>
    <row r="245" spans="2:17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</row>
    <row r="246" spans="2:17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</row>
    <row r="247" spans="2:17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</row>
    <row r="248" spans="2:17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</row>
    <row r="249" spans="2:17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</row>
    <row r="250" spans="2:17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</row>
    <row r="251" spans="2:17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</row>
    <row r="252" spans="2:17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</row>
    <row r="253" spans="2:17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</row>
    <row r="254" spans="2:17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</row>
    <row r="255" spans="2:17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</row>
    <row r="256" spans="2:17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</row>
    <row r="257" spans="2:17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</row>
    <row r="258" spans="2:17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</row>
    <row r="259" spans="2:17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</row>
    <row r="260" spans="2:17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</row>
    <row r="261" spans="2:17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</row>
    <row r="262" spans="2:17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</row>
    <row r="263" spans="2:17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</row>
    <row r="264" spans="2:17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</row>
    <row r="265" spans="2:17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</row>
    <row r="266" spans="2:17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</row>
    <row r="267" spans="2:17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</row>
    <row r="268" spans="2:17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</row>
    <row r="269" spans="2:17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</row>
    <row r="270" spans="2:17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</row>
    <row r="271" spans="2:17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</row>
    <row r="272" spans="2:17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</row>
    <row r="273" spans="2:17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</row>
    <row r="274" spans="2:17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</row>
    <row r="275" spans="2:17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</row>
    <row r="276" spans="2:17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</row>
    <row r="277" spans="2:17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</row>
    <row r="278" spans="2:17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</row>
    <row r="279" spans="2:17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</row>
    <row r="280" spans="2:17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</row>
    <row r="281" spans="2:17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</row>
    <row r="282" spans="2:17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</row>
    <row r="283" spans="2:17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</row>
    <row r="284" spans="2:17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</row>
    <row r="285" spans="2:17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</row>
    <row r="286" spans="2:17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</row>
    <row r="287" spans="2:17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</row>
    <row r="288" spans="2:17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</row>
    <row r="289" spans="2:17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</row>
    <row r="290" spans="2:17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</row>
    <row r="291" spans="2:17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</row>
    <row r="292" spans="2:17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</row>
    <row r="293" spans="2:17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</row>
    <row r="294" spans="2:17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</row>
    <row r="295" spans="2:17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</row>
    <row r="296" spans="2:17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</row>
    <row r="297" spans="2:17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</row>
    <row r="298" spans="2:17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</row>
    <row r="299" spans="2:17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</row>
    <row r="300" spans="2:17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</row>
    <row r="301" spans="2:17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</row>
    <row r="302" spans="2:17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</row>
    <row r="303" spans="2:17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</row>
    <row r="304" spans="2:17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</row>
    <row r="305" spans="2:17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</row>
    <row r="306" spans="2:17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</row>
    <row r="307" spans="2:17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</row>
    <row r="308" spans="2:17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</row>
    <row r="309" spans="2:17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</row>
    <row r="310" spans="2:17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</row>
    <row r="311" spans="2:17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</row>
    <row r="312" spans="2:17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</row>
    <row r="313" spans="2:17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</row>
    <row r="314" spans="2:17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</row>
    <row r="315" spans="2:17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</row>
    <row r="316" spans="2:17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</row>
    <row r="317" spans="2:17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</row>
    <row r="318" spans="2:17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</row>
    <row r="319" spans="2:17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</row>
    <row r="320" spans="2:17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</row>
    <row r="321" spans="2:17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</row>
    <row r="322" spans="2:17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</row>
    <row r="323" spans="2:17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</row>
    <row r="324" spans="2:17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</row>
    <row r="325" spans="2:17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</row>
    <row r="326" spans="2:17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</row>
    <row r="327" spans="2:17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</row>
    <row r="328" spans="2:17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</row>
    <row r="329" spans="2:17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</row>
    <row r="330" spans="2:17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</row>
    <row r="331" spans="2:17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</row>
    <row r="332" spans="2:17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</row>
    <row r="333" spans="2:17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</row>
    <row r="334" spans="2:17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</row>
    <row r="335" spans="2:17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</row>
    <row r="336" spans="2:17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</row>
    <row r="337" spans="2:17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</row>
    <row r="338" spans="2:17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</row>
    <row r="339" spans="2:17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</row>
    <row r="340" spans="2:17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</row>
    <row r="341" spans="2:17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</row>
    <row r="342" spans="2:17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</row>
    <row r="343" spans="2:17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</row>
    <row r="344" spans="2:17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</row>
    <row r="345" spans="2:17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</row>
    <row r="346" spans="2:17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</row>
    <row r="347" spans="2:17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</row>
    <row r="348" spans="2:17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</row>
    <row r="349" spans="2:17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</row>
    <row r="350" spans="2:17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</row>
    <row r="351" spans="2:17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</row>
    <row r="352" spans="2:17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</row>
    <row r="353" spans="2:17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</row>
    <row r="354" spans="2:17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</row>
    <row r="355" spans="2:17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</row>
    <row r="356" spans="2:17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</row>
    <row r="357" spans="2:17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</row>
    <row r="358" spans="2:17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</row>
    <row r="359" spans="2:17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</row>
    <row r="360" spans="2:17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</row>
    <row r="361" spans="2:17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</row>
    <row r="362" spans="2:17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</row>
    <row r="363" spans="2:17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</row>
    <row r="364" spans="2:17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</row>
    <row r="365" spans="2:17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</row>
    <row r="366" spans="2:17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</row>
    <row r="367" spans="2:17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</row>
    <row r="368" spans="2:17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</row>
    <row r="369" spans="2:17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</row>
    <row r="370" spans="2:17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</row>
    <row r="371" spans="2:17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</row>
    <row r="372" spans="2:17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</row>
    <row r="373" spans="2:17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</row>
    <row r="374" spans="2:17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</row>
    <row r="375" spans="2:17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</row>
    <row r="376" spans="2:17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</row>
    <row r="377" spans="2:17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</row>
    <row r="378" spans="2:17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</row>
    <row r="379" spans="2:17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</row>
    <row r="380" spans="2:17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</row>
    <row r="381" spans="2:17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</row>
    <row r="382" spans="2:17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</row>
    <row r="383" spans="2:17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</row>
    <row r="384" spans="2:17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</row>
    <row r="385" spans="2:17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</row>
    <row r="386" spans="2:17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</row>
    <row r="387" spans="2:17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</row>
    <row r="388" spans="2:17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</row>
    <row r="389" spans="2:17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</row>
    <row r="390" spans="2:17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</row>
    <row r="391" spans="2:17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</row>
    <row r="392" spans="2:17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</row>
    <row r="393" spans="2:17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</row>
    <row r="394" spans="2:17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</row>
    <row r="395" spans="2:17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</row>
    <row r="396" spans="2:17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</row>
    <row r="397" spans="2:17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</row>
    <row r="398" spans="2:17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</row>
    <row r="399" spans="2:17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</row>
    <row r="400" spans="2:17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</row>
    <row r="401" spans="2:17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</row>
    <row r="402" spans="2:17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</row>
    <row r="403" spans="2:17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</row>
    <row r="404" spans="2:17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</row>
    <row r="405" spans="2:17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</row>
    <row r="406" spans="2:17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</row>
    <row r="407" spans="2:17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</row>
    <row r="408" spans="2:17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</row>
    <row r="409" spans="2:17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</row>
    <row r="410" spans="2:17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</row>
    <row r="411" spans="2:17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</row>
    <row r="412" spans="2:17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</row>
    <row r="413" spans="2:17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</row>
    <row r="414" spans="2:17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</row>
    <row r="415" spans="2:17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</row>
    <row r="416" spans="2:17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</row>
    <row r="417" spans="2:17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</row>
    <row r="418" spans="2:17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</row>
    <row r="419" spans="2:17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</row>
    <row r="420" spans="2:17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</row>
    <row r="421" spans="2:17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</row>
    <row r="422" spans="2:17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</row>
    <row r="423" spans="2:17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</row>
    <row r="424" spans="2:17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</row>
    <row r="425" spans="2:17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</row>
    <row r="426" spans="2:17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</row>
    <row r="427" spans="2:17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</row>
    <row r="428" spans="2:17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</row>
    <row r="429" spans="2:17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</row>
    <row r="430" spans="2:17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</row>
    <row r="431" spans="2:17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</row>
    <row r="432" spans="2:17">
      <c r="B432" s="94"/>
      <c r="C432" s="94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</row>
    <row r="433" spans="2:17">
      <c r="B433" s="94"/>
      <c r="C433" s="94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</row>
    <row r="434" spans="2:17">
      <c r="B434" s="94"/>
      <c r="C434" s="94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</row>
    <row r="435" spans="2:17">
      <c r="B435" s="94"/>
      <c r="C435" s="94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</row>
    <row r="436" spans="2:17">
      <c r="B436" s="94"/>
      <c r="C436" s="94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</row>
    <row r="437" spans="2:17">
      <c r="B437" s="94"/>
      <c r="C437" s="94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</row>
    <row r="438" spans="2:17">
      <c r="B438" s="94"/>
      <c r="C438" s="94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</row>
    <row r="439" spans="2:17">
      <c r="B439" s="94"/>
      <c r="C439" s="94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</row>
    <row r="440" spans="2:17">
      <c r="B440" s="94"/>
      <c r="C440" s="94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</row>
    <row r="441" spans="2:17">
      <c r="B441" s="94"/>
      <c r="C441" s="94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</row>
    <row r="442" spans="2:17">
      <c r="B442" s="94"/>
      <c r="C442" s="94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</row>
    <row r="443" spans="2:17">
      <c r="B443" s="94"/>
      <c r="C443" s="94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</row>
    <row r="444" spans="2:17">
      <c r="B444" s="94"/>
      <c r="C444" s="94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</row>
    <row r="445" spans="2:17">
      <c r="B445" s="94"/>
      <c r="C445" s="94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</row>
    <row r="446" spans="2:17">
      <c r="B446" s="94"/>
      <c r="C446" s="94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</row>
    <row r="447" spans="2:17">
      <c r="B447" s="94"/>
      <c r="C447" s="94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</row>
    <row r="448" spans="2:17">
      <c r="B448" s="94"/>
      <c r="C448" s="94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</row>
    <row r="449" spans="2:17">
      <c r="B449" s="94"/>
      <c r="C449" s="94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</row>
    <row r="450" spans="2:17">
      <c r="B450" s="94"/>
      <c r="C450" s="94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</row>
    <row r="451" spans="2:17">
      <c r="B451" s="94"/>
      <c r="C451" s="94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</row>
    <row r="452" spans="2:17">
      <c r="B452" s="94"/>
      <c r="C452" s="94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</row>
    <row r="453" spans="2:17">
      <c r="B453" s="94"/>
      <c r="C453" s="94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</row>
    <row r="454" spans="2:17">
      <c r="B454" s="94"/>
      <c r="C454" s="94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</row>
    <row r="455" spans="2:17">
      <c r="B455" s="94"/>
      <c r="C455" s="94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</row>
    <row r="456" spans="2:17">
      <c r="B456" s="94"/>
      <c r="C456" s="94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</row>
    <row r="457" spans="2:17">
      <c r="B457" s="94"/>
      <c r="C457" s="94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</row>
    <row r="458" spans="2:17">
      <c r="B458" s="94"/>
      <c r="C458" s="94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</row>
    <row r="459" spans="2:17">
      <c r="B459" s="94"/>
      <c r="C459" s="94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</row>
    <row r="460" spans="2:17">
      <c r="B460" s="94"/>
      <c r="C460" s="94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</row>
    <row r="461" spans="2:17">
      <c r="B461" s="94"/>
      <c r="C461" s="94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</row>
    <row r="462" spans="2:17">
      <c r="B462" s="94"/>
      <c r="C462" s="94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</row>
    <row r="463" spans="2:17">
      <c r="B463" s="94"/>
      <c r="C463" s="94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</row>
    <row r="464" spans="2:17">
      <c r="B464" s="94"/>
      <c r="C464" s="94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</row>
    <row r="465" spans="2:17">
      <c r="B465" s="94"/>
      <c r="C465" s="94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</row>
    <row r="466" spans="2:17">
      <c r="B466" s="94"/>
      <c r="C466" s="94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</row>
    <row r="467" spans="2:17">
      <c r="B467" s="94"/>
      <c r="C467" s="94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</row>
    <row r="468" spans="2:17">
      <c r="B468" s="94"/>
      <c r="C468" s="94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</row>
    <row r="469" spans="2:17">
      <c r="B469" s="94"/>
      <c r="C469" s="94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</row>
    <row r="470" spans="2:17">
      <c r="B470" s="94"/>
      <c r="C470" s="94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</row>
    <row r="471" spans="2:17">
      <c r="B471" s="94"/>
      <c r="C471" s="94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</row>
    <row r="472" spans="2:17">
      <c r="B472" s="94"/>
      <c r="C472" s="94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</row>
    <row r="473" spans="2:17">
      <c r="B473" s="94"/>
      <c r="C473" s="94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</row>
    <row r="474" spans="2:17">
      <c r="B474" s="94"/>
      <c r="C474" s="94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</row>
    <row r="475" spans="2:17">
      <c r="B475" s="94"/>
      <c r="C475" s="94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</row>
    <row r="476" spans="2:17">
      <c r="B476" s="94"/>
      <c r="C476" s="94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</row>
    <row r="477" spans="2:17">
      <c r="B477" s="94"/>
      <c r="C477" s="94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</row>
    <row r="478" spans="2:17">
      <c r="B478" s="94"/>
      <c r="C478" s="94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</row>
    <row r="479" spans="2:17">
      <c r="B479" s="94"/>
      <c r="C479" s="94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</row>
    <row r="480" spans="2:17">
      <c r="B480" s="94"/>
      <c r="C480" s="94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</row>
    <row r="481" spans="2:17">
      <c r="B481" s="94"/>
      <c r="C481" s="94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</row>
    <row r="482" spans="2:17">
      <c r="B482" s="94"/>
      <c r="C482" s="94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</row>
    <row r="483" spans="2:17">
      <c r="B483" s="94"/>
      <c r="C483" s="94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</row>
    <row r="484" spans="2:17">
      <c r="B484" s="94"/>
      <c r="C484" s="94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</row>
    <row r="485" spans="2:17">
      <c r="B485" s="94"/>
      <c r="C485" s="94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</row>
    <row r="486" spans="2:17">
      <c r="B486" s="94"/>
      <c r="C486" s="94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</row>
    <row r="487" spans="2:17">
      <c r="B487" s="94"/>
      <c r="C487" s="94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</row>
    <row r="488" spans="2:17">
      <c r="B488" s="94"/>
      <c r="C488" s="94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</row>
    <row r="489" spans="2:17">
      <c r="B489" s="94"/>
      <c r="C489" s="94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</row>
    <row r="490" spans="2:17">
      <c r="B490" s="94"/>
      <c r="C490" s="94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</row>
    <row r="491" spans="2:17">
      <c r="B491" s="94"/>
      <c r="C491" s="94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</row>
    <row r="492" spans="2:17">
      <c r="B492" s="94"/>
      <c r="C492" s="94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</row>
    <row r="493" spans="2:17">
      <c r="B493" s="94"/>
      <c r="C493" s="94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</row>
    <row r="494" spans="2:17">
      <c r="B494" s="94"/>
      <c r="C494" s="94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</row>
    <row r="495" spans="2:17">
      <c r="B495" s="94"/>
      <c r="C495" s="94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</row>
    <row r="496" spans="2:17">
      <c r="B496" s="94"/>
      <c r="C496" s="94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</row>
    <row r="497" spans="2:17">
      <c r="B497" s="94"/>
      <c r="C497" s="94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</row>
    <row r="498" spans="2:17">
      <c r="B498" s="94"/>
      <c r="C498" s="94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</row>
    <row r="499" spans="2:17">
      <c r="B499" s="94"/>
      <c r="C499" s="94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</row>
    <row r="500" spans="2:17">
      <c r="B500" s="94"/>
      <c r="C500" s="94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</row>
    <row r="501" spans="2:17">
      <c r="B501" s="94"/>
      <c r="C501" s="94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</row>
    <row r="502" spans="2:17">
      <c r="B502" s="94"/>
      <c r="C502" s="94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</row>
    <row r="503" spans="2:17">
      <c r="B503" s="94"/>
      <c r="C503" s="94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</row>
    <row r="504" spans="2:17">
      <c r="B504" s="94"/>
      <c r="C504" s="94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</row>
    <row r="505" spans="2:17">
      <c r="B505" s="94"/>
      <c r="C505" s="94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</row>
    <row r="506" spans="2:17">
      <c r="B506" s="94"/>
      <c r="C506" s="94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</row>
    <row r="507" spans="2:17">
      <c r="B507" s="94"/>
      <c r="C507" s="94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</row>
    <row r="508" spans="2:17">
      <c r="B508" s="94"/>
      <c r="C508" s="94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</row>
    <row r="509" spans="2:17">
      <c r="B509" s="94"/>
      <c r="C509" s="94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</row>
    <row r="510" spans="2:17">
      <c r="B510" s="94"/>
      <c r="C510" s="94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</row>
    <row r="511" spans="2:17">
      <c r="B511" s="94"/>
      <c r="C511" s="94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</row>
    <row r="512" spans="2:17">
      <c r="B512" s="94"/>
      <c r="C512" s="94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</row>
    <row r="513" spans="2:17">
      <c r="B513" s="94"/>
      <c r="C513" s="94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</row>
    <row r="514" spans="2:17">
      <c r="B514" s="94"/>
      <c r="C514" s="94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</row>
    <row r="515" spans="2:17">
      <c r="B515" s="94"/>
      <c r="C515" s="94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</row>
    <row r="516" spans="2:17">
      <c r="B516" s="94"/>
      <c r="C516" s="94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</row>
    <row r="517" spans="2:17">
      <c r="B517" s="94"/>
      <c r="C517" s="94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</row>
    <row r="518" spans="2:17">
      <c r="B518" s="94"/>
      <c r="C518" s="94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</row>
    <row r="519" spans="2:17">
      <c r="B519" s="94"/>
      <c r="C519" s="94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</row>
    <row r="520" spans="2:17">
      <c r="B520" s="94"/>
      <c r="C520" s="94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</row>
    <row r="521" spans="2:17">
      <c r="B521" s="94"/>
      <c r="C521" s="94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</row>
    <row r="522" spans="2:17">
      <c r="B522" s="94"/>
      <c r="C522" s="94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</row>
    <row r="523" spans="2:17">
      <c r="B523" s="94"/>
      <c r="C523" s="94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</row>
    <row r="524" spans="2:17">
      <c r="B524" s="94"/>
      <c r="C524" s="94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</row>
    <row r="525" spans="2:17">
      <c r="B525" s="94"/>
      <c r="C525" s="94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</row>
    <row r="526" spans="2:17">
      <c r="B526" s="94"/>
      <c r="C526" s="94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</row>
    <row r="527" spans="2:17">
      <c r="B527" s="94"/>
      <c r="C527" s="94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</row>
    <row r="528" spans="2:17">
      <c r="B528" s="94"/>
      <c r="C528" s="94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</row>
    <row r="529" spans="2:17">
      <c r="B529" s="94"/>
      <c r="C529" s="94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</row>
    <row r="530" spans="2:17">
      <c r="B530" s="94"/>
      <c r="C530" s="94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</row>
    <row r="531" spans="2:17">
      <c r="B531" s="94"/>
      <c r="C531" s="94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</row>
    <row r="532" spans="2:17">
      <c r="B532" s="94"/>
      <c r="C532" s="94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</row>
    <row r="533" spans="2:17">
      <c r="B533" s="94"/>
      <c r="C533" s="94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</row>
    <row r="534" spans="2:17">
      <c r="B534" s="94"/>
      <c r="C534" s="94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</row>
    <row r="535" spans="2:17">
      <c r="B535" s="94"/>
      <c r="C535" s="94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</row>
    <row r="536" spans="2:17">
      <c r="B536" s="94"/>
      <c r="C536" s="94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</row>
    <row r="537" spans="2:17">
      <c r="B537" s="94"/>
      <c r="C537" s="94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</row>
    <row r="538" spans="2:17">
      <c r="B538" s="94"/>
      <c r="C538" s="94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</row>
    <row r="539" spans="2:17">
      <c r="B539" s="94"/>
      <c r="C539" s="94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</row>
    <row r="540" spans="2:17">
      <c r="B540" s="94"/>
      <c r="C540" s="94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</row>
    <row r="541" spans="2:17">
      <c r="B541" s="94"/>
      <c r="C541" s="94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</row>
    <row r="542" spans="2:17">
      <c r="B542" s="94"/>
      <c r="C542" s="94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</row>
    <row r="543" spans="2:17">
      <c r="B543" s="94"/>
      <c r="C543" s="94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</row>
    <row r="544" spans="2:17">
      <c r="B544" s="94"/>
      <c r="C544" s="94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</row>
    <row r="545" spans="2:17">
      <c r="B545" s="94"/>
      <c r="C545" s="94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</row>
    <row r="546" spans="2:17">
      <c r="B546" s="94"/>
      <c r="C546" s="94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</row>
    <row r="547" spans="2:17">
      <c r="B547" s="94"/>
      <c r="C547" s="94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</row>
    <row r="548" spans="2:17">
      <c r="B548" s="94"/>
      <c r="C548" s="94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</row>
    <row r="549" spans="2:17">
      <c r="B549" s="94"/>
      <c r="C549" s="94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</row>
    <row r="550" spans="2:17">
      <c r="B550" s="94"/>
      <c r="C550" s="94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</row>
    <row r="551" spans="2:17">
      <c r="B551" s="94"/>
      <c r="C551" s="94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</row>
    <row r="552" spans="2:17">
      <c r="B552" s="94"/>
      <c r="C552" s="94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</row>
    <row r="553" spans="2:17">
      <c r="B553" s="94"/>
      <c r="C553" s="94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</row>
    <row r="554" spans="2:17">
      <c r="B554" s="94"/>
      <c r="C554" s="94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</row>
    <row r="555" spans="2:17">
      <c r="B555" s="94"/>
      <c r="C555" s="94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</row>
    <row r="556" spans="2:17">
      <c r="B556" s="94"/>
      <c r="C556" s="94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</row>
    <row r="557" spans="2:17">
      <c r="B557" s="94"/>
      <c r="C557" s="94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</row>
    <row r="558" spans="2:17">
      <c r="B558" s="94"/>
      <c r="C558" s="94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4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70" zoomScaleNormal="70" workbookViewId="0">
      <selection activeCell="C27" sqref="C27"/>
    </sheetView>
  </sheetViews>
  <sheetFormatPr defaultColWidth="9.140625" defaultRowHeight="18"/>
  <cols>
    <col min="1" max="1" width="6.28515625" style="1" customWidth="1"/>
    <col min="2" max="2" width="46" style="2" bestFit="1" customWidth="1"/>
    <col min="3" max="3" width="31.28515625" style="2" bestFit="1" customWidth="1"/>
    <col min="4" max="4" width="11.28515625" style="2" bestFit="1" customWidth="1"/>
    <col min="5" max="5" width="15.42578125" style="2" bestFit="1" customWidth="1"/>
    <col min="6" max="6" width="6" style="1" bestFit="1" customWidth="1"/>
    <col min="7" max="7" width="17" style="1" customWidth="1"/>
    <col min="8" max="8" width="11.140625" style="1" bestFit="1" customWidth="1"/>
    <col min="9" max="9" width="6.14062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3.140625" style="1" bestFit="1" customWidth="1"/>
    <col min="15" max="15" width="9.5703125" style="1" bestFit="1" customWidth="1"/>
    <col min="16" max="16" width="13.85546875" style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144</v>
      </c>
      <c r="C1" s="46" t="s" vm="1">
        <v>227</v>
      </c>
    </row>
    <row r="2" spans="2:18">
      <c r="B2" s="46" t="s">
        <v>143</v>
      </c>
      <c r="C2" s="46" t="s">
        <v>228</v>
      </c>
    </row>
    <row r="3" spans="2:18">
      <c r="B3" s="46" t="s">
        <v>145</v>
      </c>
      <c r="C3" s="46" t="s">
        <v>229</v>
      </c>
    </row>
    <row r="4" spans="2:18">
      <c r="B4" s="46" t="s">
        <v>146</v>
      </c>
      <c r="C4" s="46">
        <v>414</v>
      </c>
    </row>
    <row r="6" spans="2:18" ht="26.25" customHeight="1">
      <c r="B6" s="145" t="s">
        <v>173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7"/>
    </row>
    <row r="7" spans="2:18" s="3" customFormat="1" ht="78.75">
      <c r="B7" s="47" t="s">
        <v>114</v>
      </c>
      <c r="C7" s="48" t="s">
        <v>185</v>
      </c>
      <c r="D7" s="48" t="s">
        <v>44</v>
      </c>
      <c r="E7" s="48" t="s">
        <v>115</v>
      </c>
      <c r="F7" s="48" t="s">
        <v>14</v>
      </c>
      <c r="G7" s="48" t="s">
        <v>102</v>
      </c>
      <c r="H7" s="48" t="s">
        <v>65</v>
      </c>
      <c r="I7" s="48" t="s">
        <v>17</v>
      </c>
      <c r="J7" s="48" t="s">
        <v>226</v>
      </c>
      <c r="K7" s="48" t="s">
        <v>101</v>
      </c>
      <c r="L7" s="48" t="s">
        <v>33</v>
      </c>
      <c r="M7" s="48" t="s">
        <v>18</v>
      </c>
      <c r="N7" s="48" t="s">
        <v>204</v>
      </c>
      <c r="O7" s="48" t="s">
        <v>203</v>
      </c>
      <c r="P7" s="48" t="s">
        <v>109</v>
      </c>
      <c r="Q7" s="48" t="s">
        <v>147</v>
      </c>
      <c r="R7" s="50" t="s">
        <v>149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211</v>
      </c>
      <c r="O8" s="15"/>
      <c r="P8" s="15" t="s">
        <v>207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111</v>
      </c>
      <c r="R9" s="19" t="s">
        <v>112</v>
      </c>
    </row>
    <row r="10" spans="2:18" s="4" customFormat="1" ht="18" customHeight="1">
      <c r="B10" s="74" t="s">
        <v>38</v>
      </c>
      <c r="C10" s="75"/>
      <c r="D10" s="74"/>
      <c r="E10" s="74"/>
      <c r="F10" s="74"/>
      <c r="G10" s="111"/>
      <c r="H10" s="74"/>
      <c r="I10" s="77">
        <v>5.5073147820725685</v>
      </c>
      <c r="J10" s="75"/>
      <c r="K10" s="75"/>
      <c r="L10" s="76"/>
      <c r="M10" s="76">
        <v>4.6884796136496328E-2</v>
      </c>
      <c r="N10" s="77"/>
      <c r="O10" s="112"/>
      <c r="P10" s="77">
        <f>P11+P277</f>
        <v>70985.739452795009</v>
      </c>
      <c r="Q10" s="78">
        <f>IFERROR(P10/$P$10,0)</f>
        <v>1</v>
      </c>
      <c r="R10" s="78">
        <f>P10/'סכום נכסי הקרן'!$C$42</f>
        <v>3.6059286923366692E-2</v>
      </c>
    </row>
    <row r="11" spans="2:18" ht="21.75" customHeight="1">
      <c r="B11" s="79" t="s">
        <v>36</v>
      </c>
      <c r="C11" s="81"/>
      <c r="D11" s="80"/>
      <c r="E11" s="80"/>
      <c r="F11" s="80"/>
      <c r="G11" s="100"/>
      <c r="H11" s="80"/>
      <c r="I11" s="83">
        <v>5.5326086644241013</v>
      </c>
      <c r="J11" s="81"/>
      <c r="K11" s="81"/>
      <c r="L11" s="82"/>
      <c r="M11" s="82">
        <v>4.6640975867758894E-2</v>
      </c>
      <c r="N11" s="83"/>
      <c r="O11" s="101"/>
      <c r="P11" s="83">
        <f>P23+P52+P12</f>
        <v>70440.607095252009</v>
      </c>
      <c r="Q11" s="84">
        <f t="shared" ref="Q11:Q74" si="0">IFERROR(P11/$P$10,0)</f>
        <v>0.99232053702975775</v>
      </c>
      <c r="R11" s="84">
        <f>P11/'סכום נכסי הקרן'!$C$42</f>
        <v>3.5782370964705358E-2</v>
      </c>
    </row>
    <row r="12" spans="2:18">
      <c r="B12" s="85" t="s">
        <v>84</v>
      </c>
      <c r="C12" s="81"/>
      <c r="D12" s="80"/>
      <c r="E12" s="80"/>
      <c r="F12" s="80"/>
      <c r="G12" s="100"/>
      <c r="H12" s="80"/>
      <c r="I12" s="83">
        <v>2.0763705317627434</v>
      </c>
      <c r="J12" s="81"/>
      <c r="K12" s="81"/>
      <c r="L12" s="82"/>
      <c r="M12" s="82">
        <v>4.6077773483988685E-2</v>
      </c>
      <c r="N12" s="83"/>
      <c r="O12" s="101"/>
      <c r="P12" s="83">
        <f>SUM(P13:P21)</f>
        <v>570.88838999999996</v>
      </c>
      <c r="Q12" s="84">
        <f t="shared" si="0"/>
        <v>8.0422968669592639E-3</v>
      </c>
      <c r="R12" s="84">
        <f>P12/'סכום נכסי הקרן'!$C$42</f>
        <v>2.8999949024857713E-4</v>
      </c>
    </row>
    <row r="13" spans="2:18">
      <c r="B13" s="86" t="s">
        <v>3226</v>
      </c>
      <c r="C13" s="88" t="s">
        <v>2790</v>
      </c>
      <c r="D13" s="87" t="s">
        <v>2791</v>
      </c>
      <c r="E13" s="87"/>
      <c r="F13" s="87" t="s">
        <v>2792</v>
      </c>
      <c r="G13" s="98">
        <v>2958465</v>
      </c>
      <c r="H13" s="87" t="s">
        <v>2789</v>
      </c>
      <c r="I13" s="90">
        <v>1.8500000000000005</v>
      </c>
      <c r="J13" s="88" t="s">
        <v>26</v>
      </c>
      <c r="K13" s="88" t="s">
        <v>2793</v>
      </c>
      <c r="L13" s="89">
        <v>4.590000000000001E-2</v>
      </c>
      <c r="M13" s="89">
        <v>4.590000000000001E-2</v>
      </c>
      <c r="N13" s="90">
        <v>82234.86</v>
      </c>
      <c r="O13" s="99">
        <f t="shared" ref="O13:O21" si="1">P13/N13*100000</f>
        <v>102.94530810899414</v>
      </c>
      <c r="P13" s="90">
        <v>84.656929999999988</v>
      </c>
      <c r="Q13" s="91">
        <f t="shared" si="0"/>
        <v>1.1925906619074697E-3</v>
      </c>
      <c r="R13" s="91">
        <f>P13/'סכום נכסי הקרן'!$C$42</f>
        <v>4.300396885984925E-5</v>
      </c>
    </row>
    <row r="14" spans="2:18">
      <c r="B14" s="86" t="s">
        <v>3227</v>
      </c>
      <c r="C14" s="88" t="s">
        <v>2790</v>
      </c>
      <c r="D14" s="87" t="s">
        <v>2794</v>
      </c>
      <c r="E14" s="87"/>
      <c r="F14" s="87" t="s">
        <v>2792</v>
      </c>
      <c r="G14" s="98">
        <v>2958465</v>
      </c>
      <c r="H14" s="87" t="s">
        <v>2789</v>
      </c>
      <c r="I14" s="90">
        <v>1.52</v>
      </c>
      <c r="J14" s="88" t="s">
        <v>26</v>
      </c>
      <c r="K14" s="88" t="s">
        <v>2793</v>
      </c>
      <c r="L14" s="89">
        <v>4.5899999999999996E-2</v>
      </c>
      <c r="M14" s="89">
        <v>4.5899999999999996E-2</v>
      </c>
      <c r="N14" s="90">
        <v>49802.719999999994</v>
      </c>
      <c r="O14" s="99">
        <f t="shared" si="1"/>
        <v>102.3254352372722</v>
      </c>
      <c r="P14" s="90">
        <v>50.960850000000008</v>
      </c>
      <c r="Q14" s="91">
        <f t="shared" si="0"/>
        <v>7.1790264344416099E-4</v>
      </c>
      <c r="R14" s="91">
        <f>P14/'סכום נכסי הקרן'!$C$42</f>
        <v>2.5887057402996417E-5</v>
      </c>
    </row>
    <row r="15" spans="2:18">
      <c r="B15" s="86" t="s">
        <v>3228</v>
      </c>
      <c r="C15" s="88" t="s">
        <v>2790</v>
      </c>
      <c r="D15" s="87" t="s">
        <v>2795</v>
      </c>
      <c r="E15" s="87"/>
      <c r="F15" s="87" t="s">
        <v>2792</v>
      </c>
      <c r="G15" s="98">
        <v>2958465</v>
      </c>
      <c r="H15" s="87" t="s">
        <v>2789</v>
      </c>
      <c r="I15" s="90">
        <v>1.1600000000000001</v>
      </c>
      <c r="J15" s="88" t="s">
        <v>26</v>
      </c>
      <c r="K15" s="88" t="s">
        <v>2793</v>
      </c>
      <c r="L15" s="89">
        <v>4.5899999999999996E-2</v>
      </c>
      <c r="M15" s="89">
        <v>4.5899999999999996E-2</v>
      </c>
      <c r="N15" s="90">
        <v>29249.160000000003</v>
      </c>
      <c r="O15" s="99">
        <f t="shared" si="1"/>
        <v>101.68798009925754</v>
      </c>
      <c r="P15" s="90">
        <v>29.742880000000003</v>
      </c>
      <c r="Q15" s="91">
        <f t="shared" si="0"/>
        <v>4.1899795972089293E-4</v>
      </c>
      <c r="R15" s="91">
        <f>P15/'סכום נכסי הקרן'!$C$42</f>
        <v>1.5108767649880918E-5</v>
      </c>
    </row>
    <row r="16" spans="2:18">
      <c r="B16" s="86" t="s">
        <v>2796</v>
      </c>
      <c r="C16" s="88" t="s">
        <v>2790</v>
      </c>
      <c r="D16" s="87" t="s">
        <v>2797</v>
      </c>
      <c r="E16" s="87"/>
      <c r="F16" s="87" t="s">
        <v>2792</v>
      </c>
      <c r="G16" s="98">
        <v>2958465</v>
      </c>
      <c r="H16" s="87" t="s">
        <v>2789</v>
      </c>
      <c r="I16" s="90">
        <v>1.1600000000000001</v>
      </c>
      <c r="J16" s="88" t="s">
        <v>26</v>
      </c>
      <c r="K16" s="88" t="s">
        <v>2793</v>
      </c>
      <c r="L16" s="89">
        <v>4.5899999999999996E-2</v>
      </c>
      <c r="M16" s="89">
        <v>4.5899999999999996E-2</v>
      </c>
      <c r="N16" s="90">
        <v>555714.96</v>
      </c>
      <c r="O16" s="99">
        <f t="shared" ref="O16" si="2">P16/N16*100000</f>
        <v>7.4456138449107003</v>
      </c>
      <c r="P16" s="129">
        <v>41.376389999999958</v>
      </c>
      <c r="Q16" s="91">
        <f t="shared" si="0"/>
        <v>5.8288313003367314E-4</v>
      </c>
      <c r="R16" s="91">
        <f>P16/'סכום נכסי הקרן'!$C$42</f>
        <v>2.101835002867428E-5</v>
      </c>
    </row>
    <row r="17" spans="2:18">
      <c r="B17" s="86" t="s">
        <v>3229</v>
      </c>
      <c r="C17" s="88" t="s">
        <v>2790</v>
      </c>
      <c r="D17" s="87" t="s">
        <v>2798</v>
      </c>
      <c r="E17" s="87"/>
      <c r="F17" s="87" t="s">
        <v>2792</v>
      </c>
      <c r="G17" s="98">
        <v>2958465</v>
      </c>
      <c r="H17" s="87" t="s">
        <v>2789</v>
      </c>
      <c r="I17" s="90">
        <v>3.9099999999999997</v>
      </c>
      <c r="J17" s="88" t="s">
        <v>26</v>
      </c>
      <c r="K17" s="88" t="s">
        <v>2793</v>
      </c>
      <c r="L17" s="89">
        <v>4.6500000000000014E-2</v>
      </c>
      <c r="M17" s="89">
        <v>4.6500000000000014E-2</v>
      </c>
      <c r="N17" s="90">
        <v>61071.67</v>
      </c>
      <c r="O17" s="99">
        <f t="shared" si="1"/>
        <v>107.00763545519554</v>
      </c>
      <c r="P17" s="90">
        <v>65.351350000000011</v>
      </c>
      <c r="Q17" s="91">
        <f t="shared" si="0"/>
        <v>9.2062645967727326E-4</v>
      </c>
      <c r="R17" s="91">
        <f>P17/'סכום נכסי הקרן'!$C$42</f>
        <v>3.3197133658746073E-5</v>
      </c>
    </row>
    <row r="18" spans="2:18">
      <c r="B18" s="86" t="s">
        <v>3230</v>
      </c>
      <c r="C18" s="88" t="s">
        <v>2790</v>
      </c>
      <c r="D18" s="87" t="s">
        <v>2799</v>
      </c>
      <c r="E18" s="87"/>
      <c r="F18" s="87" t="s">
        <v>2792</v>
      </c>
      <c r="G18" s="98">
        <v>2958465</v>
      </c>
      <c r="H18" s="87" t="s">
        <v>2789</v>
      </c>
      <c r="I18" s="90">
        <v>1.94</v>
      </c>
      <c r="J18" s="88" t="s">
        <v>26</v>
      </c>
      <c r="K18" s="88" t="s">
        <v>2793</v>
      </c>
      <c r="L18" s="89">
        <v>4.5899999999999996E-2</v>
      </c>
      <c r="M18" s="89">
        <v>4.5899999999999996E-2</v>
      </c>
      <c r="N18" s="90">
        <v>58558.32</v>
      </c>
      <c r="O18" s="99">
        <f t="shared" si="1"/>
        <v>103.12449195946878</v>
      </c>
      <c r="P18" s="90">
        <v>60.38797000000001</v>
      </c>
      <c r="Q18" s="91">
        <f t="shared" si="0"/>
        <v>8.5070565532613157E-4</v>
      </c>
      <c r="R18" s="91">
        <f>P18/'סכום נכסי הקרן'!$C$42</f>
        <v>3.0675839312735666E-5</v>
      </c>
    </row>
    <row r="19" spans="2:18">
      <c r="B19" s="86" t="s">
        <v>3231</v>
      </c>
      <c r="C19" s="88" t="s">
        <v>2790</v>
      </c>
      <c r="D19" s="87" t="s">
        <v>2800</v>
      </c>
      <c r="E19" s="87"/>
      <c r="F19" s="87" t="s">
        <v>2792</v>
      </c>
      <c r="G19" s="98">
        <v>2958465</v>
      </c>
      <c r="H19" s="87" t="s">
        <v>2789</v>
      </c>
      <c r="I19" s="90">
        <v>1.2799999999999998</v>
      </c>
      <c r="J19" s="88" t="s">
        <v>26</v>
      </c>
      <c r="K19" s="88" t="s">
        <v>2793</v>
      </c>
      <c r="L19" s="89">
        <v>4.5899999999999996E-2</v>
      </c>
      <c r="M19" s="89">
        <v>4.5899999999999996E-2</v>
      </c>
      <c r="N19" s="90">
        <v>72846.73</v>
      </c>
      <c r="O19" s="99">
        <f t="shared" si="1"/>
        <v>101.89080553101013</v>
      </c>
      <c r="P19" s="90">
        <v>74.224120000000013</v>
      </c>
      <c r="Q19" s="91">
        <f t="shared" si="0"/>
        <v>1.0456201565577619E-3</v>
      </c>
      <c r="R19" s="91">
        <f>P19/'סכום נכסי הקרן'!$C$42</f>
        <v>3.770431723817194E-5</v>
      </c>
    </row>
    <row r="20" spans="2:18">
      <c r="B20" s="86" t="s">
        <v>3232</v>
      </c>
      <c r="C20" s="88" t="s">
        <v>2790</v>
      </c>
      <c r="D20" s="87" t="s">
        <v>2801</v>
      </c>
      <c r="E20" s="87"/>
      <c r="F20" s="87" t="s">
        <v>2792</v>
      </c>
      <c r="G20" s="98">
        <v>2958465</v>
      </c>
      <c r="H20" s="87" t="s">
        <v>2789</v>
      </c>
      <c r="I20" s="90">
        <v>2.830000000000001</v>
      </c>
      <c r="J20" s="88" t="s">
        <v>26</v>
      </c>
      <c r="K20" s="88" t="s">
        <v>2793</v>
      </c>
      <c r="L20" s="89">
        <v>4.6500000000000014E-2</v>
      </c>
      <c r="M20" s="89">
        <v>4.6500000000000014E-2</v>
      </c>
      <c r="N20" s="90">
        <v>100973.98</v>
      </c>
      <c r="O20" s="99">
        <f t="shared" si="1"/>
        <v>104.83447319794662</v>
      </c>
      <c r="P20" s="90">
        <v>105.85553999999999</v>
      </c>
      <c r="Q20" s="91">
        <f t="shared" si="0"/>
        <v>1.491222614795654E-3</v>
      </c>
      <c r="R20" s="91">
        <f>P20/'סכום נכסי הקרן'!$C$42</f>
        <v>5.3772424133529614E-5</v>
      </c>
    </row>
    <row r="21" spans="2:18">
      <c r="B21" s="86" t="s">
        <v>3233</v>
      </c>
      <c r="C21" s="88" t="s">
        <v>2790</v>
      </c>
      <c r="D21" s="87" t="s">
        <v>2802</v>
      </c>
      <c r="E21" s="87"/>
      <c r="F21" s="87" t="s">
        <v>2792</v>
      </c>
      <c r="G21" s="98">
        <v>2958465</v>
      </c>
      <c r="H21" s="87" t="s">
        <v>2789</v>
      </c>
      <c r="I21" s="90">
        <v>1.8499999999999999</v>
      </c>
      <c r="J21" s="88" t="s">
        <v>26</v>
      </c>
      <c r="K21" s="88" t="s">
        <v>2793</v>
      </c>
      <c r="L21" s="89">
        <v>4.590000000000001E-2</v>
      </c>
      <c r="M21" s="89">
        <v>4.590000000000001E-2</v>
      </c>
      <c r="N21" s="90">
        <v>56663.43</v>
      </c>
      <c r="O21" s="99">
        <f t="shared" si="1"/>
        <v>102.94533881905845</v>
      </c>
      <c r="P21" s="90">
        <v>58.332360000000008</v>
      </c>
      <c r="Q21" s="91">
        <f t="shared" si="0"/>
        <v>8.2174758549624736E-4</v>
      </c>
      <c r="R21" s="91">
        <f>P21/'סכום נכסי הקרן'!$C$42</f>
        <v>2.9631631963992985E-5</v>
      </c>
    </row>
    <row r="22" spans="2:18">
      <c r="B22" s="92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90"/>
      <c r="O22" s="99"/>
      <c r="P22" s="87"/>
      <c r="Q22" s="91"/>
      <c r="R22" s="87"/>
    </row>
    <row r="23" spans="2:18">
      <c r="B23" s="85" t="s">
        <v>34</v>
      </c>
      <c r="C23" s="81"/>
      <c r="D23" s="80"/>
      <c r="E23" s="80"/>
      <c r="F23" s="80"/>
      <c r="G23" s="100"/>
      <c r="H23" s="80"/>
      <c r="I23" s="83">
        <v>7.1358320337900532</v>
      </c>
      <c r="J23" s="81"/>
      <c r="K23" s="81"/>
      <c r="L23" s="82"/>
      <c r="M23" s="82">
        <v>4.3253156884868013E-2</v>
      </c>
      <c r="N23" s="83"/>
      <c r="O23" s="101"/>
      <c r="P23" s="83">
        <f>SUM(P24:P50)</f>
        <v>11732.804357707977</v>
      </c>
      <c r="Q23" s="84">
        <f t="shared" si="0"/>
        <v>0.16528396334464057</v>
      </c>
      <c r="R23" s="84">
        <f>P23/'סכום נכסי הקרן'!$C$42</f>
        <v>5.9600218580756177E-3</v>
      </c>
    </row>
    <row r="24" spans="2:18">
      <c r="B24" s="86" t="s">
        <v>3149</v>
      </c>
      <c r="C24" s="88" t="s">
        <v>2790</v>
      </c>
      <c r="D24" s="87">
        <v>6028</v>
      </c>
      <c r="E24" s="87"/>
      <c r="F24" s="87" t="s">
        <v>618</v>
      </c>
      <c r="G24" s="98">
        <v>43100</v>
      </c>
      <c r="H24" s="87"/>
      <c r="I24" s="90">
        <v>7.5400000000083898</v>
      </c>
      <c r="J24" s="88" t="s">
        <v>26</v>
      </c>
      <c r="K24" s="88" t="s">
        <v>131</v>
      </c>
      <c r="L24" s="89">
        <v>6.2300000000079389E-2</v>
      </c>
      <c r="M24" s="89">
        <v>6.2300000000079389E-2</v>
      </c>
      <c r="N24" s="90">
        <v>260928.25728800002</v>
      </c>
      <c r="O24" s="99">
        <v>110.56</v>
      </c>
      <c r="P24" s="90">
        <v>288.48228127700003</v>
      </c>
      <c r="Q24" s="91">
        <f t="shared" si="0"/>
        <v>4.0639469772494035E-3</v>
      </c>
      <c r="R24" s="91">
        <f>P24/'סכום נכסי הקרן'!$C$42</f>
        <v>1.4654303009398501E-4</v>
      </c>
    </row>
    <row r="25" spans="2:18">
      <c r="B25" s="86" t="s">
        <v>3149</v>
      </c>
      <c r="C25" s="88" t="s">
        <v>2790</v>
      </c>
      <c r="D25" s="87">
        <v>6869</v>
      </c>
      <c r="E25" s="87"/>
      <c r="F25" s="87" t="s">
        <v>618</v>
      </c>
      <c r="G25" s="98">
        <v>43555</v>
      </c>
      <c r="H25" s="87"/>
      <c r="I25" s="90">
        <v>3.4500000000065638</v>
      </c>
      <c r="J25" s="88" t="s">
        <v>26</v>
      </c>
      <c r="K25" s="88" t="s">
        <v>131</v>
      </c>
      <c r="L25" s="89">
        <v>5.6499999999803076E-2</v>
      </c>
      <c r="M25" s="89">
        <v>5.6499999999803076E-2</v>
      </c>
      <c r="N25" s="90">
        <v>52892.159816000007</v>
      </c>
      <c r="O25" s="99">
        <v>100.81</v>
      </c>
      <c r="P25" s="90">
        <v>53.32058629700002</v>
      </c>
      <c r="Q25" s="91">
        <f t="shared" si="0"/>
        <v>7.5114504276535445E-4</v>
      </c>
      <c r="R25" s="91">
        <f>P25/'סכום נכסי הקרן'!$C$42</f>
        <v>2.7085754618140462E-5</v>
      </c>
    </row>
    <row r="26" spans="2:18">
      <c r="B26" s="86" t="s">
        <v>3149</v>
      </c>
      <c r="C26" s="88" t="s">
        <v>2790</v>
      </c>
      <c r="D26" s="87">
        <v>6870</v>
      </c>
      <c r="E26" s="87"/>
      <c r="F26" s="87" t="s">
        <v>618</v>
      </c>
      <c r="G26" s="98">
        <v>43555</v>
      </c>
      <c r="H26" s="87"/>
      <c r="I26" s="90">
        <v>5.1799999999966744</v>
      </c>
      <c r="J26" s="88" t="s">
        <v>26</v>
      </c>
      <c r="K26" s="88" t="s">
        <v>131</v>
      </c>
      <c r="L26" s="89">
        <v>4.7099999999974267E-2</v>
      </c>
      <c r="M26" s="89">
        <v>4.7099999999974267E-2</v>
      </c>
      <c r="N26" s="90">
        <v>627134.1261140001</v>
      </c>
      <c r="O26" s="99">
        <v>101.65</v>
      </c>
      <c r="P26" s="90">
        <v>637.48183918400014</v>
      </c>
      <c r="Q26" s="91">
        <f t="shared" si="0"/>
        <v>8.9804211958363946E-3</v>
      </c>
      <c r="R26" s="91">
        <f>P26/'סכום נכסי הקרן'!$C$42</f>
        <v>3.2382758459334839E-4</v>
      </c>
    </row>
    <row r="27" spans="2:18">
      <c r="B27" s="86" t="s">
        <v>3149</v>
      </c>
      <c r="C27" s="88" t="s">
        <v>2790</v>
      </c>
      <c r="D27" s="87">
        <v>6868</v>
      </c>
      <c r="E27" s="87"/>
      <c r="F27" s="87" t="s">
        <v>618</v>
      </c>
      <c r="G27" s="98">
        <v>43555</v>
      </c>
      <c r="H27" s="87"/>
      <c r="I27" s="90">
        <v>5.5799999999886039</v>
      </c>
      <c r="J27" s="88" t="s">
        <v>26</v>
      </c>
      <c r="K27" s="88" t="s">
        <v>131</v>
      </c>
      <c r="L27" s="89">
        <v>2.4699999999897932E-2</v>
      </c>
      <c r="M27" s="89">
        <v>2.4699999999897932E-2</v>
      </c>
      <c r="N27" s="90">
        <v>121375.78933900001</v>
      </c>
      <c r="O27" s="99">
        <v>131.57</v>
      </c>
      <c r="P27" s="90">
        <v>159.69410772900002</v>
      </c>
      <c r="Q27" s="91">
        <f t="shared" si="0"/>
        <v>2.249664636306218E-3</v>
      </c>
      <c r="R27" s="91">
        <f>P27/'סכום נכסי הקרן'!$C$42</f>
        <v>8.112130260191729E-5</v>
      </c>
    </row>
    <row r="28" spans="2:18">
      <c r="B28" s="86" t="s">
        <v>3149</v>
      </c>
      <c r="C28" s="88" t="s">
        <v>2790</v>
      </c>
      <c r="D28" s="87">
        <v>6867</v>
      </c>
      <c r="E28" s="87"/>
      <c r="F28" s="87" t="s">
        <v>618</v>
      </c>
      <c r="G28" s="98">
        <v>43555</v>
      </c>
      <c r="H28" s="87"/>
      <c r="I28" s="90">
        <v>5.0199999999937512</v>
      </c>
      <c r="J28" s="88" t="s">
        <v>26</v>
      </c>
      <c r="K28" s="88" t="s">
        <v>131</v>
      </c>
      <c r="L28" s="89">
        <v>5.7299999999906287E-2</v>
      </c>
      <c r="M28" s="89">
        <v>5.7299999999906287E-2</v>
      </c>
      <c r="N28" s="90">
        <v>290389.3773440001</v>
      </c>
      <c r="O28" s="99">
        <v>121.26</v>
      </c>
      <c r="P28" s="90">
        <v>352.12611611000005</v>
      </c>
      <c r="Q28" s="91">
        <f t="shared" si="0"/>
        <v>4.9605190961511548E-3</v>
      </c>
      <c r="R28" s="91">
        <f>P28/'סכום נכסי הקרן'!$C$42</f>
        <v>1.7887278137695408E-4</v>
      </c>
    </row>
    <row r="29" spans="2:18">
      <c r="B29" s="86" t="s">
        <v>3149</v>
      </c>
      <c r="C29" s="88" t="s">
        <v>2790</v>
      </c>
      <c r="D29" s="87">
        <v>6866</v>
      </c>
      <c r="E29" s="87"/>
      <c r="F29" s="87" t="s">
        <v>618</v>
      </c>
      <c r="G29" s="98">
        <v>43555</v>
      </c>
      <c r="H29" s="87"/>
      <c r="I29" s="90">
        <v>5.8700000000035883</v>
      </c>
      <c r="J29" s="88" t="s">
        <v>26</v>
      </c>
      <c r="K29" s="88" t="s">
        <v>131</v>
      </c>
      <c r="L29" s="89">
        <v>3.0800000000004633E-2</v>
      </c>
      <c r="M29" s="89">
        <v>3.0800000000004633E-2</v>
      </c>
      <c r="N29" s="90">
        <v>445359.82145200006</v>
      </c>
      <c r="O29" s="99">
        <v>116.42</v>
      </c>
      <c r="P29" s="90">
        <v>518.48784022200005</v>
      </c>
      <c r="Q29" s="91">
        <f t="shared" si="0"/>
        <v>7.3041126882504425E-3</v>
      </c>
      <c r="R29" s="91">
        <f>P29/'סכום נכסי הקרן'!$C$42</f>
        <v>2.6338109514622589E-4</v>
      </c>
    </row>
    <row r="30" spans="2:18">
      <c r="B30" s="86" t="s">
        <v>3149</v>
      </c>
      <c r="C30" s="88" t="s">
        <v>2790</v>
      </c>
      <c r="D30" s="87">
        <v>6865</v>
      </c>
      <c r="E30" s="87"/>
      <c r="F30" s="87" t="s">
        <v>618</v>
      </c>
      <c r="G30" s="98">
        <v>43555</v>
      </c>
      <c r="H30" s="87"/>
      <c r="I30" s="90">
        <v>4.0399999999973648</v>
      </c>
      <c r="J30" s="88" t="s">
        <v>26</v>
      </c>
      <c r="K30" s="88" t="s">
        <v>131</v>
      </c>
      <c r="L30" s="89">
        <v>2.519999999998682E-2</v>
      </c>
      <c r="M30" s="89">
        <v>2.519999999998682E-2</v>
      </c>
      <c r="N30" s="90">
        <v>221502.05208100003</v>
      </c>
      <c r="O30" s="99">
        <v>123.35</v>
      </c>
      <c r="P30" s="90">
        <v>273.22280639300004</v>
      </c>
      <c r="Q30" s="91">
        <f t="shared" si="0"/>
        <v>3.8489816193954165E-3</v>
      </c>
      <c r="R30" s="91">
        <f>P30/'סכום נכסי הקרן'!$C$42</f>
        <v>1.3879153257654391E-4</v>
      </c>
    </row>
    <row r="31" spans="2:18">
      <c r="B31" s="86" t="s">
        <v>3149</v>
      </c>
      <c r="C31" s="88" t="s">
        <v>2790</v>
      </c>
      <c r="D31" s="87">
        <v>5212</v>
      </c>
      <c r="E31" s="87"/>
      <c r="F31" s="87" t="s">
        <v>618</v>
      </c>
      <c r="G31" s="98">
        <v>42643</v>
      </c>
      <c r="H31" s="87"/>
      <c r="I31" s="90">
        <v>6.8400000000018961</v>
      </c>
      <c r="J31" s="88" t="s">
        <v>26</v>
      </c>
      <c r="K31" s="88" t="s">
        <v>131</v>
      </c>
      <c r="L31" s="89">
        <v>5.020000000003149E-2</v>
      </c>
      <c r="M31" s="89">
        <v>5.020000000003149E-2</v>
      </c>
      <c r="N31" s="90">
        <v>588497.80479800003</v>
      </c>
      <c r="O31" s="99">
        <v>100.36</v>
      </c>
      <c r="P31" s="90">
        <v>590.61639690700008</v>
      </c>
      <c r="Q31" s="91">
        <f t="shared" si="0"/>
        <v>8.3202119391847084E-3</v>
      </c>
      <c r="R31" s="91">
        <f>P31/'סכום נכסי הקרן'!$C$42</f>
        <v>3.0002090957828261E-4</v>
      </c>
    </row>
    <row r="32" spans="2:18">
      <c r="B32" s="86" t="s">
        <v>3150</v>
      </c>
      <c r="C32" s="88" t="s">
        <v>2790</v>
      </c>
      <c r="D32" s="87" t="s">
        <v>2803</v>
      </c>
      <c r="E32" s="87"/>
      <c r="F32" s="87" t="s">
        <v>618</v>
      </c>
      <c r="G32" s="98">
        <v>45107</v>
      </c>
      <c r="H32" s="87"/>
      <c r="I32" s="90">
        <v>9.0199999999978289</v>
      </c>
      <c r="J32" s="88" t="s">
        <v>26</v>
      </c>
      <c r="K32" s="88" t="s">
        <v>131</v>
      </c>
      <c r="L32" s="89">
        <v>7.149999999997754E-2</v>
      </c>
      <c r="M32" s="89">
        <v>7.149999999997754E-2</v>
      </c>
      <c r="N32" s="90">
        <v>507605.57761500007</v>
      </c>
      <c r="O32" s="99">
        <v>105.25</v>
      </c>
      <c r="P32" s="90">
        <v>534.2548704080001</v>
      </c>
      <c r="Q32" s="91">
        <f t="shared" si="0"/>
        <v>7.526228148447698E-3</v>
      </c>
      <c r="R32" s="91">
        <f>P32/'סכום נכסי הקרן'!$C$42</f>
        <v>2.7139042025559442E-4</v>
      </c>
    </row>
    <row r="33" spans="2:18">
      <c r="B33" s="86" t="s">
        <v>3150</v>
      </c>
      <c r="C33" s="88" t="s">
        <v>2790</v>
      </c>
      <c r="D33" s="87" t="s">
        <v>2804</v>
      </c>
      <c r="E33" s="87"/>
      <c r="F33" s="87" t="s">
        <v>618</v>
      </c>
      <c r="G33" s="98">
        <v>45107</v>
      </c>
      <c r="H33" s="87"/>
      <c r="I33" s="90">
        <v>8.880000000004733</v>
      </c>
      <c r="J33" s="88" t="s">
        <v>26</v>
      </c>
      <c r="K33" s="88" t="s">
        <v>131</v>
      </c>
      <c r="L33" s="89">
        <v>7.1300000000022679E-2</v>
      </c>
      <c r="M33" s="89">
        <v>7.1300000000022679E-2</v>
      </c>
      <c r="N33" s="90">
        <v>385926.60987600009</v>
      </c>
      <c r="O33" s="99">
        <v>105.14</v>
      </c>
      <c r="P33" s="90">
        <v>405.76323761600003</v>
      </c>
      <c r="Q33" s="91">
        <f t="shared" si="0"/>
        <v>5.7161232769270447E-3</v>
      </c>
      <c r="R33" s="91">
        <f>P33/'סכום נכסי הקרן'!$C$42</f>
        <v>2.0611932933204736E-4</v>
      </c>
    </row>
    <row r="34" spans="2:18">
      <c r="B34" s="86" t="s">
        <v>3150</v>
      </c>
      <c r="C34" s="88" t="s">
        <v>2790</v>
      </c>
      <c r="D34" s="87" t="s">
        <v>2805</v>
      </c>
      <c r="E34" s="87"/>
      <c r="F34" s="87" t="s">
        <v>618</v>
      </c>
      <c r="G34" s="98">
        <v>45107</v>
      </c>
      <c r="H34" s="87"/>
      <c r="I34" s="90">
        <v>8.3899999999100761</v>
      </c>
      <c r="J34" s="88" t="s">
        <v>26</v>
      </c>
      <c r="K34" s="88" t="s">
        <v>131</v>
      </c>
      <c r="L34" s="89">
        <v>7.2999999999308299E-2</v>
      </c>
      <c r="M34" s="89">
        <v>7.2999999999308299E-2</v>
      </c>
      <c r="N34" s="90">
        <v>29073.944321000003</v>
      </c>
      <c r="O34" s="99">
        <v>99.45</v>
      </c>
      <c r="P34" s="90">
        <v>28.914037640000007</v>
      </c>
      <c r="Q34" s="91">
        <f t="shared" si="0"/>
        <v>4.0732177847111996E-4</v>
      </c>
      <c r="R34" s="91">
        <f>P34/'סכום נכסי הקרן'!$C$42</f>
        <v>1.468773288002612E-5</v>
      </c>
    </row>
    <row r="35" spans="2:18">
      <c r="B35" s="86" t="s">
        <v>3150</v>
      </c>
      <c r="C35" s="88" t="s">
        <v>2790</v>
      </c>
      <c r="D35" s="87" t="s">
        <v>2806</v>
      </c>
      <c r="E35" s="87"/>
      <c r="F35" s="87" t="s">
        <v>618</v>
      </c>
      <c r="G35" s="98">
        <v>45107</v>
      </c>
      <c r="H35" s="87"/>
      <c r="I35" s="90">
        <v>7.6100000000174983</v>
      </c>
      <c r="J35" s="88" t="s">
        <v>26</v>
      </c>
      <c r="K35" s="88" t="s">
        <v>131</v>
      </c>
      <c r="L35" s="89">
        <v>6.5200000000160116E-2</v>
      </c>
      <c r="M35" s="89">
        <v>6.5200000000160116E-2</v>
      </c>
      <c r="N35" s="90">
        <v>232426.06952500006</v>
      </c>
      <c r="O35" s="99">
        <v>83.84</v>
      </c>
      <c r="P35" s="90">
        <v>194.86601671900004</v>
      </c>
      <c r="Q35" s="91">
        <f t="shared" si="0"/>
        <v>2.7451431544019416E-3</v>
      </c>
      <c r="R35" s="91">
        <f>P35/'סכום נכסי הקרן'!$C$42</f>
        <v>9.8987904650295517E-5</v>
      </c>
    </row>
    <row r="36" spans="2:18">
      <c r="B36" s="86" t="s">
        <v>3150</v>
      </c>
      <c r="C36" s="88" t="s">
        <v>2790</v>
      </c>
      <c r="D36" s="87" t="s">
        <v>2807</v>
      </c>
      <c r="E36" s="87"/>
      <c r="F36" s="87" t="s">
        <v>618</v>
      </c>
      <c r="G36" s="98">
        <v>45107</v>
      </c>
      <c r="H36" s="87"/>
      <c r="I36" s="90">
        <v>11.240000000152909</v>
      </c>
      <c r="J36" s="88" t="s">
        <v>26</v>
      </c>
      <c r="K36" s="88" t="s">
        <v>131</v>
      </c>
      <c r="L36" s="89">
        <v>3.5500000000562172E-2</v>
      </c>
      <c r="M36" s="89">
        <v>3.5500000000562172E-2</v>
      </c>
      <c r="N36" s="90">
        <v>31794.107624000004</v>
      </c>
      <c r="O36" s="99">
        <v>139.87</v>
      </c>
      <c r="P36" s="90">
        <v>44.470411630000008</v>
      </c>
      <c r="Q36" s="91">
        <f t="shared" si="0"/>
        <v>6.2646965394468426E-4</v>
      </c>
      <c r="R36" s="91">
        <f>P36/'סכום נכסי הקרן'!$C$42</f>
        <v>2.2590049000373609E-5</v>
      </c>
    </row>
    <row r="37" spans="2:18">
      <c r="B37" s="86" t="s">
        <v>3150</v>
      </c>
      <c r="C37" s="88" t="s">
        <v>2790</v>
      </c>
      <c r="D37" s="87" t="s">
        <v>2808</v>
      </c>
      <c r="E37" s="87"/>
      <c r="F37" s="87" t="s">
        <v>618</v>
      </c>
      <c r="G37" s="98">
        <v>45107</v>
      </c>
      <c r="H37" s="87"/>
      <c r="I37" s="90">
        <v>10.429999999993786</v>
      </c>
      <c r="J37" s="88" t="s">
        <v>26</v>
      </c>
      <c r="K37" s="88" t="s">
        <v>131</v>
      </c>
      <c r="L37" s="89">
        <v>3.3300000000009905E-2</v>
      </c>
      <c r="M37" s="89">
        <v>3.3300000000009905E-2</v>
      </c>
      <c r="N37" s="90">
        <v>161017.24170200003</v>
      </c>
      <c r="O37" s="99">
        <v>137.91</v>
      </c>
      <c r="P37" s="90">
        <v>222.05888806600001</v>
      </c>
      <c r="Q37" s="91">
        <f t="shared" si="0"/>
        <v>3.1282182840916594E-3</v>
      </c>
      <c r="R37" s="91">
        <f>P37/'סכום נכסי הקרן'!$C$42</f>
        <v>1.1280132066498296E-4</v>
      </c>
    </row>
    <row r="38" spans="2:18">
      <c r="B38" s="86" t="s">
        <v>3150</v>
      </c>
      <c r="C38" s="88" t="s">
        <v>2790</v>
      </c>
      <c r="D38" s="87" t="s">
        <v>2809</v>
      </c>
      <c r="E38" s="87"/>
      <c r="F38" s="87" t="s">
        <v>618</v>
      </c>
      <c r="G38" s="98">
        <v>45107</v>
      </c>
      <c r="H38" s="87"/>
      <c r="I38" s="90">
        <v>10.589999999978296</v>
      </c>
      <c r="J38" s="88" t="s">
        <v>26</v>
      </c>
      <c r="K38" s="88" t="s">
        <v>131</v>
      </c>
      <c r="L38" s="89">
        <v>3.4799999999957101E-2</v>
      </c>
      <c r="M38" s="89">
        <v>3.4799999999957101E-2</v>
      </c>
      <c r="N38" s="90">
        <v>124892.94265200003</v>
      </c>
      <c r="O38" s="99">
        <v>126.91</v>
      </c>
      <c r="P38" s="90">
        <v>158.50161691600002</v>
      </c>
      <c r="Q38" s="91">
        <f t="shared" si="0"/>
        <v>2.2328656169229937E-3</v>
      </c>
      <c r="R38" s="91">
        <f>P38/'סכום נכסי הקרן'!$C$42</f>
        <v>8.0515541941946408E-5</v>
      </c>
    </row>
    <row r="39" spans="2:18">
      <c r="B39" s="86" t="s">
        <v>3150</v>
      </c>
      <c r="C39" s="88" t="s">
        <v>2790</v>
      </c>
      <c r="D39" s="87" t="s">
        <v>2810</v>
      </c>
      <c r="E39" s="87"/>
      <c r="F39" s="87" t="s">
        <v>618</v>
      </c>
      <c r="G39" s="98">
        <v>45107</v>
      </c>
      <c r="H39" s="87"/>
      <c r="I39" s="90">
        <v>10.289999999998848</v>
      </c>
      <c r="J39" s="88" t="s">
        <v>26</v>
      </c>
      <c r="K39" s="88" t="s">
        <v>131</v>
      </c>
      <c r="L39" s="89">
        <v>3.0200000000003849E-2</v>
      </c>
      <c r="M39" s="89">
        <v>3.0200000000003849E-2</v>
      </c>
      <c r="N39" s="90">
        <v>484825.44596500002</v>
      </c>
      <c r="O39" s="99">
        <v>107.26</v>
      </c>
      <c r="P39" s="90">
        <v>520.02369754000006</v>
      </c>
      <c r="Q39" s="91">
        <f t="shared" si="0"/>
        <v>7.3257488271403015E-3</v>
      </c>
      <c r="R39" s="91">
        <f>P39/'סכום נכסי הקרן'!$C$42</f>
        <v>2.6416127888636914E-4</v>
      </c>
    </row>
    <row r="40" spans="2:18">
      <c r="B40" s="86" t="s">
        <v>3149</v>
      </c>
      <c r="C40" s="88" t="s">
        <v>2790</v>
      </c>
      <c r="D40" s="87">
        <v>5211</v>
      </c>
      <c r="E40" s="87"/>
      <c r="F40" s="87" t="s">
        <v>618</v>
      </c>
      <c r="G40" s="98">
        <v>42643</v>
      </c>
      <c r="H40" s="87"/>
      <c r="I40" s="90">
        <v>4.5800000000026238</v>
      </c>
      <c r="J40" s="88" t="s">
        <v>26</v>
      </c>
      <c r="K40" s="88" t="s">
        <v>131</v>
      </c>
      <c r="L40" s="89">
        <v>4.6900000000019898E-2</v>
      </c>
      <c r="M40" s="89">
        <v>4.6900000000019898E-2</v>
      </c>
      <c r="N40" s="90">
        <v>456339.22564800002</v>
      </c>
      <c r="O40" s="99">
        <v>96.84</v>
      </c>
      <c r="P40" s="90">
        <v>441.91890614800013</v>
      </c>
      <c r="Q40" s="91">
        <f t="shared" si="0"/>
        <v>6.2254603467485599E-3</v>
      </c>
      <c r="R40" s="91">
        <f>P40/'סכום נכסי הקרן'!$C$42</f>
        <v>2.2448566087344821E-4</v>
      </c>
    </row>
    <row r="41" spans="2:18">
      <c r="B41" s="86" t="s">
        <v>3149</v>
      </c>
      <c r="C41" s="88" t="s">
        <v>2790</v>
      </c>
      <c r="D41" s="87">
        <v>6027</v>
      </c>
      <c r="E41" s="87"/>
      <c r="F41" s="87" t="s">
        <v>618</v>
      </c>
      <c r="G41" s="98">
        <v>43100</v>
      </c>
      <c r="H41" s="87"/>
      <c r="I41" s="90">
        <v>8.0300000000045966</v>
      </c>
      <c r="J41" s="88" t="s">
        <v>26</v>
      </c>
      <c r="K41" s="88" t="s">
        <v>131</v>
      </c>
      <c r="L41" s="89">
        <v>4.880000000002644E-2</v>
      </c>
      <c r="M41" s="89">
        <v>4.880000000002644E-2</v>
      </c>
      <c r="N41" s="90">
        <v>981403.90539000009</v>
      </c>
      <c r="O41" s="99">
        <v>101.75</v>
      </c>
      <c r="P41" s="90">
        <v>998.57847374700009</v>
      </c>
      <c r="Q41" s="91">
        <f t="shared" si="0"/>
        <v>1.4067311004220043E-2</v>
      </c>
      <c r="R41" s="91">
        <f>P41/'סכום נכסי הקרן'!$C$42</f>
        <v>5.0725720374140417E-4</v>
      </c>
    </row>
    <row r="42" spans="2:18">
      <c r="B42" s="86" t="s">
        <v>3149</v>
      </c>
      <c r="C42" s="88" t="s">
        <v>2790</v>
      </c>
      <c r="D42" s="87">
        <v>5025</v>
      </c>
      <c r="E42" s="87"/>
      <c r="F42" s="87" t="s">
        <v>618</v>
      </c>
      <c r="G42" s="98">
        <v>42551</v>
      </c>
      <c r="H42" s="87"/>
      <c r="I42" s="90">
        <v>7.5199999999979941</v>
      </c>
      <c r="J42" s="88" t="s">
        <v>26</v>
      </c>
      <c r="K42" s="88" t="s">
        <v>131</v>
      </c>
      <c r="L42" s="89">
        <v>5.2199999999989651E-2</v>
      </c>
      <c r="M42" s="89">
        <v>5.2199999999989651E-2</v>
      </c>
      <c r="N42" s="90">
        <v>624353.3928700001</v>
      </c>
      <c r="O42" s="99">
        <v>99.09</v>
      </c>
      <c r="P42" s="90">
        <v>618.67177696200019</v>
      </c>
      <c r="Q42" s="91">
        <f t="shared" si="0"/>
        <v>8.7154375192979756E-3</v>
      </c>
      <c r="R42" s="91">
        <f>P42/'סכום נכסי הקרן'!$C$42</f>
        <v>3.1427246217104096E-4</v>
      </c>
    </row>
    <row r="43" spans="2:18">
      <c r="B43" s="86" t="s">
        <v>3149</v>
      </c>
      <c r="C43" s="88" t="s">
        <v>2790</v>
      </c>
      <c r="D43" s="87">
        <v>5024</v>
      </c>
      <c r="E43" s="87"/>
      <c r="F43" s="87" t="s">
        <v>618</v>
      </c>
      <c r="G43" s="98">
        <v>42551</v>
      </c>
      <c r="H43" s="87"/>
      <c r="I43" s="90">
        <v>5.459999999991151</v>
      </c>
      <c r="J43" s="88" t="s">
        <v>26</v>
      </c>
      <c r="K43" s="88" t="s">
        <v>131</v>
      </c>
      <c r="L43" s="89">
        <v>4.6499999999902376E-2</v>
      </c>
      <c r="M43" s="89">
        <v>4.6499999999902376E-2</v>
      </c>
      <c r="N43" s="90">
        <v>408298.42380799999</v>
      </c>
      <c r="O43" s="99">
        <v>99.09</v>
      </c>
      <c r="P43" s="90">
        <v>404.58290812300004</v>
      </c>
      <c r="Q43" s="91">
        <f t="shared" si="0"/>
        <v>5.6994955781512237E-3</v>
      </c>
      <c r="R43" s="91">
        <f>P43/'סכום נכסי הקרן'!$C$42</f>
        <v>2.0551974637101472E-4</v>
      </c>
    </row>
    <row r="44" spans="2:18">
      <c r="B44" s="86" t="s">
        <v>3149</v>
      </c>
      <c r="C44" s="88" t="s">
        <v>2790</v>
      </c>
      <c r="D44" s="87">
        <v>6026</v>
      </c>
      <c r="E44" s="87"/>
      <c r="F44" s="87" t="s">
        <v>618</v>
      </c>
      <c r="G44" s="98">
        <v>43100</v>
      </c>
      <c r="H44" s="87"/>
      <c r="I44" s="90">
        <v>6.1399999999958368</v>
      </c>
      <c r="J44" s="88" t="s">
        <v>26</v>
      </c>
      <c r="K44" s="88" t="s">
        <v>131</v>
      </c>
      <c r="L44" s="89">
        <v>4.5299999999975527E-2</v>
      </c>
      <c r="M44" s="89">
        <v>4.5299999999975527E-2</v>
      </c>
      <c r="N44" s="90">
        <v>1194487.6069270002</v>
      </c>
      <c r="O44" s="99">
        <f>P44/N44*100000</f>
        <v>94.289667046567104</v>
      </c>
      <c r="P44" s="90">
        <v>1126.2783874839756</v>
      </c>
      <c r="Q44" s="91">
        <f t="shared" si="0"/>
        <v>1.5866262662980954E-2</v>
      </c>
      <c r="R44" s="91">
        <f>P44/'סכום נכסי הקרן'!$C$42</f>
        <v>5.7212611776593031E-4</v>
      </c>
    </row>
    <row r="45" spans="2:18">
      <c r="B45" s="86" t="s">
        <v>3149</v>
      </c>
      <c r="C45" s="88" t="s">
        <v>2790</v>
      </c>
      <c r="D45" s="87">
        <v>5023</v>
      </c>
      <c r="E45" s="87"/>
      <c r="F45" s="87" t="s">
        <v>618</v>
      </c>
      <c r="G45" s="98">
        <v>42551</v>
      </c>
      <c r="H45" s="87"/>
      <c r="I45" s="90">
        <v>7.7899999999976108</v>
      </c>
      <c r="J45" s="88" t="s">
        <v>26</v>
      </c>
      <c r="K45" s="88" t="s">
        <v>131</v>
      </c>
      <c r="L45" s="89">
        <v>4.129999999998904E-2</v>
      </c>
      <c r="M45" s="89">
        <v>4.129999999998904E-2</v>
      </c>
      <c r="N45" s="90">
        <v>596689.85747900011</v>
      </c>
      <c r="O45" s="99">
        <v>111.49</v>
      </c>
      <c r="P45" s="90">
        <v>665.24922342100001</v>
      </c>
      <c r="Q45" s="91">
        <f t="shared" si="0"/>
        <v>9.3715896819442975E-3</v>
      </c>
      <c r="R45" s="91">
        <f>P45/'סכום נכסי הקרן'!$C$42</f>
        <v>3.3793284126929228E-4</v>
      </c>
    </row>
    <row r="46" spans="2:18">
      <c r="B46" s="86" t="s">
        <v>3149</v>
      </c>
      <c r="C46" s="88" t="s">
        <v>2790</v>
      </c>
      <c r="D46" s="87">
        <v>5210</v>
      </c>
      <c r="E46" s="87"/>
      <c r="F46" s="87" t="s">
        <v>618</v>
      </c>
      <c r="G46" s="98">
        <v>42643</v>
      </c>
      <c r="H46" s="87"/>
      <c r="I46" s="90">
        <v>7.2099999999991127</v>
      </c>
      <c r="J46" s="88" t="s">
        <v>26</v>
      </c>
      <c r="K46" s="88" t="s">
        <v>131</v>
      </c>
      <c r="L46" s="89">
        <v>3.3300000000008087E-2</v>
      </c>
      <c r="M46" s="89">
        <v>3.3300000000008087E-2</v>
      </c>
      <c r="N46" s="90">
        <v>446099.70210200007</v>
      </c>
      <c r="O46" s="99">
        <v>116.39</v>
      </c>
      <c r="P46" s="90">
        <v>519.21522462600012</v>
      </c>
      <c r="Q46" s="91">
        <f t="shared" si="0"/>
        <v>7.3143595971311166E-3</v>
      </c>
      <c r="R46" s="91">
        <f>P46/'סכום נכסי הקרן'!$C$42</f>
        <v>2.6375059137363175E-4</v>
      </c>
    </row>
    <row r="47" spans="2:18">
      <c r="B47" s="86" t="s">
        <v>3149</v>
      </c>
      <c r="C47" s="88" t="s">
        <v>2790</v>
      </c>
      <c r="D47" s="87">
        <v>6025</v>
      </c>
      <c r="E47" s="87"/>
      <c r="F47" s="87" t="s">
        <v>618</v>
      </c>
      <c r="G47" s="98">
        <v>43100</v>
      </c>
      <c r="H47" s="87"/>
      <c r="I47" s="90">
        <v>8.2700000000050569</v>
      </c>
      <c r="J47" s="88" t="s">
        <v>26</v>
      </c>
      <c r="K47" s="88" t="s">
        <v>131</v>
      </c>
      <c r="L47" s="89">
        <v>3.8600000000009904E-2</v>
      </c>
      <c r="M47" s="89">
        <v>3.8600000000009904E-2</v>
      </c>
      <c r="N47" s="90">
        <v>567851.49566299992</v>
      </c>
      <c r="O47" s="99">
        <v>117.35</v>
      </c>
      <c r="P47" s="90">
        <v>666.37364856900012</v>
      </c>
      <c r="Q47" s="91">
        <f t="shared" si="0"/>
        <v>9.3874298373990122E-3</v>
      </c>
      <c r="R47" s="91">
        <f>P47/'סכום נכסי הקרן'!$C$42</f>
        <v>3.385040259797445E-4</v>
      </c>
    </row>
    <row r="48" spans="2:18">
      <c r="B48" s="86" t="s">
        <v>3149</v>
      </c>
      <c r="C48" s="88" t="s">
        <v>2790</v>
      </c>
      <c r="D48" s="87">
        <v>5022</v>
      </c>
      <c r="E48" s="87"/>
      <c r="F48" s="87" t="s">
        <v>618</v>
      </c>
      <c r="G48" s="98">
        <v>42551</v>
      </c>
      <c r="H48" s="87"/>
      <c r="I48" s="90">
        <v>6.9699999999990014</v>
      </c>
      <c r="J48" s="88" t="s">
        <v>26</v>
      </c>
      <c r="K48" s="88" t="s">
        <v>131</v>
      </c>
      <c r="L48" s="89">
        <v>2.2399999999993057E-2</v>
      </c>
      <c r="M48" s="89">
        <v>2.2399999999993057E-2</v>
      </c>
      <c r="N48" s="90">
        <v>398312.95991500007</v>
      </c>
      <c r="O48" s="99">
        <v>115.74</v>
      </c>
      <c r="P48" s="90">
        <v>461.00729791800006</v>
      </c>
      <c r="Q48" s="91">
        <f t="shared" si="0"/>
        <v>6.4943649452939281E-3</v>
      </c>
      <c r="R48" s="91">
        <f>P48/'סכום נכסי הקרן'!$C$42</f>
        <v>2.3418216894740838E-4</v>
      </c>
    </row>
    <row r="49" spans="2:18">
      <c r="B49" s="86" t="s">
        <v>3149</v>
      </c>
      <c r="C49" s="88" t="s">
        <v>2790</v>
      </c>
      <c r="D49" s="87">
        <v>6024</v>
      </c>
      <c r="E49" s="87"/>
      <c r="F49" s="87" t="s">
        <v>618</v>
      </c>
      <c r="G49" s="98">
        <v>43100</v>
      </c>
      <c r="H49" s="87"/>
      <c r="I49" s="90">
        <v>7.3599999999947947</v>
      </c>
      <c r="J49" s="88" t="s">
        <v>26</v>
      </c>
      <c r="K49" s="88" t="s">
        <v>131</v>
      </c>
      <c r="L49" s="89">
        <v>1.6299999999988986E-2</v>
      </c>
      <c r="M49" s="89">
        <v>1.6299999999988986E-2</v>
      </c>
      <c r="N49" s="90">
        <v>412824.30843900004</v>
      </c>
      <c r="O49" s="99">
        <v>121.02</v>
      </c>
      <c r="P49" s="90">
        <v>499.60002728500007</v>
      </c>
      <c r="Q49" s="91">
        <f t="shared" si="0"/>
        <v>7.0380337112249201E-3</v>
      </c>
      <c r="R49" s="91">
        <f>P49/'סכום נכסי הקרן'!$C$42</f>
        <v>2.5378647696938672E-4</v>
      </c>
    </row>
    <row r="50" spans="2:18">
      <c r="B50" s="86" t="s">
        <v>3149</v>
      </c>
      <c r="C50" s="88" t="s">
        <v>2790</v>
      </c>
      <c r="D50" s="87">
        <v>5209</v>
      </c>
      <c r="E50" s="87"/>
      <c r="F50" s="87" t="s">
        <v>618</v>
      </c>
      <c r="G50" s="98">
        <v>42643</v>
      </c>
      <c r="H50" s="87"/>
      <c r="I50" s="90">
        <v>6.0099999999951006</v>
      </c>
      <c r="J50" s="88" t="s">
        <v>26</v>
      </c>
      <c r="K50" s="88" t="s">
        <v>131</v>
      </c>
      <c r="L50" s="89">
        <v>2.0399999999975934E-2</v>
      </c>
      <c r="M50" s="89">
        <v>2.0399999999975934E-2</v>
      </c>
      <c r="N50" s="90">
        <v>300795.96042600006</v>
      </c>
      <c r="O50" s="99">
        <v>116.04</v>
      </c>
      <c r="P50" s="90">
        <v>349.04373277100007</v>
      </c>
      <c r="Q50" s="91">
        <f t="shared" si="0"/>
        <v>4.9170965247620135E-3</v>
      </c>
      <c r="R50" s="91">
        <f>P50/'סכום נכסי הקרן'!$C$42</f>
        <v>1.7730699441628268E-4</v>
      </c>
    </row>
    <row r="51" spans="2:18">
      <c r="B51" s="92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90"/>
      <c r="O51" s="99"/>
      <c r="P51" s="87"/>
      <c r="Q51" s="91"/>
      <c r="R51" s="87"/>
    </row>
    <row r="52" spans="2:18">
      <c r="B52" s="85" t="s">
        <v>35</v>
      </c>
      <c r="C52" s="81"/>
      <c r="D52" s="80"/>
      <c r="E52" s="80"/>
      <c r="F52" s="80"/>
      <c r="G52" s="100"/>
      <c r="H52" s="80"/>
      <c r="I52" s="83">
        <v>5.2428227815306707</v>
      </c>
      <c r="J52" s="81"/>
      <c r="K52" s="81"/>
      <c r="L52" s="82"/>
      <c r="M52" s="82">
        <v>4.733151993846775E-2</v>
      </c>
      <c r="N52" s="83"/>
      <c r="O52" s="101"/>
      <c r="P52" s="83">
        <f>SUM(P53:P275)</f>
        <v>58136.914347544043</v>
      </c>
      <c r="Q52" s="84">
        <f t="shared" si="0"/>
        <v>0.81899427681815806</v>
      </c>
      <c r="R52" s="84">
        <f>P52/'סכום נכסי הקרן'!$C$42</f>
        <v>2.9532349616381171E-2</v>
      </c>
    </row>
    <row r="53" spans="2:18">
      <c r="B53" s="86" t="s">
        <v>3151</v>
      </c>
      <c r="C53" s="88" t="s">
        <v>2811</v>
      </c>
      <c r="D53" s="87" t="s">
        <v>2812</v>
      </c>
      <c r="E53" s="87"/>
      <c r="F53" s="87" t="s">
        <v>298</v>
      </c>
      <c r="G53" s="98">
        <v>42368</v>
      </c>
      <c r="H53" s="87" t="s">
        <v>263</v>
      </c>
      <c r="I53" s="90">
        <v>6.9499999999788402</v>
      </c>
      <c r="J53" s="88" t="s">
        <v>127</v>
      </c>
      <c r="K53" s="88" t="s">
        <v>131</v>
      </c>
      <c r="L53" s="89">
        <v>3.1699999999999999E-2</v>
      </c>
      <c r="M53" s="89">
        <v>2.5199999999937814E-2</v>
      </c>
      <c r="N53" s="90">
        <v>98451.173604000011</v>
      </c>
      <c r="O53" s="99">
        <v>117.61</v>
      </c>
      <c r="P53" s="90">
        <v>115.78843251100002</v>
      </c>
      <c r="Q53" s="91">
        <f t="shared" si="0"/>
        <v>1.6311506142441254E-3</v>
      </c>
      <c r="R53" s="91">
        <f>P53/'סכום נכסי הקרן'!$C$42</f>
        <v>5.881812801425474E-5</v>
      </c>
    </row>
    <row r="54" spans="2:18">
      <c r="B54" s="86" t="s">
        <v>3151</v>
      </c>
      <c r="C54" s="88" t="s">
        <v>2811</v>
      </c>
      <c r="D54" s="87" t="s">
        <v>2813</v>
      </c>
      <c r="E54" s="87"/>
      <c r="F54" s="87" t="s">
        <v>298</v>
      </c>
      <c r="G54" s="98">
        <v>42388</v>
      </c>
      <c r="H54" s="87" t="s">
        <v>263</v>
      </c>
      <c r="I54" s="90">
        <v>6.9499999999969209</v>
      </c>
      <c r="J54" s="88" t="s">
        <v>127</v>
      </c>
      <c r="K54" s="88" t="s">
        <v>131</v>
      </c>
      <c r="L54" s="89">
        <v>3.1899999999999998E-2</v>
      </c>
      <c r="M54" s="89">
        <v>2.5399999999950719E-2</v>
      </c>
      <c r="N54" s="90">
        <v>137831.644084</v>
      </c>
      <c r="O54" s="99">
        <v>117.76</v>
      </c>
      <c r="P54" s="90">
        <v>162.31053657000004</v>
      </c>
      <c r="Q54" s="91">
        <f t="shared" si="0"/>
        <v>2.2865231498776645E-3</v>
      </c>
      <c r="R54" s="91">
        <f>P54/'סכום נכסי הקרן'!$C$42</f>
        <v>8.2450394318358888E-5</v>
      </c>
    </row>
    <row r="55" spans="2:18">
      <c r="B55" s="86" t="s">
        <v>3151</v>
      </c>
      <c r="C55" s="88" t="s">
        <v>2811</v>
      </c>
      <c r="D55" s="87" t="s">
        <v>2814</v>
      </c>
      <c r="E55" s="87"/>
      <c r="F55" s="87" t="s">
        <v>298</v>
      </c>
      <c r="G55" s="98">
        <v>42509</v>
      </c>
      <c r="H55" s="87" t="s">
        <v>263</v>
      </c>
      <c r="I55" s="90">
        <v>7.0100000000102192</v>
      </c>
      <c r="J55" s="88" t="s">
        <v>127</v>
      </c>
      <c r="K55" s="88" t="s">
        <v>131</v>
      </c>
      <c r="L55" s="89">
        <v>2.7400000000000001E-2</v>
      </c>
      <c r="M55" s="89">
        <v>2.7000000000063858E-2</v>
      </c>
      <c r="N55" s="90">
        <v>137831.644084</v>
      </c>
      <c r="O55" s="99">
        <v>113.61</v>
      </c>
      <c r="P55" s="90">
        <v>156.59053334000004</v>
      </c>
      <c r="Q55" s="91">
        <f t="shared" si="0"/>
        <v>2.2059435394644524E-3</v>
      </c>
      <c r="R55" s="91">
        <f>P55/'סכום נכסי הקרן'!$C$42</f>
        <v>7.9544751026295755E-5</v>
      </c>
    </row>
    <row r="56" spans="2:18">
      <c r="B56" s="86" t="s">
        <v>3151</v>
      </c>
      <c r="C56" s="88" t="s">
        <v>2811</v>
      </c>
      <c r="D56" s="87" t="s">
        <v>2815</v>
      </c>
      <c r="E56" s="87"/>
      <c r="F56" s="87" t="s">
        <v>298</v>
      </c>
      <c r="G56" s="98">
        <v>42723</v>
      </c>
      <c r="H56" s="87" t="s">
        <v>263</v>
      </c>
      <c r="I56" s="90">
        <v>6.920000000035202</v>
      </c>
      <c r="J56" s="88" t="s">
        <v>127</v>
      </c>
      <c r="K56" s="88" t="s">
        <v>131</v>
      </c>
      <c r="L56" s="89">
        <v>3.15E-2</v>
      </c>
      <c r="M56" s="89">
        <v>2.8299999999868E-2</v>
      </c>
      <c r="N56" s="90">
        <v>19690.234494000004</v>
      </c>
      <c r="O56" s="99">
        <v>115.42</v>
      </c>
      <c r="P56" s="90">
        <v>22.726468110000003</v>
      </c>
      <c r="Q56" s="91">
        <f t="shared" si="0"/>
        <v>3.2015540424303019E-4</v>
      </c>
      <c r="R56" s="91">
        <f>P56/'סכום נכסי הקרן'!$C$42</f>
        <v>1.1544575581665876E-5</v>
      </c>
    </row>
    <row r="57" spans="2:18">
      <c r="B57" s="86" t="s">
        <v>3151</v>
      </c>
      <c r="C57" s="88" t="s">
        <v>2811</v>
      </c>
      <c r="D57" s="87" t="s">
        <v>2816</v>
      </c>
      <c r="E57" s="87"/>
      <c r="F57" s="87" t="s">
        <v>298</v>
      </c>
      <c r="G57" s="98">
        <v>42918</v>
      </c>
      <c r="H57" s="87" t="s">
        <v>263</v>
      </c>
      <c r="I57" s="90">
        <v>6.8899999999971184</v>
      </c>
      <c r="J57" s="88" t="s">
        <v>127</v>
      </c>
      <c r="K57" s="88" t="s">
        <v>131</v>
      </c>
      <c r="L57" s="89">
        <v>3.1899999999999998E-2</v>
      </c>
      <c r="M57" s="89">
        <v>3.1000000000017992E-2</v>
      </c>
      <c r="N57" s="90">
        <v>98451.173604000011</v>
      </c>
      <c r="O57" s="99">
        <v>112.84</v>
      </c>
      <c r="P57" s="90">
        <v>111.09230578800003</v>
      </c>
      <c r="Q57" s="91">
        <f t="shared" si="0"/>
        <v>1.5649946967429365E-3</v>
      </c>
      <c r="R57" s="91">
        <f>P57/'סכום נכסי הקרן'!$C$42</f>
        <v>5.6432592803400793E-5</v>
      </c>
    </row>
    <row r="58" spans="2:18">
      <c r="B58" s="86" t="s">
        <v>3151</v>
      </c>
      <c r="C58" s="88" t="s">
        <v>2811</v>
      </c>
      <c r="D58" s="87" t="s">
        <v>2817</v>
      </c>
      <c r="E58" s="87"/>
      <c r="F58" s="87" t="s">
        <v>298</v>
      </c>
      <c r="G58" s="98">
        <v>43915</v>
      </c>
      <c r="H58" s="87" t="s">
        <v>263</v>
      </c>
      <c r="I58" s="90">
        <v>6.9200000000055661</v>
      </c>
      <c r="J58" s="88" t="s">
        <v>127</v>
      </c>
      <c r="K58" s="88" t="s">
        <v>131</v>
      </c>
      <c r="L58" s="89">
        <v>2.6600000000000002E-2</v>
      </c>
      <c r="M58" s="89">
        <v>3.6700000000044058E-2</v>
      </c>
      <c r="N58" s="90">
        <v>207265.62969500004</v>
      </c>
      <c r="O58" s="99">
        <v>104.04</v>
      </c>
      <c r="P58" s="90">
        <v>215.63915711500002</v>
      </c>
      <c r="Q58" s="91">
        <f t="shared" si="0"/>
        <v>3.0377813737983029E-3</v>
      </c>
      <c r="R58" s="91">
        <f>P58/'סכום נכסי הקרן'!$C$42</f>
        <v>1.0954023016825205E-4</v>
      </c>
    </row>
    <row r="59" spans="2:18">
      <c r="B59" s="86" t="s">
        <v>3151</v>
      </c>
      <c r="C59" s="88" t="s">
        <v>2811</v>
      </c>
      <c r="D59" s="87" t="s">
        <v>2818</v>
      </c>
      <c r="E59" s="87"/>
      <c r="F59" s="87" t="s">
        <v>298</v>
      </c>
      <c r="G59" s="98">
        <v>44168</v>
      </c>
      <c r="H59" s="87" t="s">
        <v>263</v>
      </c>
      <c r="I59" s="90">
        <v>7.039999999992113</v>
      </c>
      <c r="J59" s="88" t="s">
        <v>127</v>
      </c>
      <c r="K59" s="88" t="s">
        <v>131</v>
      </c>
      <c r="L59" s="89">
        <v>1.89E-2</v>
      </c>
      <c r="M59" s="89">
        <v>3.9099999999943319E-2</v>
      </c>
      <c r="N59" s="90">
        <v>209917.21522600003</v>
      </c>
      <c r="O59" s="99">
        <v>96.65</v>
      </c>
      <c r="P59" s="90">
        <v>202.88498956500001</v>
      </c>
      <c r="Q59" s="91">
        <f t="shared" si="0"/>
        <v>2.8581091234517186E-3</v>
      </c>
      <c r="R59" s="91">
        <f>P59/'סכום נכסי הקרן'!$C$42</f>
        <v>1.0306137694083759E-4</v>
      </c>
    </row>
    <row r="60" spans="2:18">
      <c r="B60" s="86" t="s">
        <v>3151</v>
      </c>
      <c r="C60" s="88" t="s">
        <v>2811</v>
      </c>
      <c r="D60" s="87" t="s">
        <v>2819</v>
      </c>
      <c r="E60" s="87"/>
      <c r="F60" s="87" t="s">
        <v>298</v>
      </c>
      <c r="G60" s="98">
        <v>44277</v>
      </c>
      <c r="H60" s="87" t="s">
        <v>263</v>
      </c>
      <c r="I60" s="90">
        <v>6.9699999999926741</v>
      </c>
      <c r="J60" s="88" t="s">
        <v>127</v>
      </c>
      <c r="K60" s="88" t="s">
        <v>131</v>
      </c>
      <c r="L60" s="89">
        <v>1.9E-2</v>
      </c>
      <c r="M60" s="89">
        <v>4.6099999999963372E-2</v>
      </c>
      <c r="N60" s="90">
        <v>319214.83126800007</v>
      </c>
      <c r="O60" s="99">
        <v>92.37</v>
      </c>
      <c r="P60" s="90">
        <v>294.85874282800006</v>
      </c>
      <c r="Q60" s="91">
        <f t="shared" si="0"/>
        <v>4.1537743369438156E-3</v>
      </c>
      <c r="R60" s="91">
        <f>P60/'סכום נכסי הקרן'!$C$42</f>
        <v>1.497821406307743E-4</v>
      </c>
    </row>
    <row r="61" spans="2:18">
      <c r="B61" s="86" t="s">
        <v>3152</v>
      </c>
      <c r="C61" s="88" t="s">
        <v>2790</v>
      </c>
      <c r="D61" s="87">
        <v>4069</v>
      </c>
      <c r="E61" s="87"/>
      <c r="F61" s="87" t="s">
        <v>312</v>
      </c>
      <c r="G61" s="98">
        <v>42052</v>
      </c>
      <c r="H61" s="87" t="s">
        <v>129</v>
      </c>
      <c r="I61" s="90">
        <v>3.8600000000031707</v>
      </c>
      <c r="J61" s="88" t="s">
        <v>628</v>
      </c>
      <c r="K61" s="88" t="s">
        <v>131</v>
      </c>
      <c r="L61" s="89">
        <v>2.9779E-2</v>
      </c>
      <c r="M61" s="89">
        <v>2.3300000000040448E-2</v>
      </c>
      <c r="N61" s="90">
        <v>313102.38488700002</v>
      </c>
      <c r="O61" s="99">
        <v>116.86</v>
      </c>
      <c r="P61" s="90">
        <v>365.89147344400004</v>
      </c>
      <c r="Q61" s="91">
        <f t="shared" si="0"/>
        <v>5.154436317273488E-3</v>
      </c>
      <c r="R61" s="91">
        <f>P61/'סכום נכסי הקרן'!$C$42</f>
        <v>1.8586529809278625E-4</v>
      </c>
    </row>
    <row r="62" spans="2:18">
      <c r="B62" s="86" t="s">
        <v>3153</v>
      </c>
      <c r="C62" s="88" t="s">
        <v>2811</v>
      </c>
      <c r="D62" s="87" t="s">
        <v>2820</v>
      </c>
      <c r="E62" s="87"/>
      <c r="F62" s="87" t="s">
        <v>312</v>
      </c>
      <c r="G62" s="98">
        <v>42122</v>
      </c>
      <c r="H62" s="87" t="s">
        <v>129</v>
      </c>
      <c r="I62" s="90">
        <v>4.2099999999999547</v>
      </c>
      <c r="J62" s="88" t="s">
        <v>278</v>
      </c>
      <c r="K62" s="88" t="s">
        <v>131</v>
      </c>
      <c r="L62" s="89">
        <v>2.98E-2</v>
      </c>
      <c r="M62" s="89">
        <v>2.8099999999994983E-2</v>
      </c>
      <c r="N62" s="90">
        <v>1926967.9465480002</v>
      </c>
      <c r="O62" s="99">
        <v>113.73</v>
      </c>
      <c r="P62" s="90">
        <v>2191.5406503100003</v>
      </c>
      <c r="Q62" s="91">
        <f t="shared" si="0"/>
        <v>3.0872970644580784E-2</v>
      </c>
      <c r="R62" s="91">
        <f>P62/'סכום נכסי הקרן'!$C$42</f>
        <v>1.1132573066496155E-3</v>
      </c>
    </row>
    <row r="63" spans="2:18">
      <c r="B63" s="86" t="s">
        <v>3154</v>
      </c>
      <c r="C63" s="88" t="s">
        <v>2790</v>
      </c>
      <c r="D63" s="87">
        <v>4099</v>
      </c>
      <c r="E63" s="87"/>
      <c r="F63" s="87" t="s">
        <v>312</v>
      </c>
      <c r="G63" s="98">
        <v>42052</v>
      </c>
      <c r="H63" s="87" t="s">
        <v>129</v>
      </c>
      <c r="I63" s="90">
        <v>3.8700000000009345</v>
      </c>
      <c r="J63" s="88" t="s">
        <v>628</v>
      </c>
      <c r="K63" s="88" t="s">
        <v>131</v>
      </c>
      <c r="L63" s="89">
        <v>2.9779E-2</v>
      </c>
      <c r="M63" s="89">
        <v>3.2399999999979757E-2</v>
      </c>
      <c r="N63" s="90">
        <v>227360.56898800004</v>
      </c>
      <c r="O63" s="99">
        <v>112.96</v>
      </c>
      <c r="P63" s="90">
        <v>256.82651724800007</v>
      </c>
      <c r="Q63" s="91">
        <f t="shared" si="0"/>
        <v>3.6180015764826655E-3</v>
      </c>
      <c r="R63" s="91">
        <f>P63/'סכום נכסי הקרן'!$C$42</f>
        <v>1.3046255693558145E-4</v>
      </c>
    </row>
    <row r="64" spans="2:18">
      <c r="B64" s="86" t="s">
        <v>3154</v>
      </c>
      <c r="C64" s="88" t="s">
        <v>2790</v>
      </c>
      <c r="D64" s="87" t="s">
        <v>2821</v>
      </c>
      <c r="E64" s="87"/>
      <c r="F64" s="87" t="s">
        <v>312</v>
      </c>
      <c r="G64" s="98">
        <v>42054</v>
      </c>
      <c r="H64" s="87" t="s">
        <v>129</v>
      </c>
      <c r="I64" s="90">
        <v>3.8700000002244188</v>
      </c>
      <c r="J64" s="88" t="s">
        <v>628</v>
      </c>
      <c r="K64" s="88" t="s">
        <v>131</v>
      </c>
      <c r="L64" s="89">
        <v>2.9779E-2</v>
      </c>
      <c r="M64" s="89">
        <v>3.2400000002423171E-2</v>
      </c>
      <c r="N64" s="90">
        <v>6429.8805130000001</v>
      </c>
      <c r="O64" s="99">
        <v>112.96</v>
      </c>
      <c r="P64" s="90">
        <v>7.263193451000002</v>
      </c>
      <c r="Q64" s="91">
        <f t="shared" si="0"/>
        <v>1.0231905037532181E-4</v>
      </c>
      <c r="R64" s="91">
        <f>P64/'סכום נכסי הקרן'!$C$42</f>
        <v>3.6895519952101398E-6</v>
      </c>
    </row>
    <row r="65" spans="2:18">
      <c r="B65" s="86" t="s">
        <v>3155</v>
      </c>
      <c r="C65" s="88" t="s">
        <v>2811</v>
      </c>
      <c r="D65" s="87" t="s">
        <v>2822</v>
      </c>
      <c r="E65" s="87"/>
      <c r="F65" s="87" t="s">
        <v>2792</v>
      </c>
      <c r="G65" s="98">
        <v>40742</v>
      </c>
      <c r="H65" s="87" t="s">
        <v>2789</v>
      </c>
      <c r="I65" s="90">
        <v>3.0599999999983125</v>
      </c>
      <c r="J65" s="88" t="s">
        <v>267</v>
      </c>
      <c r="K65" s="88" t="s">
        <v>131</v>
      </c>
      <c r="L65" s="89">
        <v>4.4999999999999998E-2</v>
      </c>
      <c r="M65" s="89">
        <v>2.0599999999994373E-2</v>
      </c>
      <c r="N65" s="90">
        <v>712304.30410299997</v>
      </c>
      <c r="O65" s="99">
        <v>124.81</v>
      </c>
      <c r="P65" s="90">
        <v>889.02703627500011</v>
      </c>
      <c r="Q65" s="91">
        <f t="shared" si="0"/>
        <v>1.2524023037982107E-2</v>
      </c>
      <c r="R65" s="91">
        <f>P65/'סכום נכסי הקרן'!$C$42</f>
        <v>4.5160734016145139E-4</v>
      </c>
    </row>
    <row r="66" spans="2:18">
      <c r="B66" s="86" t="s">
        <v>3156</v>
      </c>
      <c r="C66" s="88" t="s">
        <v>2811</v>
      </c>
      <c r="D66" s="87" t="s">
        <v>2823</v>
      </c>
      <c r="E66" s="87"/>
      <c r="F66" s="87" t="s">
        <v>2792</v>
      </c>
      <c r="G66" s="98">
        <v>41534</v>
      </c>
      <c r="H66" s="87" t="s">
        <v>2789</v>
      </c>
      <c r="I66" s="90">
        <v>5.3800000000008232</v>
      </c>
      <c r="J66" s="88" t="s">
        <v>509</v>
      </c>
      <c r="K66" s="88" t="s">
        <v>131</v>
      </c>
      <c r="L66" s="89">
        <v>3.9842000000000002E-2</v>
      </c>
      <c r="M66" s="89">
        <v>3.5100000000010317E-2</v>
      </c>
      <c r="N66" s="90">
        <v>2103953.7793670003</v>
      </c>
      <c r="O66" s="99">
        <v>115.19</v>
      </c>
      <c r="P66" s="90">
        <v>2423.5442119500008</v>
      </c>
      <c r="Q66" s="91">
        <f t="shared" si="0"/>
        <v>3.4141282891919998E-2</v>
      </c>
      <c r="R66" s="91">
        <f>P66/'סכום נכסי הקרן'!$C$42</f>
        <v>1.2311103157315738E-3</v>
      </c>
    </row>
    <row r="67" spans="2:18">
      <c r="B67" s="86" t="s">
        <v>3157</v>
      </c>
      <c r="C67" s="88" t="s">
        <v>2811</v>
      </c>
      <c r="D67" s="87" t="s">
        <v>2824</v>
      </c>
      <c r="E67" s="87"/>
      <c r="F67" s="87" t="s">
        <v>419</v>
      </c>
      <c r="G67" s="98">
        <v>43431</v>
      </c>
      <c r="H67" s="87" t="s">
        <v>263</v>
      </c>
      <c r="I67" s="90">
        <v>7.7899999999760947</v>
      </c>
      <c r="J67" s="88" t="s">
        <v>278</v>
      </c>
      <c r="K67" s="88" t="s">
        <v>131</v>
      </c>
      <c r="L67" s="89">
        <v>3.6600000000000001E-2</v>
      </c>
      <c r="M67" s="89">
        <v>3.4799999999884097E-2</v>
      </c>
      <c r="N67" s="90">
        <v>61293.110862000009</v>
      </c>
      <c r="O67" s="99">
        <v>112.62</v>
      </c>
      <c r="P67" s="90">
        <v>69.028305835000026</v>
      </c>
      <c r="Q67" s="91">
        <f t="shared" si="0"/>
        <v>9.7242497390484094E-4</v>
      </c>
      <c r="R67" s="91">
        <f>P67/'סכום נכסי הקרן'!$C$42</f>
        <v>3.5064951145482032E-5</v>
      </c>
    </row>
    <row r="68" spans="2:18">
      <c r="B68" s="86" t="s">
        <v>3157</v>
      </c>
      <c r="C68" s="88" t="s">
        <v>2811</v>
      </c>
      <c r="D68" s="87" t="s">
        <v>2825</v>
      </c>
      <c r="E68" s="87"/>
      <c r="F68" s="87" t="s">
        <v>419</v>
      </c>
      <c r="G68" s="98">
        <v>43276</v>
      </c>
      <c r="H68" s="87" t="s">
        <v>263</v>
      </c>
      <c r="I68" s="90">
        <v>7.8500000000660393</v>
      </c>
      <c r="J68" s="88" t="s">
        <v>278</v>
      </c>
      <c r="K68" s="88" t="s">
        <v>131</v>
      </c>
      <c r="L68" s="89">
        <v>3.2599999999999997E-2</v>
      </c>
      <c r="M68" s="89">
        <v>3.5600000000306185E-2</v>
      </c>
      <c r="N68" s="90">
        <v>61068.103774000017</v>
      </c>
      <c r="O68" s="99">
        <v>109.1</v>
      </c>
      <c r="P68" s="90">
        <v>66.625303916000021</v>
      </c>
      <c r="Q68" s="91">
        <f t="shared" si="0"/>
        <v>9.3857307720665996E-4</v>
      </c>
      <c r="R68" s="91">
        <f>P68/'סכום נכסי הקרן'!$C$42</f>
        <v>3.3844275889542152E-5</v>
      </c>
    </row>
    <row r="69" spans="2:18">
      <c r="B69" s="86" t="s">
        <v>3157</v>
      </c>
      <c r="C69" s="88" t="s">
        <v>2811</v>
      </c>
      <c r="D69" s="87" t="s">
        <v>2826</v>
      </c>
      <c r="E69" s="87"/>
      <c r="F69" s="87" t="s">
        <v>419</v>
      </c>
      <c r="G69" s="98">
        <v>43222</v>
      </c>
      <c r="H69" s="87" t="s">
        <v>263</v>
      </c>
      <c r="I69" s="90">
        <v>7.8499999999857835</v>
      </c>
      <c r="J69" s="88" t="s">
        <v>278</v>
      </c>
      <c r="K69" s="88" t="s">
        <v>131</v>
      </c>
      <c r="L69" s="89">
        <v>3.2199999999999999E-2</v>
      </c>
      <c r="M69" s="89">
        <v>3.5699999999927817E-2</v>
      </c>
      <c r="N69" s="90">
        <v>291824.2372170001</v>
      </c>
      <c r="O69" s="99">
        <v>109.67</v>
      </c>
      <c r="P69" s="90">
        <v>320.04362128300005</v>
      </c>
      <c r="Q69" s="91">
        <f t="shared" si="0"/>
        <v>4.5085621950282945E-3</v>
      </c>
      <c r="R69" s="91">
        <f>P69/'סכום נכסי הקרן'!$C$42</f>
        <v>1.6257553780236919E-4</v>
      </c>
    </row>
    <row r="70" spans="2:18">
      <c r="B70" s="86" t="s">
        <v>3157</v>
      </c>
      <c r="C70" s="88" t="s">
        <v>2811</v>
      </c>
      <c r="D70" s="87" t="s">
        <v>2827</v>
      </c>
      <c r="E70" s="87"/>
      <c r="F70" s="87" t="s">
        <v>419</v>
      </c>
      <c r="G70" s="98">
        <v>43922</v>
      </c>
      <c r="H70" s="87" t="s">
        <v>263</v>
      </c>
      <c r="I70" s="90">
        <v>7.9900000000254883</v>
      </c>
      <c r="J70" s="88" t="s">
        <v>278</v>
      </c>
      <c r="K70" s="88" t="s">
        <v>131</v>
      </c>
      <c r="L70" s="89">
        <v>2.7699999999999999E-2</v>
      </c>
      <c r="M70" s="89">
        <v>3.3199999999983978E-2</v>
      </c>
      <c r="N70" s="90">
        <v>70212.823113000006</v>
      </c>
      <c r="O70" s="99">
        <v>106.73</v>
      </c>
      <c r="P70" s="90">
        <v>74.938143691000022</v>
      </c>
      <c r="Q70" s="91">
        <f t="shared" si="0"/>
        <v>1.0556788485782181E-3</v>
      </c>
      <c r="R70" s="91">
        <f>P70/'סכום נכסי הקרן'!$C$42</f>
        <v>3.8067026499811345E-5</v>
      </c>
    </row>
    <row r="71" spans="2:18">
      <c r="B71" s="86" t="s">
        <v>3157</v>
      </c>
      <c r="C71" s="88" t="s">
        <v>2811</v>
      </c>
      <c r="D71" s="87" t="s">
        <v>2828</v>
      </c>
      <c r="E71" s="87"/>
      <c r="F71" s="87" t="s">
        <v>419</v>
      </c>
      <c r="G71" s="98">
        <v>43978</v>
      </c>
      <c r="H71" s="87" t="s">
        <v>263</v>
      </c>
      <c r="I71" s="90">
        <v>8.0199999999316809</v>
      </c>
      <c r="J71" s="88" t="s">
        <v>278</v>
      </c>
      <c r="K71" s="88" t="s">
        <v>131</v>
      </c>
      <c r="L71" s="89">
        <v>2.3E-2</v>
      </c>
      <c r="M71" s="89">
        <v>3.7199999999658402E-2</v>
      </c>
      <c r="N71" s="90">
        <v>29453.883839000006</v>
      </c>
      <c r="O71" s="99">
        <v>99.39</v>
      </c>
      <c r="P71" s="90">
        <v>29.274218100000006</v>
      </c>
      <c r="Q71" s="91">
        <f t="shared" si="0"/>
        <v>4.1239576182012085E-4</v>
      </c>
      <c r="R71" s="91">
        <f>P71/'סכום נכסי הקרן'!$C$42</f>
        <v>1.4870697101452129E-5</v>
      </c>
    </row>
    <row r="72" spans="2:18">
      <c r="B72" s="86" t="s">
        <v>3157</v>
      </c>
      <c r="C72" s="88" t="s">
        <v>2811</v>
      </c>
      <c r="D72" s="87" t="s">
        <v>2829</v>
      </c>
      <c r="E72" s="87"/>
      <c r="F72" s="87" t="s">
        <v>419</v>
      </c>
      <c r="G72" s="98">
        <v>44010</v>
      </c>
      <c r="H72" s="87" t="s">
        <v>263</v>
      </c>
      <c r="I72" s="90">
        <v>8.0899999999828012</v>
      </c>
      <c r="J72" s="88" t="s">
        <v>278</v>
      </c>
      <c r="K72" s="88" t="s">
        <v>131</v>
      </c>
      <c r="L72" s="89">
        <v>2.2000000000000002E-2</v>
      </c>
      <c r="M72" s="89">
        <v>3.4799999999871017E-2</v>
      </c>
      <c r="N72" s="90">
        <v>46183.527189</v>
      </c>
      <c r="O72" s="99">
        <v>100.72</v>
      </c>
      <c r="P72" s="90">
        <v>46.516051920000002</v>
      </c>
      <c r="Q72" s="91">
        <f t="shared" si="0"/>
        <v>6.552872771147624E-4</v>
      </c>
      <c r="R72" s="91">
        <f>P72/'סכום נכסי הקרן'!$C$42</f>
        <v>2.3629191942712918E-5</v>
      </c>
    </row>
    <row r="73" spans="2:18">
      <c r="B73" s="86" t="s">
        <v>3157</v>
      </c>
      <c r="C73" s="88" t="s">
        <v>2811</v>
      </c>
      <c r="D73" s="87" t="s">
        <v>2830</v>
      </c>
      <c r="E73" s="87"/>
      <c r="F73" s="87" t="s">
        <v>419</v>
      </c>
      <c r="G73" s="98">
        <v>44133</v>
      </c>
      <c r="H73" s="87" t="s">
        <v>263</v>
      </c>
      <c r="I73" s="90">
        <v>8.0000000000332019</v>
      </c>
      <c r="J73" s="88" t="s">
        <v>278</v>
      </c>
      <c r="K73" s="88" t="s">
        <v>131</v>
      </c>
      <c r="L73" s="89">
        <v>2.3799999999999998E-2</v>
      </c>
      <c r="M73" s="89">
        <v>3.7300000000068063E-2</v>
      </c>
      <c r="N73" s="90">
        <v>60056.44223700001</v>
      </c>
      <c r="O73" s="99">
        <v>100.3</v>
      </c>
      <c r="P73" s="90">
        <v>60.236614683000006</v>
      </c>
      <c r="Q73" s="91">
        <f t="shared" si="0"/>
        <v>8.4857346204101898E-4</v>
      </c>
      <c r="R73" s="91">
        <f>P73/'סכום נכסי הקרן'!$C$42</f>
        <v>3.0598953943291717E-5</v>
      </c>
    </row>
    <row r="74" spans="2:18">
      <c r="B74" s="86" t="s">
        <v>3157</v>
      </c>
      <c r="C74" s="88" t="s">
        <v>2811</v>
      </c>
      <c r="D74" s="87" t="s">
        <v>2831</v>
      </c>
      <c r="E74" s="87"/>
      <c r="F74" s="87" t="s">
        <v>419</v>
      </c>
      <c r="G74" s="98">
        <v>44251</v>
      </c>
      <c r="H74" s="87" t="s">
        <v>263</v>
      </c>
      <c r="I74" s="90">
        <v>7.8999999999808077</v>
      </c>
      <c r="J74" s="88" t="s">
        <v>278</v>
      </c>
      <c r="K74" s="88" t="s">
        <v>131</v>
      </c>
      <c r="L74" s="89">
        <v>2.3599999999999999E-2</v>
      </c>
      <c r="M74" s="89">
        <v>4.2399999999913937E-2</v>
      </c>
      <c r="N74" s="90">
        <v>178314.80984100004</v>
      </c>
      <c r="O74" s="99">
        <v>96.43</v>
      </c>
      <c r="P74" s="90">
        <v>171.94895987700002</v>
      </c>
      <c r="Q74" s="91">
        <f t="shared" si="0"/>
        <v>2.4223028625537501E-3</v>
      </c>
      <c r="R74" s="91">
        <f>P74/'סכום נכסי הקרן'!$C$42</f>
        <v>8.734651393611815E-5</v>
      </c>
    </row>
    <row r="75" spans="2:18">
      <c r="B75" s="86" t="s">
        <v>3157</v>
      </c>
      <c r="C75" s="88" t="s">
        <v>2811</v>
      </c>
      <c r="D75" s="87" t="s">
        <v>2832</v>
      </c>
      <c r="E75" s="87"/>
      <c r="F75" s="87" t="s">
        <v>419</v>
      </c>
      <c r="G75" s="98">
        <v>44294</v>
      </c>
      <c r="H75" s="87" t="s">
        <v>263</v>
      </c>
      <c r="I75" s="90">
        <v>7.8699999999572379</v>
      </c>
      <c r="J75" s="88" t="s">
        <v>278</v>
      </c>
      <c r="K75" s="88" t="s">
        <v>131</v>
      </c>
      <c r="L75" s="89">
        <v>2.3199999999999998E-2</v>
      </c>
      <c r="M75" s="89">
        <v>4.4099999999821213E-2</v>
      </c>
      <c r="N75" s="90">
        <v>128295.346875</v>
      </c>
      <c r="O75" s="99">
        <v>94.6</v>
      </c>
      <c r="P75" s="90">
        <v>121.36740273700001</v>
      </c>
      <c r="Q75" s="91">
        <f t="shared" ref="Q75:Q138" si="3">IFERROR(P75/$P$10,0)</f>
        <v>1.7097434452691507E-3</v>
      </c>
      <c r="R75" s="91">
        <f>P75/'סכום נכסי הקרן'!$C$42</f>
        <v>6.1652129458305795E-5</v>
      </c>
    </row>
    <row r="76" spans="2:18">
      <c r="B76" s="86" t="s">
        <v>3157</v>
      </c>
      <c r="C76" s="88" t="s">
        <v>2811</v>
      </c>
      <c r="D76" s="87" t="s">
        <v>2833</v>
      </c>
      <c r="E76" s="87"/>
      <c r="F76" s="87" t="s">
        <v>419</v>
      </c>
      <c r="G76" s="98">
        <v>44602</v>
      </c>
      <c r="H76" s="87" t="s">
        <v>263</v>
      </c>
      <c r="I76" s="90">
        <v>7.7600000000330596</v>
      </c>
      <c r="J76" s="88" t="s">
        <v>278</v>
      </c>
      <c r="K76" s="88" t="s">
        <v>131</v>
      </c>
      <c r="L76" s="89">
        <v>2.0899999999999998E-2</v>
      </c>
      <c r="M76" s="89">
        <v>5.2400000000181961E-2</v>
      </c>
      <c r="N76" s="90">
        <v>183806.41206600002</v>
      </c>
      <c r="O76" s="99">
        <v>84.92</v>
      </c>
      <c r="P76" s="90">
        <v>156.08840028400002</v>
      </c>
      <c r="Q76" s="91">
        <f t="shared" si="3"/>
        <v>2.1988698221252967E-3</v>
      </c>
      <c r="R76" s="91">
        <f>P76/'סכום נכסי הקרן'!$C$42</f>
        <v>7.9289677823148351E-5</v>
      </c>
    </row>
    <row r="77" spans="2:18">
      <c r="B77" s="86" t="s">
        <v>3157</v>
      </c>
      <c r="C77" s="88" t="s">
        <v>2811</v>
      </c>
      <c r="D77" s="87" t="s">
        <v>2834</v>
      </c>
      <c r="E77" s="87"/>
      <c r="F77" s="87" t="s">
        <v>419</v>
      </c>
      <c r="G77" s="98">
        <v>43500</v>
      </c>
      <c r="H77" s="87" t="s">
        <v>263</v>
      </c>
      <c r="I77" s="90">
        <v>7.8600000000328709</v>
      </c>
      <c r="J77" s="88" t="s">
        <v>278</v>
      </c>
      <c r="K77" s="88" t="s">
        <v>131</v>
      </c>
      <c r="L77" s="89">
        <v>3.4500000000000003E-2</v>
      </c>
      <c r="M77" s="89">
        <v>3.3400000000149692E-2</v>
      </c>
      <c r="N77" s="90">
        <v>115047.50512600003</v>
      </c>
      <c r="O77" s="99">
        <v>112.65</v>
      </c>
      <c r="P77" s="90">
        <v>129.60100640900001</v>
      </c>
      <c r="Q77" s="91">
        <f t="shared" si="3"/>
        <v>1.8257329909929826E-3</v>
      </c>
      <c r="R77" s="91">
        <f>P77/'סכום נכסי הקרן'!$C$42</f>
        <v>6.5834629767672425E-5</v>
      </c>
    </row>
    <row r="78" spans="2:18">
      <c r="B78" s="86" t="s">
        <v>3157</v>
      </c>
      <c r="C78" s="88" t="s">
        <v>2811</v>
      </c>
      <c r="D78" s="87" t="s">
        <v>2835</v>
      </c>
      <c r="E78" s="87"/>
      <c r="F78" s="87" t="s">
        <v>419</v>
      </c>
      <c r="G78" s="98">
        <v>43556</v>
      </c>
      <c r="H78" s="87" t="s">
        <v>263</v>
      </c>
      <c r="I78" s="90">
        <v>7.9299999999909172</v>
      </c>
      <c r="J78" s="88" t="s">
        <v>278</v>
      </c>
      <c r="K78" s="88" t="s">
        <v>131</v>
      </c>
      <c r="L78" s="89">
        <v>3.0499999999999999E-2</v>
      </c>
      <c r="M78" s="89">
        <v>3.3399999999944717E-2</v>
      </c>
      <c r="N78" s="90">
        <v>116016.87863000002</v>
      </c>
      <c r="O78" s="99">
        <v>109.13</v>
      </c>
      <c r="P78" s="90">
        <v>126.60922335500003</v>
      </c>
      <c r="Q78" s="91">
        <f t="shared" si="3"/>
        <v>1.783586736307709E-3</v>
      </c>
      <c r="R78" s="91">
        <f>P78/'סכום נכסי הקרן'!$C$42</f>
        <v>6.4314865877230845E-5</v>
      </c>
    </row>
    <row r="79" spans="2:18">
      <c r="B79" s="86" t="s">
        <v>3157</v>
      </c>
      <c r="C79" s="88" t="s">
        <v>2811</v>
      </c>
      <c r="D79" s="87" t="s">
        <v>2836</v>
      </c>
      <c r="E79" s="87"/>
      <c r="F79" s="87" t="s">
        <v>419</v>
      </c>
      <c r="G79" s="98">
        <v>43647</v>
      </c>
      <c r="H79" s="87" t="s">
        <v>263</v>
      </c>
      <c r="I79" s="90">
        <v>7.9099999999912871</v>
      </c>
      <c r="J79" s="88" t="s">
        <v>278</v>
      </c>
      <c r="K79" s="88" t="s">
        <v>131</v>
      </c>
      <c r="L79" s="89">
        <v>2.8999999999999998E-2</v>
      </c>
      <c r="M79" s="89">
        <v>3.5600000000028456E-2</v>
      </c>
      <c r="N79" s="90">
        <v>107698.87217400002</v>
      </c>
      <c r="O79" s="99">
        <v>104.42</v>
      </c>
      <c r="P79" s="90">
        <v>112.45916187800002</v>
      </c>
      <c r="Q79" s="91">
        <f t="shared" si="3"/>
        <v>1.584250058461172E-3</v>
      </c>
      <c r="R79" s="91">
        <f>P79/'סכום נכסי הקרן'!$C$42</f>
        <v>5.7126927416411857E-5</v>
      </c>
    </row>
    <row r="80" spans="2:18">
      <c r="B80" s="86" t="s">
        <v>3157</v>
      </c>
      <c r="C80" s="88" t="s">
        <v>2811</v>
      </c>
      <c r="D80" s="87" t="s">
        <v>2837</v>
      </c>
      <c r="E80" s="87"/>
      <c r="F80" s="87" t="s">
        <v>419</v>
      </c>
      <c r="G80" s="98">
        <v>43703</v>
      </c>
      <c r="H80" s="87" t="s">
        <v>263</v>
      </c>
      <c r="I80" s="90">
        <v>8.0400000004231273</v>
      </c>
      <c r="J80" s="88" t="s">
        <v>278</v>
      </c>
      <c r="K80" s="88" t="s">
        <v>131</v>
      </c>
      <c r="L80" s="89">
        <v>2.3799999999999998E-2</v>
      </c>
      <c r="M80" s="89">
        <v>3.5100000001380326E-2</v>
      </c>
      <c r="N80" s="90">
        <v>7647.8202950000004</v>
      </c>
      <c r="O80" s="99">
        <v>101.36</v>
      </c>
      <c r="P80" s="90">
        <v>7.7518308430000005</v>
      </c>
      <c r="Q80" s="91">
        <f t="shared" si="3"/>
        <v>1.0920264975410886E-4</v>
      </c>
      <c r="R80" s="91">
        <f>P80/'סכום נכסי הקרן'!$C$42</f>
        <v>3.9377696802753305E-6</v>
      </c>
    </row>
    <row r="81" spans="2:18">
      <c r="B81" s="86" t="s">
        <v>3157</v>
      </c>
      <c r="C81" s="88" t="s">
        <v>2811</v>
      </c>
      <c r="D81" s="87" t="s">
        <v>2838</v>
      </c>
      <c r="E81" s="87"/>
      <c r="F81" s="87" t="s">
        <v>419</v>
      </c>
      <c r="G81" s="98">
        <v>43740</v>
      </c>
      <c r="H81" s="87" t="s">
        <v>263</v>
      </c>
      <c r="I81" s="90">
        <v>7.9599999999642712</v>
      </c>
      <c r="J81" s="88" t="s">
        <v>278</v>
      </c>
      <c r="K81" s="88" t="s">
        <v>131</v>
      </c>
      <c r="L81" s="89">
        <v>2.4300000000000002E-2</v>
      </c>
      <c r="M81" s="89">
        <v>3.8299999999843688E-2</v>
      </c>
      <c r="N81" s="90">
        <v>113019.88065300001</v>
      </c>
      <c r="O81" s="99">
        <v>99.06</v>
      </c>
      <c r="P81" s="90">
        <v>111.95749922500003</v>
      </c>
      <c r="Q81" s="91">
        <f t="shared" si="3"/>
        <v>1.5771829678473794E-3</v>
      </c>
      <c r="R81" s="91">
        <f>P81/'סכום נכסי הקרן'!$C$42</f>
        <v>5.6872093168255676E-5</v>
      </c>
    </row>
    <row r="82" spans="2:18">
      <c r="B82" s="86" t="s">
        <v>3157</v>
      </c>
      <c r="C82" s="88" t="s">
        <v>2811</v>
      </c>
      <c r="D82" s="87" t="s">
        <v>2839</v>
      </c>
      <c r="E82" s="87"/>
      <c r="F82" s="87" t="s">
        <v>419</v>
      </c>
      <c r="G82" s="98">
        <v>43831</v>
      </c>
      <c r="H82" s="87" t="s">
        <v>263</v>
      </c>
      <c r="I82" s="90">
        <v>7.9500000000374849</v>
      </c>
      <c r="J82" s="88" t="s">
        <v>278</v>
      </c>
      <c r="K82" s="88" t="s">
        <v>131</v>
      </c>
      <c r="L82" s="89">
        <v>2.3799999999999998E-2</v>
      </c>
      <c r="M82" s="89">
        <v>3.9700000000172604E-2</v>
      </c>
      <c r="N82" s="90">
        <v>117303.10815700002</v>
      </c>
      <c r="O82" s="99">
        <v>97.79</v>
      </c>
      <c r="P82" s="90">
        <v>114.71071366600003</v>
      </c>
      <c r="Q82" s="91">
        <f t="shared" si="3"/>
        <v>1.6159684261975154E-3</v>
      </c>
      <c r="R82" s="91">
        <f>P82/'סכום נכסי הקרן'!$C$42</f>
        <v>5.8270669139357519E-5</v>
      </c>
    </row>
    <row r="83" spans="2:18">
      <c r="B83" s="86" t="s">
        <v>3158</v>
      </c>
      <c r="C83" s="88" t="s">
        <v>2811</v>
      </c>
      <c r="D83" s="87">
        <v>7936</v>
      </c>
      <c r="E83" s="87"/>
      <c r="F83" s="87" t="s">
        <v>2840</v>
      </c>
      <c r="G83" s="98">
        <v>44087</v>
      </c>
      <c r="H83" s="87" t="s">
        <v>2789</v>
      </c>
      <c r="I83" s="90">
        <v>5.2500000000004352</v>
      </c>
      <c r="J83" s="88" t="s">
        <v>267</v>
      </c>
      <c r="K83" s="88" t="s">
        <v>131</v>
      </c>
      <c r="L83" s="89">
        <v>1.7947999999999999E-2</v>
      </c>
      <c r="M83" s="89">
        <v>3.1000000000001738E-2</v>
      </c>
      <c r="N83" s="90">
        <v>552729.84174200008</v>
      </c>
      <c r="O83" s="99">
        <v>104.19</v>
      </c>
      <c r="P83" s="90">
        <v>575.88922947900005</v>
      </c>
      <c r="Q83" s="91">
        <f t="shared" si="3"/>
        <v>8.1127453755970545E-3</v>
      </c>
      <c r="R83" s="91">
        <f>P83/'סכום נכסי הקרן'!$C$42</f>
        <v>2.9253981323487048E-4</v>
      </c>
    </row>
    <row r="84" spans="2:18">
      <c r="B84" s="86" t="s">
        <v>3158</v>
      </c>
      <c r="C84" s="88" t="s">
        <v>2811</v>
      </c>
      <c r="D84" s="87">
        <v>7937</v>
      </c>
      <c r="E84" s="87"/>
      <c r="F84" s="87" t="s">
        <v>2840</v>
      </c>
      <c r="G84" s="98">
        <v>44087</v>
      </c>
      <c r="H84" s="87" t="s">
        <v>2789</v>
      </c>
      <c r="I84" s="90">
        <v>6.6599999998850539</v>
      </c>
      <c r="J84" s="88" t="s">
        <v>267</v>
      </c>
      <c r="K84" s="88" t="s">
        <v>131</v>
      </c>
      <c r="L84" s="89">
        <v>7.5499999999999998E-2</v>
      </c>
      <c r="M84" s="89">
        <v>7.5999999999233681E-2</v>
      </c>
      <c r="N84" s="90">
        <v>12836.531602000003</v>
      </c>
      <c r="O84" s="99">
        <v>101.66</v>
      </c>
      <c r="P84" s="90">
        <v>13.049627525000002</v>
      </c>
      <c r="Q84" s="91">
        <f t="shared" si="3"/>
        <v>1.8383449444346365E-4</v>
      </c>
      <c r="R84" s="91">
        <f>P84/'סכום נכסי הקרן'!$C$42</f>
        <v>6.6289407815489152E-6</v>
      </c>
    </row>
    <row r="85" spans="2:18">
      <c r="B85" s="86" t="s">
        <v>3159</v>
      </c>
      <c r="C85" s="88" t="s">
        <v>2790</v>
      </c>
      <c r="D85" s="87">
        <v>8063</v>
      </c>
      <c r="E85" s="87"/>
      <c r="F85" s="87" t="s">
        <v>423</v>
      </c>
      <c r="G85" s="98">
        <v>44147</v>
      </c>
      <c r="H85" s="87" t="s">
        <v>129</v>
      </c>
      <c r="I85" s="90">
        <v>7.5400000000065495</v>
      </c>
      <c r="J85" s="88" t="s">
        <v>574</v>
      </c>
      <c r="K85" s="88" t="s">
        <v>131</v>
      </c>
      <c r="L85" s="89">
        <v>1.6250000000000001E-2</v>
      </c>
      <c r="M85" s="89">
        <v>3.1800000000051946E-2</v>
      </c>
      <c r="N85" s="90">
        <v>444823.01887700008</v>
      </c>
      <c r="O85" s="99">
        <v>99.53</v>
      </c>
      <c r="P85" s="90">
        <v>442.73236341500007</v>
      </c>
      <c r="Q85" s="91">
        <f t="shared" si="3"/>
        <v>6.2369197930158046E-3</v>
      </c>
      <c r="R85" s="91">
        <f>P85/'סכום נכסי הקרן'!$C$42</f>
        <v>2.2489888033438169E-4</v>
      </c>
    </row>
    <row r="86" spans="2:18">
      <c r="B86" s="86" t="s">
        <v>3159</v>
      </c>
      <c r="C86" s="88" t="s">
        <v>2790</v>
      </c>
      <c r="D86" s="87">
        <v>8145</v>
      </c>
      <c r="E86" s="87"/>
      <c r="F86" s="87" t="s">
        <v>423</v>
      </c>
      <c r="G86" s="98">
        <v>44185</v>
      </c>
      <c r="H86" s="87" t="s">
        <v>129</v>
      </c>
      <c r="I86" s="90">
        <v>7.5500000000188212</v>
      </c>
      <c r="J86" s="88" t="s">
        <v>574</v>
      </c>
      <c r="K86" s="88" t="s">
        <v>131</v>
      </c>
      <c r="L86" s="89">
        <v>1.4990000000000002E-2</v>
      </c>
      <c r="M86" s="89">
        <v>3.2600000000098751E-2</v>
      </c>
      <c r="N86" s="90">
        <v>209102.46424300002</v>
      </c>
      <c r="O86" s="99">
        <v>97.83</v>
      </c>
      <c r="P86" s="90">
        <v>204.56493867300003</v>
      </c>
      <c r="Q86" s="91">
        <f t="shared" si="3"/>
        <v>2.8817751318774977E-3</v>
      </c>
      <c r="R86" s="91">
        <f>P86/'סכום נכסי הקרן'!$C$42</f>
        <v>1.0391475632899358E-4</v>
      </c>
    </row>
    <row r="87" spans="2:18">
      <c r="B87" s="86" t="s">
        <v>3160</v>
      </c>
      <c r="C87" s="88" t="s">
        <v>2790</v>
      </c>
      <c r="D87" s="87" t="s">
        <v>2841</v>
      </c>
      <c r="E87" s="87"/>
      <c r="F87" s="87" t="s">
        <v>419</v>
      </c>
      <c r="G87" s="98">
        <v>42901</v>
      </c>
      <c r="H87" s="87" t="s">
        <v>263</v>
      </c>
      <c r="I87" s="90">
        <v>0.70000000000282292</v>
      </c>
      <c r="J87" s="88" t="s">
        <v>154</v>
      </c>
      <c r="K87" s="88" t="s">
        <v>131</v>
      </c>
      <c r="L87" s="89">
        <v>0.04</v>
      </c>
      <c r="M87" s="89">
        <v>6.0499999999995301E-2</v>
      </c>
      <c r="N87" s="90">
        <v>212953.33035700006</v>
      </c>
      <c r="O87" s="99">
        <v>99.81</v>
      </c>
      <c r="P87" s="90">
        <v>212.54871426200003</v>
      </c>
      <c r="Q87" s="91">
        <f t="shared" si="3"/>
        <v>2.9942452653232321E-3</v>
      </c>
      <c r="R87" s="91">
        <f>P87/'סכום נכסי הקרן'!$C$42</f>
        <v>1.0797034914122266E-4</v>
      </c>
    </row>
    <row r="88" spans="2:18">
      <c r="B88" s="86" t="s">
        <v>3161</v>
      </c>
      <c r="C88" s="88" t="s">
        <v>2790</v>
      </c>
      <c r="D88" s="87">
        <v>8224</v>
      </c>
      <c r="E88" s="87"/>
      <c r="F88" s="87" t="s">
        <v>423</v>
      </c>
      <c r="G88" s="98">
        <v>44223</v>
      </c>
      <c r="H88" s="87" t="s">
        <v>129</v>
      </c>
      <c r="I88" s="90">
        <v>12.350000000004398</v>
      </c>
      <c r="J88" s="88" t="s">
        <v>267</v>
      </c>
      <c r="K88" s="88" t="s">
        <v>131</v>
      </c>
      <c r="L88" s="89">
        <v>2.1537000000000001E-2</v>
      </c>
      <c r="M88" s="89">
        <v>4.0100000000014659E-2</v>
      </c>
      <c r="N88" s="90">
        <v>953901.07956400025</v>
      </c>
      <c r="O88" s="99">
        <v>89.43</v>
      </c>
      <c r="P88" s="90">
        <v>853.07378787499999</v>
      </c>
      <c r="Q88" s="91">
        <f t="shared" si="3"/>
        <v>1.2017537528679092E-2</v>
      </c>
      <c r="R88" s="91">
        <f>P88/'סכום נכסי הקרן'!$C$42</f>
        <v>4.333438338589664E-4</v>
      </c>
    </row>
    <row r="89" spans="2:18">
      <c r="B89" s="86" t="s">
        <v>3161</v>
      </c>
      <c r="C89" s="88" t="s">
        <v>2790</v>
      </c>
      <c r="D89" s="87">
        <v>2963</v>
      </c>
      <c r="E89" s="87"/>
      <c r="F89" s="87" t="s">
        <v>423</v>
      </c>
      <c r="G89" s="98">
        <v>41423</v>
      </c>
      <c r="H89" s="87" t="s">
        <v>129</v>
      </c>
      <c r="I89" s="90">
        <v>2.8100000000019745</v>
      </c>
      <c r="J89" s="88" t="s">
        <v>267</v>
      </c>
      <c r="K89" s="88" t="s">
        <v>131</v>
      </c>
      <c r="L89" s="89">
        <v>0.05</v>
      </c>
      <c r="M89" s="89">
        <v>2.5200000000021542E-2</v>
      </c>
      <c r="N89" s="90">
        <v>182608.46782700007</v>
      </c>
      <c r="O89" s="99">
        <v>122.01</v>
      </c>
      <c r="P89" s="90">
        <v>222.80059007600005</v>
      </c>
      <c r="Q89" s="91">
        <f t="shared" si="3"/>
        <v>3.1386668899062577E-3</v>
      </c>
      <c r="R89" s="91">
        <f>P89/'סכום נכסי הקרן'!$C$42</f>
        <v>1.1317808994000073E-4</v>
      </c>
    </row>
    <row r="90" spans="2:18">
      <c r="B90" s="86" t="s">
        <v>3161</v>
      </c>
      <c r="C90" s="88" t="s">
        <v>2790</v>
      </c>
      <c r="D90" s="87">
        <v>2968</v>
      </c>
      <c r="E90" s="87"/>
      <c r="F90" s="87" t="s">
        <v>423</v>
      </c>
      <c r="G90" s="98">
        <v>41423</v>
      </c>
      <c r="H90" s="87" t="s">
        <v>129</v>
      </c>
      <c r="I90" s="90">
        <v>2.8099999999879977</v>
      </c>
      <c r="J90" s="88" t="s">
        <v>267</v>
      </c>
      <c r="K90" s="88" t="s">
        <v>131</v>
      </c>
      <c r="L90" s="89">
        <v>0.05</v>
      </c>
      <c r="M90" s="89">
        <v>2.5199999999843698E-2</v>
      </c>
      <c r="N90" s="90">
        <v>58730.512919000008</v>
      </c>
      <c r="O90" s="99">
        <v>122.01</v>
      </c>
      <c r="P90" s="90">
        <v>71.657098206000029</v>
      </c>
      <c r="Q90" s="91">
        <f t="shared" si="3"/>
        <v>1.0094576566840087E-3</v>
      </c>
      <c r="R90" s="91">
        <f>P90/'סכום נכסי הקרן'!$C$42</f>
        <v>3.6400323279358053E-5</v>
      </c>
    </row>
    <row r="91" spans="2:18">
      <c r="B91" s="86" t="s">
        <v>3161</v>
      </c>
      <c r="C91" s="88" t="s">
        <v>2790</v>
      </c>
      <c r="D91" s="87">
        <v>4605</v>
      </c>
      <c r="E91" s="87"/>
      <c r="F91" s="87" t="s">
        <v>423</v>
      </c>
      <c r="G91" s="98">
        <v>42352</v>
      </c>
      <c r="H91" s="87" t="s">
        <v>129</v>
      </c>
      <c r="I91" s="90">
        <v>5.0300000000072131</v>
      </c>
      <c r="J91" s="88" t="s">
        <v>267</v>
      </c>
      <c r="K91" s="88" t="s">
        <v>131</v>
      </c>
      <c r="L91" s="89">
        <v>0.05</v>
      </c>
      <c r="M91" s="89">
        <v>2.8000000000014139E-2</v>
      </c>
      <c r="N91" s="90">
        <v>224445.58398500003</v>
      </c>
      <c r="O91" s="99">
        <v>126.01</v>
      </c>
      <c r="P91" s="90">
        <v>282.82389563200007</v>
      </c>
      <c r="Q91" s="91">
        <f t="shared" si="3"/>
        <v>3.9842353944918169E-3</v>
      </c>
      <c r="R91" s="91">
        <f>P91/'סכום נכסי הקרן'!$C$42</f>
        <v>1.4366868726021351E-4</v>
      </c>
    </row>
    <row r="92" spans="2:18">
      <c r="B92" s="86" t="s">
        <v>3161</v>
      </c>
      <c r="C92" s="88" t="s">
        <v>2790</v>
      </c>
      <c r="D92" s="87">
        <v>4606</v>
      </c>
      <c r="E92" s="87"/>
      <c r="F92" s="87" t="s">
        <v>423</v>
      </c>
      <c r="G92" s="98">
        <v>42352</v>
      </c>
      <c r="H92" s="87" t="s">
        <v>129</v>
      </c>
      <c r="I92" s="90">
        <v>6.7699999999984746</v>
      </c>
      <c r="J92" s="88" t="s">
        <v>267</v>
      </c>
      <c r="K92" s="88" t="s">
        <v>131</v>
      </c>
      <c r="L92" s="89">
        <v>4.0999999999999995E-2</v>
      </c>
      <c r="M92" s="89">
        <v>2.7899999999990186E-2</v>
      </c>
      <c r="N92" s="90">
        <v>686308.72214300011</v>
      </c>
      <c r="O92" s="99">
        <v>123.26</v>
      </c>
      <c r="P92" s="90">
        <v>845.94409047700026</v>
      </c>
      <c r="Q92" s="91">
        <f t="shared" si="3"/>
        <v>1.1917099082126867E-2</v>
      </c>
      <c r="R92" s="91">
        <f>P92/'סכום נכסי הקרן'!$C$42</f>
        <v>4.2972209509660253E-4</v>
      </c>
    </row>
    <row r="93" spans="2:18">
      <c r="B93" s="86" t="s">
        <v>3161</v>
      </c>
      <c r="C93" s="88" t="s">
        <v>2790</v>
      </c>
      <c r="D93" s="87">
        <v>5150</v>
      </c>
      <c r="E93" s="87"/>
      <c r="F93" s="87" t="s">
        <v>423</v>
      </c>
      <c r="G93" s="98">
        <v>42631</v>
      </c>
      <c r="H93" s="87" t="s">
        <v>129</v>
      </c>
      <c r="I93" s="90">
        <v>6.7400000000040343</v>
      </c>
      <c r="J93" s="88" t="s">
        <v>267</v>
      </c>
      <c r="K93" s="88" t="s">
        <v>131</v>
      </c>
      <c r="L93" s="89">
        <v>4.0999999999999995E-2</v>
      </c>
      <c r="M93" s="89">
        <v>3.04E-2</v>
      </c>
      <c r="N93" s="90">
        <v>203662.62601600005</v>
      </c>
      <c r="O93" s="99">
        <v>121.7</v>
      </c>
      <c r="P93" s="90">
        <v>247.85741205000005</v>
      </c>
      <c r="Q93" s="91">
        <f t="shared" si="3"/>
        <v>3.4916507732489482E-3</v>
      </c>
      <c r="R93" s="91">
        <f>P93/'סכום נכסי הקרן'!$C$42</f>
        <v>1.2590643706877899E-4</v>
      </c>
    </row>
    <row r="94" spans="2:18">
      <c r="B94" s="86" t="s">
        <v>3162</v>
      </c>
      <c r="C94" s="88" t="s">
        <v>2811</v>
      </c>
      <c r="D94" s="87" t="s">
        <v>2842</v>
      </c>
      <c r="E94" s="87"/>
      <c r="F94" s="87" t="s">
        <v>419</v>
      </c>
      <c r="G94" s="98">
        <v>42033</v>
      </c>
      <c r="H94" s="87" t="s">
        <v>263</v>
      </c>
      <c r="I94" s="90">
        <v>3.6699999999700004</v>
      </c>
      <c r="J94" s="88" t="s">
        <v>278</v>
      </c>
      <c r="K94" s="88" t="s">
        <v>131</v>
      </c>
      <c r="L94" s="89">
        <v>5.0999999999999997E-2</v>
      </c>
      <c r="M94" s="89">
        <v>2.8499999999780496E-2</v>
      </c>
      <c r="N94" s="90">
        <v>44546.901126000004</v>
      </c>
      <c r="O94" s="99">
        <v>122.72</v>
      </c>
      <c r="P94" s="90">
        <v>54.66795899200001</v>
      </c>
      <c r="Q94" s="91">
        <f t="shared" si="3"/>
        <v>7.7012593534161598E-4</v>
      </c>
      <c r="R94" s="91">
        <f>P94/'סכום נכסי הקרן'!$C$42</f>
        <v>2.7770192069609478E-5</v>
      </c>
    </row>
    <row r="95" spans="2:18">
      <c r="B95" s="86" t="s">
        <v>3162</v>
      </c>
      <c r="C95" s="88" t="s">
        <v>2811</v>
      </c>
      <c r="D95" s="87" t="s">
        <v>2843</v>
      </c>
      <c r="E95" s="87"/>
      <c r="F95" s="87" t="s">
        <v>419</v>
      </c>
      <c r="G95" s="98">
        <v>42054</v>
      </c>
      <c r="H95" s="87" t="s">
        <v>263</v>
      </c>
      <c r="I95" s="90">
        <v>3.669999999992946</v>
      </c>
      <c r="J95" s="88" t="s">
        <v>278</v>
      </c>
      <c r="K95" s="88" t="s">
        <v>131</v>
      </c>
      <c r="L95" s="89">
        <v>5.0999999999999997E-2</v>
      </c>
      <c r="M95" s="89">
        <v>2.8499999999832926E-2</v>
      </c>
      <c r="N95" s="90">
        <v>87018.391205000007</v>
      </c>
      <c r="O95" s="99">
        <v>123.81</v>
      </c>
      <c r="P95" s="90">
        <v>107.73747492800003</v>
      </c>
      <c r="Q95" s="91">
        <f t="shared" si="3"/>
        <v>1.5177340654406318E-3</v>
      </c>
      <c r="R95" s="91">
        <f>P95/'סכום נכסי הקרן'!$C$42</f>
        <v>5.4728408139091542E-5</v>
      </c>
    </row>
    <row r="96" spans="2:18">
      <c r="B96" s="86" t="s">
        <v>3162</v>
      </c>
      <c r="C96" s="88" t="s">
        <v>2811</v>
      </c>
      <c r="D96" s="87" t="s">
        <v>2844</v>
      </c>
      <c r="E96" s="87"/>
      <c r="F96" s="87" t="s">
        <v>419</v>
      </c>
      <c r="G96" s="98">
        <v>42565</v>
      </c>
      <c r="H96" s="87" t="s">
        <v>263</v>
      </c>
      <c r="I96" s="90">
        <v>3.6699999999974997</v>
      </c>
      <c r="J96" s="88" t="s">
        <v>278</v>
      </c>
      <c r="K96" s="88" t="s">
        <v>131</v>
      </c>
      <c r="L96" s="89">
        <v>5.0999999999999997E-2</v>
      </c>
      <c r="M96" s="89">
        <v>2.8499999999988632E-2</v>
      </c>
      <c r="N96" s="90">
        <v>106213.68530000001</v>
      </c>
      <c r="O96" s="99">
        <v>124.31</v>
      </c>
      <c r="P96" s="90">
        <v>132.03423939900003</v>
      </c>
      <c r="Q96" s="91">
        <f t="shared" si="3"/>
        <v>1.8600107629617893E-3</v>
      </c>
      <c r="R96" s="91">
        <f>P96/'סכום נכסי הקרן'!$C$42</f>
        <v>6.7070661782189358E-5</v>
      </c>
    </row>
    <row r="97" spans="2:18">
      <c r="B97" s="86" t="s">
        <v>3162</v>
      </c>
      <c r="C97" s="88" t="s">
        <v>2811</v>
      </c>
      <c r="D97" s="87" t="s">
        <v>2845</v>
      </c>
      <c r="E97" s="87"/>
      <c r="F97" s="87" t="s">
        <v>419</v>
      </c>
      <c r="G97" s="98">
        <v>40570</v>
      </c>
      <c r="H97" s="87" t="s">
        <v>263</v>
      </c>
      <c r="I97" s="90">
        <v>3.6900000000032587</v>
      </c>
      <c r="J97" s="88" t="s">
        <v>278</v>
      </c>
      <c r="K97" s="88" t="s">
        <v>131</v>
      </c>
      <c r="L97" s="89">
        <v>5.0999999999999997E-2</v>
      </c>
      <c r="M97" s="89">
        <v>2.5100000000024086E-2</v>
      </c>
      <c r="N97" s="90">
        <v>538550.49951900018</v>
      </c>
      <c r="O97" s="99">
        <v>131.08000000000001</v>
      </c>
      <c r="P97" s="90">
        <v>705.93201323000005</v>
      </c>
      <c r="Q97" s="91">
        <f t="shared" si="3"/>
        <v>9.9447018326749934E-3</v>
      </c>
      <c r="R97" s="91">
        <f>P97/'סכום נכסי הקרן'!$C$42</f>
        <v>3.5859885675175815E-4</v>
      </c>
    </row>
    <row r="98" spans="2:18">
      <c r="B98" s="86" t="s">
        <v>3162</v>
      </c>
      <c r="C98" s="88" t="s">
        <v>2811</v>
      </c>
      <c r="D98" s="87" t="s">
        <v>2846</v>
      </c>
      <c r="E98" s="87"/>
      <c r="F98" s="87" t="s">
        <v>419</v>
      </c>
      <c r="G98" s="98">
        <v>41207</v>
      </c>
      <c r="H98" s="87" t="s">
        <v>263</v>
      </c>
      <c r="I98" s="90">
        <v>3.6899999998742019</v>
      </c>
      <c r="J98" s="88" t="s">
        <v>278</v>
      </c>
      <c r="K98" s="88" t="s">
        <v>131</v>
      </c>
      <c r="L98" s="89">
        <v>5.0999999999999997E-2</v>
      </c>
      <c r="M98" s="89">
        <v>2.4999999999480171E-2</v>
      </c>
      <c r="N98" s="90">
        <v>7655.131174000001</v>
      </c>
      <c r="O98" s="99">
        <v>125.65</v>
      </c>
      <c r="P98" s="90">
        <v>9.6186723090000026</v>
      </c>
      <c r="Q98" s="91">
        <f t="shared" si="3"/>
        <v>1.3550147372059636E-4</v>
      </c>
      <c r="R98" s="91">
        <f>P98/'סכום נכסי הקרן'!$C$42</f>
        <v>4.8860865194300154E-6</v>
      </c>
    </row>
    <row r="99" spans="2:18">
      <c r="B99" s="86" t="s">
        <v>3162</v>
      </c>
      <c r="C99" s="88" t="s">
        <v>2811</v>
      </c>
      <c r="D99" s="87" t="s">
        <v>2847</v>
      </c>
      <c r="E99" s="87"/>
      <c r="F99" s="87" t="s">
        <v>419</v>
      </c>
      <c r="G99" s="98">
        <v>41239</v>
      </c>
      <c r="H99" s="87" t="s">
        <v>263</v>
      </c>
      <c r="I99" s="90">
        <v>3.6699999999753405</v>
      </c>
      <c r="J99" s="88" t="s">
        <v>278</v>
      </c>
      <c r="K99" s="88" t="s">
        <v>131</v>
      </c>
      <c r="L99" s="89">
        <v>5.0999999999999997E-2</v>
      </c>
      <c r="M99" s="89">
        <v>2.8499999999779611E-2</v>
      </c>
      <c r="N99" s="90">
        <v>67508.852064000006</v>
      </c>
      <c r="O99" s="99">
        <v>124.34</v>
      </c>
      <c r="P99" s="90">
        <v>83.940511820999987</v>
      </c>
      <c r="Q99" s="91">
        <f t="shared" si="3"/>
        <v>1.1824982379287576E-3</v>
      </c>
      <c r="R99" s="91">
        <f>P99/'סכום נכסי הקרן'!$C$42</f>
        <v>4.2640043247848606E-5</v>
      </c>
    </row>
    <row r="100" spans="2:18">
      <c r="B100" s="86" t="s">
        <v>3162</v>
      </c>
      <c r="C100" s="88" t="s">
        <v>2811</v>
      </c>
      <c r="D100" s="87" t="s">
        <v>2848</v>
      </c>
      <c r="E100" s="87"/>
      <c r="F100" s="87" t="s">
        <v>419</v>
      </c>
      <c r="G100" s="98">
        <v>41269</v>
      </c>
      <c r="H100" s="87" t="s">
        <v>263</v>
      </c>
      <c r="I100" s="90">
        <v>3.6899999999513873</v>
      </c>
      <c r="J100" s="88" t="s">
        <v>278</v>
      </c>
      <c r="K100" s="88" t="s">
        <v>131</v>
      </c>
      <c r="L100" s="89">
        <v>5.0999999999999997E-2</v>
      </c>
      <c r="M100" s="89">
        <v>2.5099999999453643E-2</v>
      </c>
      <c r="N100" s="90">
        <v>18379.635771000005</v>
      </c>
      <c r="O100" s="99">
        <v>126.47</v>
      </c>
      <c r="P100" s="90">
        <v>23.244726777000004</v>
      </c>
      <c r="Q100" s="91">
        <f t="shared" si="3"/>
        <v>3.2745628849098029E-4</v>
      </c>
      <c r="R100" s="91">
        <f>P100/'סכום נכסי הקרן'!$C$42</f>
        <v>1.1807840261556996E-5</v>
      </c>
    </row>
    <row r="101" spans="2:18">
      <c r="B101" s="86" t="s">
        <v>3162</v>
      </c>
      <c r="C101" s="88" t="s">
        <v>2811</v>
      </c>
      <c r="D101" s="87" t="s">
        <v>2849</v>
      </c>
      <c r="E101" s="87"/>
      <c r="F101" s="87" t="s">
        <v>419</v>
      </c>
      <c r="G101" s="98">
        <v>41298</v>
      </c>
      <c r="H101" s="87" t="s">
        <v>263</v>
      </c>
      <c r="I101" s="90">
        <v>3.6699999999670054</v>
      </c>
      <c r="J101" s="88" t="s">
        <v>278</v>
      </c>
      <c r="K101" s="88" t="s">
        <v>131</v>
      </c>
      <c r="L101" s="89">
        <v>5.0999999999999997E-2</v>
      </c>
      <c r="M101" s="89">
        <v>2.8499999999751998E-2</v>
      </c>
      <c r="N101" s="90">
        <v>37190.984364000011</v>
      </c>
      <c r="O101" s="99">
        <v>124.68</v>
      </c>
      <c r="P101" s="90">
        <v>46.369720158999996</v>
      </c>
      <c r="Q101" s="91">
        <f t="shared" si="3"/>
        <v>6.532258523535635E-4</v>
      </c>
      <c r="R101" s="91">
        <f>P101/'סכום נכסי הקרן'!$C$42</f>
        <v>2.3554858435777911E-5</v>
      </c>
    </row>
    <row r="102" spans="2:18">
      <c r="B102" s="86" t="s">
        <v>3162</v>
      </c>
      <c r="C102" s="88" t="s">
        <v>2811</v>
      </c>
      <c r="D102" s="87" t="s">
        <v>2850</v>
      </c>
      <c r="E102" s="87"/>
      <c r="F102" s="87" t="s">
        <v>419</v>
      </c>
      <c r="G102" s="98">
        <v>41330</v>
      </c>
      <c r="H102" s="87" t="s">
        <v>263</v>
      </c>
      <c r="I102" s="90">
        <v>3.6700000000270774</v>
      </c>
      <c r="J102" s="88" t="s">
        <v>278</v>
      </c>
      <c r="K102" s="88" t="s">
        <v>131</v>
      </c>
      <c r="L102" s="89">
        <v>5.0999999999999997E-2</v>
      </c>
      <c r="M102" s="89">
        <v>2.8500000000173574E-2</v>
      </c>
      <c r="N102" s="90">
        <v>57652.366159000005</v>
      </c>
      <c r="O102" s="99">
        <v>124.91</v>
      </c>
      <c r="P102" s="90">
        <v>72.013575015000015</v>
      </c>
      <c r="Q102" s="91">
        <f t="shared" si="3"/>
        <v>1.0144794654550089E-3</v>
      </c>
      <c r="R102" s="91">
        <f>P102/'סכום נכסי הקרן'!$C$42</f>
        <v>3.6581406122705833E-5</v>
      </c>
    </row>
    <row r="103" spans="2:18">
      <c r="B103" s="86" t="s">
        <v>3162</v>
      </c>
      <c r="C103" s="88" t="s">
        <v>2811</v>
      </c>
      <c r="D103" s="87" t="s">
        <v>2851</v>
      </c>
      <c r="E103" s="87"/>
      <c r="F103" s="87" t="s">
        <v>419</v>
      </c>
      <c r="G103" s="98">
        <v>41389</v>
      </c>
      <c r="H103" s="87" t="s">
        <v>263</v>
      </c>
      <c r="I103" s="90">
        <v>3.6900000000279465</v>
      </c>
      <c r="J103" s="88" t="s">
        <v>278</v>
      </c>
      <c r="K103" s="88" t="s">
        <v>131</v>
      </c>
      <c r="L103" s="89">
        <v>5.0999999999999997E-2</v>
      </c>
      <c r="M103" s="89">
        <v>2.5100000000097343E-2</v>
      </c>
      <c r="N103" s="90">
        <v>25235.306202000003</v>
      </c>
      <c r="O103" s="99">
        <v>126.2</v>
      </c>
      <c r="P103" s="90">
        <v>31.846957719000002</v>
      </c>
      <c r="Q103" s="91">
        <f t="shared" si="3"/>
        <v>4.4863881061882847E-4</v>
      </c>
      <c r="R103" s="91">
        <f>P103/'סכום נכסי הקרן'!$C$42</f>
        <v>1.6177595597062309E-5</v>
      </c>
    </row>
    <row r="104" spans="2:18">
      <c r="B104" s="86" t="s">
        <v>3162</v>
      </c>
      <c r="C104" s="88" t="s">
        <v>2811</v>
      </c>
      <c r="D104" s="87" t="s">
        <v>2852</v>
      </c>
      <c r="E104" s="87"/>
      <c r="F104" s="87" t="s">
        <v>419</v>
      </c>
      <c r="G104" s="98">
        <v>41422</v>
      </c>
      <c r="H104" s="87" t="s">
        <v>263</v>
      </c>
      <c r="I104" s="90">
        <v>3.6800000000826505</v>
      </c>
      <c r="J104" s="88" t="s">
        <v>278</v>
      </c>
      <c r="K104" s="88" t="s">
        <v>131</v>
      </c>
      <c r="L104" s="89">
        <v>5.0999999999999997E-2</v>
      </c>
      <c r="M104" s="89">
        <v>2.5100000000189405E-2</v>
      </c>
      <c r="N104" s="90">
        <v>9242.5470229999992</v>
      </c>
      <c r="O104" s="99">
        <v>125.67</v>
      </c>
      <c r="P104" s="90">
        <v>11.615108778000003</v>
      </c>
      <c r="Q104" s="91">
        <f t="shared" si="3"/>
        <v>1.6362594610603394E-4</v>
      </c>
      <c r="R104" s="91">
        <f>P104/'סכום נכסי הקרן'!$C$42</f>
        <v>5.9002349387448132E-6</v>
      </c>
    </row>
    <row r="105" spans="2:18">
      <c r="B105" s="86" t="s">
        <v>3162</v>
      </c>
      <c r="C105" s="88" t="s">
        <v>2811</v>
      </c>
      <c r="D105" s="87" t="s">
        <v>2853</v>
      </c>
      <c r="E105" s="87"/>
      <c r="F105" s="87" t="s">
        <v>419</v>
      </c>
      <c r="G105" s="98">
        <v>41450</v>
      </c>
      <c r="H105" s="87" t="s">
        <v>263</v>
      </c>
      <c r="I105" s="90">
        <v>3.6799999999769804</v>
      </c>
      <c r="J105" s="88" t="s">
        <v>278</v>
      </c>
      <c r="K105" s="88" t="s">
        <v>131</v>
      </c>
      <c r="L105" s="89">
        <v>5.0999999999999997E-2</v>
      </c>
      <c r="M105" s="89">
        <v>2.5199999999393107E-2</v>
      </c>
      <c r="N105" s="90">
        <v>15226.385668000004</v>
      </c>
      <c r="O105" s="99">
        <v>125.53</v>
      </c>
      <c r="P105" s="90">
        <v>19.113682608000001</v>
      </c>
      <c r="Q105" s="91">
        <f t="shared" si="3"/>
        <v>2.692608790912217E-4</v>
      </c>
      <c r="R105" s="91">
        <f>P105/'סכום נכסי הקרן'!$C$42</f>
        <v>9.7093552963883098E-6</v>
      </c>
    </row>
    <row r="106" spans="2:18">
      <c r="B106" s="86" t="s">
        <v>3162</v>
      </c>
      <c r="C106" s="88" t="s">
        <v>2811</v>
      </c>
      <c r="D106" s="87" t="s">
        <v>2854</v>
      </c>
      <c r="E106" s="87"/>
      <c r="F106" s="87" t="s">
        <v>419</v>
      </c>
      <c r="G106" s="98">
        <v>41480</v>
      </c>
      <c r="H106" s="87" t="s">
        <v>263</v>
      </c>
      <c r="I106" s="90">
        <v>3.679999999942233</v>
      </c>
      <c r="J106" s="88" t="s">
        <v>278</v>
      </c>
      <c r="K106" s="88" t="s">
        <v>131</v>
      </c>
      <c r="L106" s="89">
        <v>5.0999999999999997E-2</v>
      </c>
      <c r="M106" s="89">
        <v>2.5799999999843549E-2</v>
      </c>
      <c r="N106" s="90">
        <v>13371.765354000001</v>
      </c>
      <c r="O106" s="99">
        <v>124.28</v>
      </c>
      <c r="P106" s="90">
        <v>16.618430197000002</v>
      </c>
      <c r="Q106" s="91">
        <f t="shared" si="3"/>
        <v>2.3410941866783166E-4</v>
      </c>
      <c r="R106" s="91">
        <f>P106/'סכום נכסי הקרן'!$C$42</f>
        <v>8.44181869920592E-6</v>
      </c>
    </row>
    <row r="107" spans="2:18">
      <c r="B107" s="86" t="s">
        <v>3162</v>
      </c>
      <c r="C107" s="88" t="s">
        <v>2811</v>
      </c>
      <c r="D107" s="87" t="s">
        <v>2855</v>
      </c>
      <c r="E107" s="87"/>
      <c r="F107" s="87" t="s">
        <v>419</v>
      </c>
      <c r="G107" s="98">
        <v>41512</v>
      </c>
      <c r="H107" s="87" t="s">
        <v>263</v>
      </c>
      <c r="I107" s="90">
        <v>3.630000000027275</v>
      </c>
      <c r="J107" s="88" t="s">
        <v>278</v>
      </c>
      <c r="K107" s="88" t="s">
        <v>131</v>
      </c>
      <c r="L107" s="89">
        <v>5.0999999999999997E-2</v>
      </c>
      <c r="M107" s="89">
        <v>3.5800000000152418E-2</v>
      </c>
      <c r="N107" s="90">
        <v>41688.901083000004</v>
      </c>
      <c r="O107" s="99">
        <v>119.6</v>
      </c>
      <c r="P107" s="90">
        <v>49.859927828000018</v>
      </c>
      <c r="Q107" s="91">
        <f t="shared" si="3"/>
        <v>7.0239358232165069E-4</v>
      </c>
      <c r="R107" s="91">
        <f>P107/'סכום נכסי הקרן'!$C$42</f>
        <v>2.5327811718067785E-5</v>
      </c>
    </row>
    <row r="108" spans="2:18">
      <c r="B108" s="86" t="s">
        <v>3162</v>
      </c>
      <c r="C108" s="88" t="s">
        <v>2811</v>
      </c>
      <c r="D108" s="87" t="s">
        <v>2856</v>
      </c>
      <c r="E108" s="87"/>
      <c r="F108" s="87" t="s">
        <v>419</v>
      </c>
      <c r="G108" s="98">
        <v>40871</v>
      </c>
      <c r="H108" s="87" t="s">
        <v>263</v>
      </c>
      <c r="I108" s="90">
        <v>3.6600000001103035</v>
      </c>
      <c r="J108" s="88" t="s">
        <v>278</v>
      </c>
      <c r="K108" s="88" t="s">
        <v>131</v>
      </c>
      <c r="L108" s="89">
        <v>5.1879999999999996E-2</v>
      </c>
      <c r="M108" s="89">
        <v>2.850000000099424E-2</v>
      </c>
      <c r="N108" s="90">
        <v>20980.406633000006</v>
      </c>
      <c r="O108" s="99">
        <v>127.04</v>
      </c>
      <c r="P108" s="90">
        <v>26.653508391000003</v>
      </c>
      <c r="Q108" s="91">
        <f t="shared" si="3"/>
        <v>3.7547694222054824E-4</v>
      </c>
      <c r="R108" s="91">
        <f>P108/'סכום נכסי הקרן'!$C$42</f>
        <v>1.3539430792639126E-5</v>
      </c>
    </row>
    <row r="109" spans="2:18">
      <c r="B109" s="86" t="s">
        <v>3162</v>
      </c>
      <c r="C109" s="88" t="s">
        <v>2811</v>
      </c>
      <c r="D109" s="87" t="s">
        <v>2857</v>
      </c>
      <c r="E109" s="87"/>
      <c r="F109" s="87" t="s">
        <v>419</v>
      </c>
      <c r="G109" s="98">
        <v>41547</v>
      </c>
      <c r="H109" s="87" t="s">
        <v>263</v>
      </c>
      <c r="I109" s="90">
        <v>3.6300000000230708</v>
      </c>
      <c r="J109" s="88" t="s">
        <v>278</v>
      </c>
      <c r="K109" s="88" t="s">
        <v>131</v>
      </c>
      <c r="L109" s="89">
        <v>5.0999999999999997E-2</v>
      </c>
      <c r="M109" s="89">
        <v>3.5800000000395495E-2</v>
      </c>
      <c r="N109" s="90">
        <v>30504.135412000007</v>
      </c>
      <c r="O109" s="99">
        <v>119.36</v>
      </c>
      <c r="P109" s="90">
        <v>36.409737232000005</v>
      </c>
      <c r="Q109" s="91">
        <f t="shared" si="3"/>
        <v>5.1291622109835466E-4</v>
      </c>
      <c r="R109" s="91">
        <f>P109/'סכום נכסי הקרן'!$C$42</f>
        <v>1.8495393184234562E-5</v>
      </c>
    </row>
    <row r="110" spans="2:18">
      <c r="B110" s="86" t="s">
        <v>3162</v>
      </c>
      <c r="C110" s="88" t="s">
        <v>2811</v>
      </c>
      <c r="D110" s="87" t="s">
        <v>2858</v>
      </c>
      <c r="E110" s="87"/>
      <c r="F110" s="87" t="s">
        <v>419</v>
      </c>
      <c r="G110" s="98">
        <v>41571</v>
      </c>
      <c r="H110" s="87" t="s">
        <v>263</v>
      </c>
      <c r="I110" s="90">
        <v>3.6799999999520416</v>
      </c>
      <c r="J110" s="88" t="s">
        <v>278</v>
      </c>
      <c r="K110" s="88" t="s">
        <v>131</v>
      </c>
      <c r="L110" s="89">
        <v>5.0999999999999997E-2</v>
      </c>
      <c r="M110" s="89">
        <v>2.6499999999918256E-2</v>
      </c>
      <c r="N110" s="90">
        <v>14873.671011</v>
      </c>
      <c r="O110" s="99">
        <v>123.37</v>
      </c>
      <c r="P110" s="90">
        <v>18.349648391000002</v>
      </c>
      <c r="Q110" s="91">
        <f t="shared" si="3"/>
        <v>2.5849767196131531E-4</v>
      </c>
      <c r="R110" s="91">
        <f>P110/'סכום נכסי הקרן'!$C$42</f>
        <v>9.3212417222753892E-6</v>
      </c>
    </row>
    <row r="111" spans="2:18">
      <c r="B111" s="86" t="s">
        <v>3162</v>
      </c>
      <c r="C111" s="88" t="s">
        <v>2811</v>
      </c>
      <c r="D111" s="87" t="s">
        <v>2859</v>
      </c>
      <c r="E111" s="87"/>
      <c r="F111" s="87" t="s">
        <v>419</v>
      </c>
      <c r="G111" s="98">
        <v>41597</v>
      </c>
      <c r="H111" s="87" t="s">
        <v>263</v>
      </c>
      <c r="I111" s="90">
        <v>3.6799999994577766</v>
      </c>
      <c r="J111" s="88" t="s">
        <v>278</v>
      </c>
      <c r="K111" s="88" t="s">
        <v>131</v>
      </c>
      <c r="L111" s="89">
        <v>5.0999999999999997E-2</v>
      </c>
      <c r="M111" s="89">
        <v>2.6699999996526381E-2</v>
      </c>
      <c r="N111" s="90">
        <v>3841.2670730000013</v>
      </c>
      <c r="O111" s="99">
        <v>122.91</v>
      </c>
      <c r="P111" s="90">
        <v>4.7213015920000005</v>
      </c>
      <c r="Q111" s="91">
        <f t="shared" si="3"/>
        <v>6.6510564352712442E-5</v>
      </c>
      <c r="R111" s="91">
        <f>P111/'סכום נכסי הקרן'!$C$42</f>
        <v>2.3983235234295023E-6</v>
      </c>
    </row>
    <row r="112" spans="2:18">
      <c r="B112" s="86" t="s">
        <v>3162</v>
      </c>
      <c r="C112" s="88" t="s">
        <v>2811</v>
      </c>
      <c r="D112" s="87" t="s">
        <v>2860</v>
      </c>
      <c r="E112" s="87"/>
      <c r="F112" s="87" t="s">
        <v>419</v>
      </c>
      <c r="G112" s="98">
        <v>41630</v>
      </c>
      <c r="H112" s="87" t="s">
        <v>263</v>
      </c>
      <c r="I112" s="90">
        <v>3.6700000000457358</v>
      </c>
      <c r="J112" s="88" t="s">
        <v>278</v>
      </c>
      <c r="K112" s="88" t="s">
        <v>131</v>
      </c>
      <c r="L112" s="89">
        <v>5.0999999999999997E-2</v>
      </c>
      <c r="M112" s="89">
        <v>2.8500000000326681E-2</v>
      </c>
      <c r="N112" s="90">
        <v>43701.218619000007</v>
      </c>
      <c r="O112" s="99">
        <v>122.58</v>
      </c>
      <c r="P112" s="90">
        <v>53.568956665000002</v>
      </c>
      <c r="Q112" s="91">
        <f t="shared" si="3"/>
        <v>7.546439197216923E-4</v>
      </c>
      <c r="R112" s="91">
        <f>P112/'סכום נכסי הקרן'!$C$42</f>
        <v>2.7211921626218604E-5</v>
      </c>
    </row>
    <row r="113" spans="2:18">
      <c r="B113" s="86" t="s">
        <v>3162</v>
      </c>
      <c r="C113" s="88" t="s">
        <v>2811</v>
      </c>
      <c r="D113" s="87" t="s">
        <v>2861</v>
      </c>
      <c r="E113" s="87"/>
      <c r="F113" s="87" t="s">
        <v>419</v>
      </c>
      <c r="G113" s="98">
        <v>41666</v>
      </c>
      <c r="H113" s="87" t="s">
        <v>263</v>
      </c>
      <c r="I113" s="90">
        <v>3.6699999999710196</v>
      </c>
      <c r="J113" s="88" t="s">
        <v>278</v>
      </c>
      <c r="K113" s="88" t="s">
        <v>131</v>
      </c>
      <c r="L113" s="89">
        <v>5.0999999999999997E-2</v>
      </c>
      <c r="M113" s="89">
        <v>2.8499999999517002E-2</v>
      </c>
      <c r="N113" s="90">
        <v>8452.6805390000009</v>
      </c>
      <c r="O113" s="99">
        <v>122.47</v>
      </c>
      <c r="P113" s="90">
        <v>10.351998090000002</v>
      </c>
      <c r="Q113" s="91">
        <f t="shared" si="3"/>
        <v>1.458320807784781E-4</v>
      </c>
      <c r="R113" s="91">
        <f>P113/'סכום נכסי הקרן'!$C$42</f>
        <v>5.258600843422731E-6</v>
      </c>
    </row>
    <row r="114" spans="2:18">
      <c r="B114" s="86" t="s">
        <v>3162</v>
      </c>
      <c r="C114" s="88" t="s">
        <v>2811</v>
      </c>
      <c r="D114" s="87" t="s">
        <v>2862</v>
      </c>
      <c r="E114" s="87"/>
      <c r="F114" s="87" t="s">
        <v>419</v>
      </c>
      <c r="G114" s="98">
        <v>41696</v>
      </c>
      <c r="H114" s="87" t="s">
        <v>263</v>
      </c>
      <c r="I114" s="90">
        <v>3.66999999994413</v>
      </c>
      <c r="J114" s="88" t="s">
        <v>278</v>
      </c>
      <c r="K114" s="88" t="s">
        <v>131</v>
      </c>
      <c r="L114" s="89">
        <v>5.0999999999999997E-2</v>
      </c>
      <c r="M114" s="89">
        <v>2.8499999999201858E-2</v>
      </c>
      <c r="N114" s="90">
        <v>8135.7018880000014</v>
      </c>
      <c r="O114" s="99">
        <v>123.2</v>
      </c>
      <c r="P114" s="90">
        <v>10.023185067999998</v>
      </c>
      <c r="Q114" s="91">
        <f t="shared" si="3"/>
        <v>1.4119998108444502E-4</v>
      </c>
      <c r="R114" s="91">
        <f>P114/'סכום נכסי הקרן'!$C$42</f>
        <v>5.0915706314979524E-6</v>
      </c>
    </row>
    <row r="115" spans="2:18">
      <c r="B115" s="86" t="s">
        <v>3162</v>
      </c>
      <c r="C115" s="88" t="s">
        <v>2811</v>
      </c>
      <c r="D115" s="87" t="s">
        <v>2863</v>
      </c>
      <c r="E115" s="87"/>
      <c r="F115" s="87" t="s">
        <v>419</v>
      </c>
      <c r="G115" s="98">
        <v>41725</v>
      </c>
      <c r="H115" s="87" t="s">
        <v>263</v>
      </c>
      <c r="I115" s="90">
        <v>3.6700000001124984</v>
      </c>
      <c r="J115" s="88" t="s">
        <v>278</v>
      </c>
      <c r="K115" s="88" t="s">
        <v>131</v>
      </c>
      <c r="L115" s="89">
        <v>5.0999999999999997E-2</v>
      </c>
      <c r="M115" s="89">
        <v>2.8500000000874985E-2</v>
      </c>
      <c r="N115" s="90">
        <v>16202.498763000001</v>
      </c>
      <c r="O115" s="99">
        <v>123.44</v>
      </c>
      <c r="P115" s="90">
        <v>20.000364425000004</v>
      </c>
      <c r="Q115" s="91">
        <f t="shared" si="3"/>
        <v>2.8175186423605686E-4</v>
      </c>
      <c r="R115" s="91">
        <f>P115/'סכום נכסי הקרן'!$C$42</f>
        <v>1.0159771313681433E-5</v>
      </c>
    </row>
    <row r="116" spans="2:18">
      <c r="B116" s="86" t="s">
        <v>3162</v>
      </c>
      <c r="C116" s="88" t="s">
        <v>2811</v>
      </c>
      <c r="D116" s="87" t="s">
        <v>2864</v>
      </c>
      <c r="E116" s="87"/>
      <c r="F116" s="87" t="s">
        <v>419</v>
      </c>
      <c r="G116" s="98">
        <v>41787</v>
      </c>
      <c r="H116" s="87" t="s">
        <v>263</v>
      </c>
      <c r="I116" s="90">
        <v>3.6699999998437325</v>
      </c>
      <c r="J116" s="88" t="s">
        <v>278</v>
      </c>
      <c r="K116" s="88" t="s">
        <v>131</v>
      </c>
      <c r="L116" s="89">
        <v>5.0999999999999997E-2</v>
      </c>
      <c r="M116" s="89">
        <v>2.8499999998564892E-2</v>
      </c>
      <c r="N116" s="90">
        <v>10200.558831000002</v>
      </c>
      <c r="O116" s="99">
        <v>122.96</v>
      </c>
      <c r="P116" s="90">
        <v>12.542607388000002</v>
      </c>
      <c r="Q116" s="91">
        <f t="shared" si="3"/>
        <v>1.7669193114964652E-4</v>
      </c>
      <c r="R116" s="91">
        <f>P116/'סכום נכסי הקרן'!$C$42</f>
        <v>6.3713850423688569E-6</v>
      </c>
    </row>
    <row r="117" spans="2:18">
      <c r="B117" s="86" t="s">
        <v>3162</v>
      </c>
      <c r="C117" s="88" t="s">
        <v>2811</v>
      </c>
      <c r="D117" s="87" t="s">
        <v>2865</v>
      </c>
      <c r="E117" s="87"/>
      <c r="F117" s="87" t="s">
        <v>419</v>
      </c>
      <c r="G117" s="98">
        <v>41815</v>
      </c>
      <c r="H117" s="87" t="s">
        <v>263</v>
      </c>
      <c r="I117" s="90">
        <v>3.6700000000141939</v>
      </c>
      <c r="J117" s="88" t="s">
        <v>278</v>
      </c>
      <c r="K117" s="88" t="s">
        <v>131</v>
      </c>
      <c r="L117" s="89">
        <v>5.0999999999999997E-2</v>
      </c>
      <c r="M117" s="89">
        <v>2.8499999999290301E-2</v>
      </c>
      <c r="N117" s="90">
        <v>5735.3036300000003</v>
      </c>
      <c r="O117" s="99">
        <v>122.84</v>
      </c>
      <c r="P117" s="90">
        <v>7.0452473700000011</v>
      </c>
      <c r="Q117" s="91">
        <f t="shared" si="3"/>
        <v>9.9248770588422739E-5</v>
      </c>
      <c r="R117" s="91">
        <f>P117/'סכום נכסי הקרן'!$C$42</f>
        <v>3.578839895439333E-6</v>
      </c>
    </row>
    <row r="118" spans="2:18">
      <c r="B118" s="86" t="s">
        <v>3162</v>
      </c>
      <c r="C118" s="88" t="s">
        <v>2811</v>
      </c>
      <c r="D118" s="87" t="s">
        <v>2866</v>
      </c>
      <c r="E118" s="87"/>
      <c r="F118" s="87" t="s">
        <v>419</v>
      </c>
      <c r="G118" s="98">
        <v>41836</v>
      </c>
      <c r="H118" s="87" t="s">
        <v>263</v>
      </c>
      <c r="I118" s="90">
        <v>3.6699999999731845</v>
      </c>
      <c r="J118" s="88" t="s">
        <v>278</v>
      </c>
      <c r="K118" s="88" t="s">
        <v>131</v>
      </c>
      <c r="L118" s="89">
        <v>5.0999999999999997E-2</v>
      </c>
      <c r="M118" s="89">
        <v>2.8499999999616922E-2</v>
      </c>
      <c r="N118" s="90">
        <v>17050.385219000003</v>
      </c>
      <c r="O118" s="99">
        <v>122.48</v>
      </c>
      <c r="P118" s="90">
        <v>20.883312368000002</v>
      </c>
      <c r="Q118" s="91">
        <f t="shared" si="3"/>
        <v>2.9419024904131979E-4</v>
      </c>
      <c r="R118" s="91">
        <f>P118/'סכום נכסי הקרן'!$C$42</f>
        <v>1.0608290600237652E-5</v>
      </c>
    </row>
    <row r="119" spans="2:18">
      <c r="B119" s="86" t="s">
        <v>3162</v>
      </c>
      <c r="C119" s="88" t="s">
        <v>2811</v>
      </c>
      <c r="D119" s="87" t="s">
        <v>2867</v>
      </c>
      <c r="E119" s="87"/>
      <c r="F119" s="87" t="s">
        <v>419</v>
      </c>
      <c r="G119" s="98">
        <v>40903</v>
      </c>
      <c r="H119" s="87" t="s">
        <v>263</v>
      </c>
      <c r="I119" s="90">
        <v>3.6199999999880448</v>
      </c>
      <c r="J119" s="88" t="s">
        <v>278</v>
      </c>
      <c r="K119" s="88" t="s">
        <v>131</v>
      </c>
      <c r="L119" s="89">
        <v>5.2619999999999993E-2</v>
      </c>
      <c r="M119" s="89">
        <v>3.5599999999940214E-2</v>
      </c>
      <c r="N119" s="90">
        <v>21526.195944000003</v>
      </c>
      <c r="O119" s="99">
        <v>124.35</v>
      </c>
      <c r="P119" s="90">
        <v>26.767826086000003</v>
      </c>
      <c r="Q119" s="91">
        <f t="shared" si="3"/>
        <v>3.7708737406053804E-4</v>
      </c>
      <c r="R119" s="91">
        <f>P119/'סכום נכסי הקרן'!$C$42</f>
        <v>1.3597501816427844E-5</v>
      </c>
    </row>
    <row r="120" spans="2:18">
      <c r="B120" s="86" t="s">
        <v>3162</v>
      </c>
      <c r="C120" s="88" t="s">
        <v>2811</v>
      </c>
      <c r="D120" s="87" t="s">
        <v>2868</v>
      </c>
      <c r="E120" s="87"/>
      <c r="F120" s="87" t="s">
        <v>419</v>
      </c>
      <c r="G120" s="98">
        <v>41911</v>
      </c>
      <c r="H120" s="87" t="s">
        <v>263</v>
      </c>
      <c r="I120" s="90">
        <v>3.6700000001024797</v>
      </c>
      <c r="J120" s="88" t="s">
        <v>278</v>
      </c>
      <c r="K120" s="88" t="s">
        <v>131</v>
      </c>
      <c r="L120" s="89">
        <v>5.0999999999999997E-2</v>
      </c>
      <c r="M120" s="89">
        <v>2.8500000000243997E-2</v>
      </c>
      <c r="N120" s="90">
        <v>6692.2528580000007</v>
      </c>
      <c r="O120" s="99">
        <v>122.48</v>
      </c>
      <c r="P120" s="90">
        <v>8.1966714480000036</v>
      </c>
      <c r="Q120" s="91">
        <f t="shared" si="3"/>
        <v>1.1546926905580422E-4</v>
      </c>
      <c r="R120" s="91">
        <f>P120/'סכום נכסי הקרן'!$C$42</f>
        <v>4.1637395037146716E-6</v>
      </c>
    </row>
    <row r="121" spans="2:18">
      <c r="B121" s="86" t="s">
        <v>3162</v>
      </c>
      <c r="C121" s="88" t="s">
        <v>2811</v>
      </c>
      <c r="D121" s="87" t="s">
        <v>2869</v>
      </c>
      <c r="E121" s="87"/>
      <c r="F121" s="87" t="s">
        <v>419</v>
      </c>
      <c r="G121" s="98">
        <v>40933</v>
      </c>
      <c r="H121" s="87" t="s">
        <v>263</v>
      </c>
      <c r="I121" s="90">
        <v>3.6699999999754769</v>
      </c>
      <c r="J121" s="88" t="s">
        <v>278</v>
      </c>
      <c r="K121" s="88" t="s">
        <v>131</v>
      </c>
      <c r="L121" s="89">
        <v>5.1330999999999995E-2</v>
      </c>
      <c r="M121" s="89">
        <v>2.8499999999816329E-2</v>
      </c>
      <c r="N121" s="90">
        <v>79379.023942000014</v>
      </c>
      <c r="O121" s="99">
        <v>126.89</v>
      </c>
      <c r="P121" s="90">
        <v>100.72404184100003</v>
      </c>
      <c r="Q121" s="91">
        <f t="shared" si="3"/>
        <v>1.4189334733630658E-3</v>
      </c>
      <c r="R121" s="91">
        <f>P121/'סכום נכסי הקרן'!$C$42</f>
        <v>5.1165729241168078E-5</v>
      </c>
    </row>
    <row r="122" spans="2:18">
      <c r="B122" s="86" t="s">
        <v>3162</v>
      </c>
      <c r="C122" s="88" t="s">
        <v>2811</v>
      </c>
      <c r="D122" s="87" t="s">
        <v>2870</v>
      </c>
      <c r="E122" s="87"/>
      <c r="F122" s="87" t="s">
        <v>419</v>
      </c>
      <c r="G122" s="98">
        <v>40993</v>
      </c>
      <c r="H122" s="87" t="s">
        <v>263</v>
      </c>
      <c r="I122" s="90">
        <v>3.6699999999945452</v>
      </c>
      <c r="J122" s="88" t="s">
        <v>278</v>
      </c>
      <c r="K122" s="88" t="s">
        <v>131</v>
      </c>
      <c r="L122" s="89">
        <v>5.1451999999999998E-2</v>
      </c>
      <c r="M122" s="89">
        <v>2.8500000000068203E-2</v>
      </c>
      <c r="N122" s="90">
        <v>46196.528934000002</v>
      </c>
      <c r="O122" s="99">
        <v>126.96</v>
      </c>
      <c r="P122" s="90">
        <v>58.651115896</v>
      </c>
      <c r="Q122" s="91">
        <f t="shared" si="3"/>
        <v>8.2623800707186488E-4</v>
      </c>
      <c r="R122" s="91">
        <f>P122/'סכום נכסי הקרן'!$C$42</f>
        <v>2.9793553363995055E-5</v>
      </c>
    </row>
    <row r="123" spans="2:18">
      <c r="B123" s="86" t="s">
        <v>3162</v>
      </c>
      <c r="C123" s="88" t="s">
        <v>2811</v>
      </c>
      <c r="D123" s="87" t="s">
        <v>2871</v>
      </c>
      <c r="E123" s="87"/>
      <c r="F123" s="87" t="s">
        <v>419</v>
      </c>
      <c r="G123" s="98">
        <v>41053</v>
      </c>
      <c r="H123" s="87" t="s">
        <v>263</v>
      </c>
      <c r="I123" s="90">
        <v>3.6700000000675228</v>
      </c>
      <c r="J123" s="88" t="s">
        <v>278</v>
      </c>
      <c r="K123" s="88" t="s">
        <v>131</v>
      </c>
      <c r="L123" s="89">
        <v>5.0999999999999997E-2</v>
      </c>
      <c r="M123" s="89">
        <v>2.8500000000552462E-2</v>
      </c>
      <c r="N123" s="90">
        <v>32539.749689000007</v>
      </c>
      <c r="O123" s="99">
        <v>125.16</v>
      </c>
      <c r="P123" s="90">
        <v>40.726752775000008</v>
      </c>
      <c r="Q123" s="91">
        <f t="shared" si="3"/>
        <v>5.7373147182728152E-4</v>
      </c>
      <c r="R123" s="91">
        <f>P123/'סכום נכסי הקרן'!$C$42</f>
        <v>2.068834775958542E-5</v>
      </c>
    </row>
    <row r="124" spans="2:18">
      <c r="B124" s="86" t="s">
        <v>3162</v>
      </c>
      <c r="C124" s="88" t="s">
        <v>2811</v>
      </c>
      <c r="D124" s="87" t="s">
        <v>2872</v>
      </c>
      <c r="E124" s="87"/>
      <c r="F124" s="87" t="s">
        <v>419</v>
      </c>
      <c r="G124" s="98">
        <v>41085</v>
      </c>
      <c r="H124" s="87" t="s">
        <v>263</v>
      </c>
      <c r="I124" s="90">
        <v>3.6700000000033364</v>
      </c>
      <c r="J124" s="88" t="s">
        <v>278</v>
      </c>
      <c r="K124" s="88" t="s">
        <v>131</v>
      </c>
      <c r="L124" s="89">
        <v>5.0999999999999997E-2</v>
      </c>
      <c r="M124" s="89">
        <v>2.8499999999966635E-2</v>
      </c>
      <c r="N124" s="90">
        <v>59875.392076000011</v>
      </c>
      <c r="O124" s="99">
        <v>125.16</v>
      </c>
      <c r="P124" s="90">
        <v>74.940044625000013</v>
      </c>
      <c r="Q124" s="91">
        <f t="shared" si="3"/>
        <v>1.0557056276751838E-3</v>
      </c>
      <c r="R124" s="91">
        <f>P124/'סכום נכסי הקרן'!$C$42</f>
        <v>3.8067992134952379E-5</v>
      </c>
    </row>
    <row r="125" spans="2:18">
      <c r="B125" s="86" t="s">
        <v>3162</v>
      </c>
      <c r="C125" s="88" t="s">
        <v>2811</v>
      </c>
      <c r="D125" s="87" t="s">
        <v>2873</v>
      </c>
      <c r="E125" s="87"/>
      <c r="F125" s="87" t="s">
        <v>419</v>
      </c>
      <c r="G125" s="98">
        <v>41115</v>
      </c>
      <c r="H125" s="87" t="s">
        <v>263</v>
      </c>
      <c r="I125" s="90">
        <v>3.6700000000579331</v>
      </c>
      <c r="J125" s="88" t="s">
        <v>278</v>
      </c>
      <c r="K125" s="88" t="s">
        <v>131</v>
      </c>
      <c r="L125" s="89">
        <v>5.0999999999999997E-2</v>
      </c>
      <c r="M125" s="89">
        <v>2.8600000000282164E-2</v>
      </c>
      <c r="N125" s="90">
        <v>26551.762395000002</v>
      </c>
      <c r="O125" s="99">
        <v>125.47</v>
      </c>
      <c r="P125" s="90">
        <v>33.314498221000001</v>
      </c>
      <c r="Q125" s="91">
        <f t="shared" si="3"/>
        <v>4.6931254753152066E-4</v>
      </c>
      <c r="R125" s="91">
        <f>P125/'סכום נכסי הקרן'!$C$42</f>
        <v>1.6923075808175272E-5</v>
      </c>
    </row>
    <row r="126" spans="2:18">
      <c r="B126" s="86" t="s">
        <v>3162</v>
      </c>
      <c r="C126" s="88" t="s">
        <v>2811</v>
      </c>
      <c r="D126" s="87" t="s">
        <v>2874</v>
      </c>
      <c r="E126" s="87"/>
      <c r="F126" s="87" t="s">
        <v>419</v>
      </c>
      <c r="G126" s="98">
        <v>41179</v>
      </c>
      <c r="H126" s="87" t="s">
        <v>263</v>
      </c>
      <c r="I126" s="90">
        <v>3.6699999999352597</v>
      </c>
      <c r="J126" s="88" t="s">
        <v>278</v>
      </c>
      <c r="K126" s="88" t="s">
        <v>131</v>
      </c>
      <c r="L126" s="89">
        <v>5.0999999999999997E-2</v>
      </c>
      <c r="M126" s="89">
        <v>2.8499999999290031E-2</v>
      </c>
      <c r="N126" s="90">
        <v>33481.774640999996</v>
      </c>
      <c r="O126" s="99">
        <v>124.1</v>
      </c>
      <c r="P126" s="90">
        <v>41.550882107000007</v>
      </c>
      <c r="Q126" s="91">
        <f t="shared" si="3"/>
        <v>5.8534125906557657E-4</v>
      </c>
      <c r="R126" s="91">
        <f>P126/'סכום נכסי הקרן'!$C$42</f>
        <v>2.1106988408730341E-5</v>
      </c>
    </row>
    <row r="127" spans="2:18">
      <c r="B127" s="86" t="s">
        <v>3163</v>
      </c>
      <c r="C127" s="88" t="s">
        <v>2790</v>
      </c>
      <c r="D127" s="87">
        <v>9079</v>
      </c>
      <c r="E127" s="87"/>
      <c r="F127" s="87" t="s">
        <v>2840</v>
      </c>
      <c r="G127" s="98">
        <v>44705</v>
      </c>
      <c r="H127" s="87" t="s">
        <v>2789</v>
      </c>
      <c r="I127" s="90">
        <v>7.5199999999989009</v>
      </c>
      <c r="J127" s="88" t="s">
        <v>267</v>
      </c>
      <c r="K127" s="88" t="s">
        <v>131</v>
      </c>
      <c r="L127" s="89">
        <v>2.3671999999999999E-2</v>
      </c>
      <c r="M127" s="89">
        <v>2.699999999999695E-2</v>
      </c>
      <c r="N127" s="90">
        <v>942369.62388000009</v>
      </c>
      <c r="O127" s="99">
        <v>104.19</v>
      </c>
      <c r="P127" s="90">
        <v>981.85491242900014</v>
      </c>
      <c r="Q127" s="91">
        <f t="shared" si="3"/>
        <v>1.3831720568071653E-2</v>
      </c>
      <c r="R127" s="91">
        <f>P127/'סכום נכסי הקרן'!$C$42</f>
        <v>4.9876198060792832E-4</v>
      </c>
    </row>
    <row r="128" spans="2:18">
      <c r="B128" s="86" t="s">
        <v>3163</v>
      </c>
      <c r="C128" s="88" t="s">
        <v>2790</v>
      </c>
      <c r="D128" s="87">
        <v>9017</v>
      </c>
      <c r="E128" s="87"/>
      <c r="F128" s="87" t="s">
        <v>2840</v>
      </c>
      <c r="G128" s="98">
        <v>44651</v>
      </c>
      <c r="H128" s="87" t="s">
        <v>2789</v>
      </c>
      <c r="I128" s="90">
        <v>7.6199999999988028</v>
      </c>
      <c r="J128" s="88" t="s">
        <v>267</v>
      </c>
      <c r="K128" s="88" t="s">
        <v>131</v>
      </c>
      <c r="L128" s="89">
        <v>1.797E-2</v>
      </c>
      <c r="M128" s="89">
        <v>3.8599999999996817E-2</v>
      </c>
      <c r="N128" s="90">
        <v>2308910.8542690007</v>
      </c>
      <c r="O128" s="99">
        <v>92.56</v>
      </c>
      <c r="P128" s="90">
        <v>2137.1278079880008</v>
      </c>
      <c r="Q128" s="91">
        <f t="shared" si="3"/>
        <v>3.0106438623622073E-2</v>
      </c>
      <c r="R128" s="91">
        <f>P128/'סכום נכסי הקרן'!$C$42</f>
        <v>1.0856167085699173E-3</v>
      </c>
    </row>
    <row r="129" spans="2:18">
      <c r="B129" s="86" t="s">
        <v>3163</v>
      </c>
      <c r="C129" s="88" t="s">
        <v>2790</v>
      </c>
      <c r="D129" s="87">
        <v>9080</v>
      </c>
      <c r="E129" s="87"/>
      <c r="F129" s="87" t="s">
        <v>2840</v>
      </c>
      <c r="G129" s="98">
        <v>44705</v>
      </c>
      <c r="H129" s="87" t="s">
        <v>2789</v>
      </c>
      <c r="I129" s="90">
        <v>7.1599999999948976</v>
      </c>
      <c r="J129" s="88" t="s">
        <v>267</v>
      </c>
      <c r="K129" s="88" t="s">
        <v>131</v>
      </c>
      <c r="L129" s="89">
        <v>2.3184999999999997E-2</v>
      </c>
      <c r="M129" s="89">
        <v>2.8299999999981739E-2</v>
      </c>
      <c r="N129" s="90">
        <v>669721.55582700018</v>
      </c>
      <c r="O129" s="99">
        <v>103.03</v>
      </c>
      <c r="P129" s="90">
        <v>690.01409632200011</v>
      </c>
      <c r="Q129" s="91">
        <f t="shared" si="3"/>
        <v>9.7204607804480831E-3</v>
      </c>
      <c r="R129" s="91">
        <f>P129/'סכום נכסי הקרן'!$C$42</f>
        <v>3.5051288430951036E-4</v>
      </c>
    </row>
    <row r="130" spans="2:18">
      <c r="B130" s="86" t="s">
        <v>3163</v>
      </c>
      <c r="C130" s="88" t="s">
        <v>2790</v>
      </c>
      <c r="D130" s="87">
        <v>9019</v>
      </c>
      <c r="E130" s="87"/>
      <c r="F130" s="87" t="s">
        <v>2840</v>
      </c>
      <c r="G130" s="98">
        <v>44651</v>
      </c>
      <c r="H130" s="87" t="s">
        <v>2789</v>
      </c>
      <c r="I130" s="90">
        <v>7.210000000000341</v>
      </c>
      <c r="J130" s="88" t="s">
        <v>267</v>
      </c>
      <c r="K130" s="88" t="s">
        <v>131</v>
      </c>
      <c r="L130" s="89">
        <v>1.8769999999999998E-2</v>
      </c>
      <c r="M130" s="89">
        <v>4.0100000000003397E-2</v>
      </c>
      <c r="N130" s="90">
        <v>1426279.917075</v>
      </c>
      <c r="O130" s="99">
        <v>92.91</v>
      </c>
      <c r="P130" s="90">
        <v>1325.156614555</v>
      </c>
      <c r="Q130" s="91">
        <f t="shared" si="3"/>
        <v>1.8667927174812617E-2</v>
      </c>
      <c r="R130" s="91">
        <f>P130/'סכום נכסי הקרן'!$C$42</f>
        <v>6.7315214226108236E-4</v>
      </c>
    </row>
    <row r="131" spans="2:18">
      <c r="B131" s="86" t="s">
        <v>3164</v>
      </c>
      <c r="C131" s="88" t="s">
        <v>2790</v>
      </c>
      <c r="D131" s="87">
        <v>4100</v>
      </c>
      <c r="E131" s="87"/>
      <c r="F131" s="87" t="s">
        <v>423</v>
      </c>
      <c r="G131" s="98">
        <v>42052</v>
      </c>
      <c r="H131" s="87" t="s">
        <v>129</v>
      </c>
      <c r="I131" s="90">
        <v>3.9100000000071908</v>
      </c>
      <c r="J131" s="88" t="s">
        <v>628</v>
      </c>
      <c r="K131" s="88" t="s">
        <v>131</v>
      </c>
      <c r="L131" s="89">
        <v>2.9779E-2</v>
      </c>
      <c r="M131" s="89">
        <v>2.3100000000032154E-2</v>
      </c>
      <c r="N131" s="90">
        <v>257871.63027500003</v>
      </c>
      <c r="O131" s="99">
        <v>117</v>
      </c>
      <c r="P131" s="90">
        <v>301.70982781300006</v>
      </c>
      <c r="Q131" s="91">
        <f t="shared" si="3"/>
        <v>4.2502878766746506E-3</v>
      </c>
      <c r="R131" s="91">
        <f>P131/'סכום נכסי הקרן'!$C$42</f>
        <v>1.5326235005191821E-4</v>
      </c>
    </row>
    <row r="132" spans="2:18">
      <c r="B132" s="86" t="s">
        <v>3165</v>
      </c>
      <c r="C132" s="88" t="s">
        <v>2811</v>
      </c>
      <c r="D132" s="87" t="s">
        <v>2875</v>
      </c>
      <c r="E132" s="87"/>
      <c r="F132" s="87" t="s">
        <v>423</v>
      </c>
      <c r="G132" s="98">
        <v>41767</v>
      </c>
      <c r="H132" s="87" t="s">
        <v>129</v>
      </c>
      <c r="I132" s="90">
        <v>4.4799999998627884</v>
      </c>
      <c r="J132" s="88" t="s">
        <v>628</v>
      </c>
      <c r="K132" s="88" t="s">
        <v>131</v>
      </c>
      <c r="L132" s="89">
        <v>5.3499999999999999E-2</v>
      </c>
      <c r="M132" s="89">
        <v>2.7899999999394333E-2</v>
      </c>
      <c r="N132" s="90">
        <v>14938.973444000003</v>
      </c>
      <c r="O132" s="99">
        <v>124.89</v>
      </c>
      <c r="P132" s="90">
        <v>18.657284147000006</v>
      </c>
      <c r="Q132" s="91">
        <f t="shared" si="3"/>
        <v>2.6283144038257095E-4</v>
      </c>
      <c r="R132" s="91">
        <f>P132/'סכום נכסי הקרן'!$C$42</f>
        <v>9.4775143212368728E-6</v>
      </c>
    </row>
    <row r="133" spans="2:18">
      <c r="B133" s="86" t="s">
        <v>3165</v>
      </c>
      <c r="C133" s="88" t="s">
        <v>2811</v>
      </c>
      <c r="D133" s="87" t="s">
        <v>2876</v>
      </c>
      <c r="E133" s="87"/>
      <c r="F133" s="87" t="s">
        <v>423</v>
      </c>
      <c r="G133" s="98">
        <v>41269</v>
      </c>
      <c r="H133" s="87" t="s">
        <v>129</v>
      </c>
      <c r="I133" s="90">
        <v>4.5199999999689275</v>
      </c>
      <c r="J133" s="88" t="s">
        <v>628</v>
      </c>
      <c r="K133" s="88" t="s">
        <v>131</v>
      </c>
      <c r="L133" s="89">
        <v>5.3499999999999999E-2</v>
      </c>
      <c r="M133" s="89">
        <v>2.1899999999922318E-2</v>
      </c>
      <c r="N133" s="90">
        <v>74195.287238000019</v>
      </c>
      <c r="O133" s="99">
        <v>130.13</v>
      </c>
      <c r="P133" s="90">
        <v>96.550323925000015</v>
      </c>
      <c r="Q133" s="91">
        <f t="shared" si="3"/>
        <v>1.3601369045286239E-3</v>
      </c>
      <c r="R133" s="91">
        <f>P133/'סכום נכסי הקרן'!$C$42</f>
        <v>4.9045566895457459E-5</v>
      </c>
    </row>
    <row r="134" spans="2:18">
      <c r="B134" s="86" t="s">
        <v>3165</v>
      </c>
      <c r="C134" s="88" t="s">
        <v>2811</v>
      </c>
      <c r="D134" s="87" t="s">
        <v>2877</v>
      </c>
      <c r="E134" s="87"/>
      <c r="F134" s="87" t="s">
        <v>423</v>
      </c>
      <c r="G134" s="98">
        <v>41767</v>
      </c>
      <c r="H134" s="87" t="s">
        <v>129</v>
      </c>
      <c r="I134" s="90">
        <v>4.4799999997917999</v>
      </c>
      <c r="J134" s="88" t="s">
        <v>628</v>
      </c>
      <c r="K134" s="88" t="s">
        <v>131</v>
      </c>
      <c r="L134" s="89">
        <v>5.3499999999999999E-2</v>
      </c>
      <c r="M134" s="89">
        <v>2.7899999998685053E-2</v>
      </c>
      <c r="N134" s="90">
        <v>11691.371278000001</v>
      </c>
      <c r="O134" s="99">
        <v>124.89</v>
      </c>
      <c r="P134" s="90">
        <v>14.601353648000003</v>
      </c>
      <c r="Q134" s="91">
        <f t="shared" si="3"/>
        <v>2.0569418252957406E-4</v>
      </c>
      <c r="R134" s="91">
        <f>P134/'סכום נכסי הקרן'!$C$42</f>
        <v>7.4171855463012716E-6</v>
      </c>
    </row>
    <row r="135" spans="2:18">
      <c r="B135" s="86" t="s">
        <v>3165</v>
      </c>
      <c r="C135" s="88" t="s">
        <v>2811</v>
      </c>
      <c r="D135" s="87" t="s">
        <v>2878</v>
      </c>
      <c r="E135" s="87"/>
      <c r="F135" s="87" t="s">
        <v>423</v>
      </c>
      <c r="G135" s="98">
        <v>41767</v>
      </c>
      <c r="H135" s="87" t="s">
        <v>129</v>
      </c>
      <c r="I135" s="90">
        <v>4.4799999999935682</v>
      </c>
      <c r="J135" s="88" t="s">
        <v>628</v>
      </c>
      <c r="K135" s="88" t="s">
        <v>131</v>
      </c>
      <c r="L135" s="89">
        <v>5.3499999999999999E-2</v>
      </c>
      <c r="M135" s="89">
        <v>2.7899999999860637E-2</v>
      </c>
      <c r="N135" s="90">
        <v>14938.972804000001</v>
      </c>
      <c r="O135" s="99">
        <v>124.89</v>
      </c>
      <c r="P135" s="90">
        <v>18.657283294000003</v>
      </c>
      <c r="Q135" s="91">
        <f t="shared" si="3"/>
        <v>2.6283142836607286E-4</v>
      </c>
      <c r="R135" s="91">
        <f>P135/'סכום נכסי הקרן'!$C$42</f>
        <v>9.4775138879305195E-6</v>
      </c>
    </row>
    <row r="136" spans="2:18">
      <c r="B136" s="86" t="s">
        <v>3165</v>
      </c>
      <c r="C136" s="88" t="s">
        <v>2811</v>
      </c>
      <c r="D136" s="87" t="s">
        <v>2879</v>
      </c>
      <c r="E136" s="87"/>
      <c r="F136" s="87" t="s">
        <v>423</v>
      </c>
      <c r="G136" s="98">
        <v>41269</v>
      </c>
      <c r="H136" s="87" t="s">
        <v>129</v>
      </c>
      <c r="I136" s="90">
        <v>4.5200000000163758</v>
      </c>
      <c r="J136" s="88" t="s">
        <v>628</v>
      </c>
      <c r="K136" s="88" t="s">
        <v>131</v>
      </c>
      <c r="L136" s="89">
        <v>5.3499999999999999E-2</v>
      </c>
      <c r="M136" s="89">
        <v>2.190000000011795E-2</v>
      </c>
      <c r="N136" s="90">
        <v>78832.488280999998</v>
      </c>
      <c r="O136" s="99">
        <v>130.13</v>
      </c>
      <c r="P136" s="90">
        <v>102.58471344100003</v>
      </c>
      <c r="Q136" s="91">
        <f t="shared" si="3"/>
        <v>1.4451453803509099E-3</v>
      </c>
      <c r="R136" s="91">
        <f>P136/'סכום נכסי הקרן'!$C$42</f>
        <v>5.2110911916051353E-5</v>
      </c>
    </row>
    <row r="137" spans="2:18">
      <c r="B137" s="86" t="s">
        <v>3165</v>
      </c>
      <c r="C137" s="88" t="s">
        <v>2811</v>
      </c>
      <c r="D137" s="87" t="s">
        <v>2880</v>
      </c>
      <c r="E137" s="87"/>
      <c r="F137" s="87" t="s">
        <v>423</v>
      </c>
      <c r="G137" s="98">
        <v>41281</v>
      </c>
      <c r="H137" s="87" t="s">
        <v>129</v>
      </c>
      <c r="I137" s="90">
        <v>4.5199999999783271</v>
      </c>
      <c r="J137" s="88" t="s">
        <v>628</v>
      </c>
      <c r="K137" s="88" t="s">
        <v>131</v>
      </c>
      <c r="L137" s="89">
        <v>5.3499999999999999E-2</v>
      </c>
      <c r="M137" s="89">
        <v>2.1999999999922595E-2</v>
      </c>
      <c r="N137" s="90">
        <v>99317.562833000018</v>
      </c>
      <c r="O137" s="99">
        <v>130.08000000000001</v>
      </c>
      <c r="P137" s="90">
        <v>129.19228099</v>
      </c>
      <c r="Q137" s="91">
        <f t="shared" si="3"/>
        <v>1.8199751384700572E-3</v>
      </c>
      <c r="R137" s="91">
        <f>P137/'סכום נכסי הקרן'!$C$42</f>
        <v>6.5627005711485823E-5</v>
      </c>
    </row>
    <row r="138" spans="2:18">
      <c r="B138" s="86" t="s">
        <v>3165</v>
      </c>
      <c r="C138" s="88" t="s">
        <v>2811</v>
      </c>
      <c r="D138" s="87" t="s">
        <v>2881</v>
      </c>
      <c r="E138" s="87"/>
      <c r="F138" s="87" t="s">
        <v>423</v>
      </c>
      <c r="G138" s="98">
        <v>41767</v>
      </c>
      <c r="H138" s="87" t="s">
        <v>129</v>
      </c>
      <c r="I138" s="90">
        <v>4.4800000000456572</v>
      </c>
      <c r="J138" s="88" t="s">
        <v>628</v>
      </c>
      <c r="K138" s="88" t="s">
        <v>131</v>
      </c>
      <c r="L138" s="89">
        <v>5.3499999999999999E-2</v>
      </c>
      <c r="M138" s="89">
        <v>2.7900000000342439E-2</v>
      </c>
      <c r="N138" s="90">
        <v>17537.055176000002</v>
      </c>
      <c r="O138" s="99">
        <v>124.89</v>
      </c>
      <c r="P138" s="90">
        <v>21.902028375000004</v>
      </c>
      <c r="Q138" s="91">
        <f t="shared" si="3"/>
        <v>3.0854124425321641E-4</v>
      </c>
      <c r="R138" s="91">
        <f>P138/'סכום נכסי הקרן'!$C$42</f>
        <v>1.1125777254219294E-5</v>
      </c>
    </row>
    <row r="139" spans="2:18">
      <c r="B139" s="86" t="s">
        <v>3165</v>
      </c>
      <c r="C139" s="88" t="s">
        <v>2811</v>
      </c>
      <c r="D139" s="87" t="s">
        <v>2882</v>
      </c>
      <c r="E139" s="87"/>
      <c r="F139" s="87" t="s">
        <v>423</v>
      </c>
      <c r="G139" s="98">
        <v>41281</v>
      </c>
      <c r="H139" s="87" t="s">
        <v>129</v>
      </c>
      <c r="I139" s="90">
        <v>4.5199999999823772</v>
      </c>
      <c r="J139" s="88" t="s">
        <v>628</v>
      </c>
      <c r="K139" s="88" t="s">
        <v>131</v>
      </c>
      <c r="L139" s="89">
        <v>5.3499999999999999E-2</v>
      </c>
      <c r="M139" s="89">
        <v>2.1999999999849557E-2</v>
      </c>
      <c r="N139" s="90">
        <v>71542.312382999997</v>
      </c>
      <c r="O139" s="99">
        <v>130.08000000000001</v>
      </c>
      <c r="P139" s="90">
        <v>93.062236582000025</v>
      </c>
      <c r="Q139" s="91">
        <f t="shared" ref="Q139:Q202" si="4">IFERROR(P139/$P$10,0)</f>
        <v>1.3109990443064374E-3</v>
      </c>
      <c r="R139" s="91">
        <f>P139/'סכום נכסי הקרן'!$C$42</f>
        <v>4.7273690694905349E-5</v>
      </c>
    </row>
    <row r="140" spans="2:18">
      <c r="B140" s="86" t="s">
        <v>3165</v>
      </c>
      <c r="C140" s="88" t="s">
        <v>2811</v>
      </c>
      <c r="D140" s="87" t="s">
        <v>2883</v>
      </c>
      <c r="E140" s="87"/>
      <c r="F140" s="87" t="s">
        <v>423</v>
      </c>
      <c r="G140" s="98">
        <v>41767</v>
      </c>
      <c r="H140" s="87" t="s">
        <v>129</v>
      </c>
      <c r="I140" s="90">
        <v>4.4800000001569318</v>
      </c>
      <c r="J140" s="88" t="s">
        <v>628</v>
      </c>
      <c r="K140" s="88" t="s">
        <v>131</v>
      </c>
      <c r="L140" s="89">
        <v>5.3499999999999999E-2</v>
      </c>
      <c r="M140" s="89">
        <v>2.7900000000644541E-2</v>
      </c>
      <c r="N140" s="90">
        <v>14286.177672000002</v>
      </c>
      <c r="O140" s="99">
        <v>124.89</v>
      </c>
      <c r="P140" s="90">
        <v>17.842007415000005</v>
      </c>
      <c r="Q140" s="91">
        <f t="shared" si="4"/>
        <v>2.5134636269957865E-4</v>
      </c>
      <c r="R140" s="91">
        <f>P140/'סכום נכסי הקרן'!$C$42</f>
        <v>9.0633706097286981E-6</v>
      </c>
    </row>
    <row r="141" spans="2:18">
      <c r="B141" s="86" t="s">
        <v>3165</v>
      </c>
      <c r="C141" s="88" t="s">
        <v>2811</v>
      </c>
      <c r="D141" s="87" t="s">
        <v>2884</v>
      </c>
      <c r="E141" s="87"/>
      <c r="F141" s="87" t="s">
        <v>423</v>
      </c>
      <c r="G141" s="98">
        <v>41281</v>
      </c>
      <c r="H141" s="87" t="s">
        <v>129</v>
      </c>
      <c r="I141" s="90">
        <v>4.5199999999749476</v>
      </c>
      <c r="J141" s="88" t="s">
        <v>628</v>
      </c>
      <c r="K141" s="88" t="s">
        <v>131</v>
      </c>
      <c r="L141" s="89">
        <v>5.3499999999999999E-2</v>
      </c>
      <c r="M141" s="89">
        <v>2.1999999999910525E-2</v>
      </c>
      <c r="N141" s="90">
        <v>85920.916816000012</v>
      </c>
      <c r="O141" s="99">
        <v>130.08000000000001</v>
      </c>
      <c r="P141" s="90">
        <v>111.76592451500002</v>
      </c>
      <c r="Q141" s="91">
        <f t="shared" si="4"/>
        <v>1.574484190438328E-3</v>
      </c>
      <c r="R141" s="91">
        <f>P141/'סכום נכסי הקרן'!$C$42</f>
        <v>5.6774777179320393E-5</v>
      </c>
    </row>
    <row r="142" spans="2:18">
      <c r="B142" s="86" t="s">
        <v>3166</v>
      </c>
      <c r="C142" s="88" t="s">
        <v>2790</v>
      </c>
      <c r="D142" s="87">
        <v>9533</v>
      </c>
      <c r="E142" s="87"/>
      <c r="F142" s="87" t="s">
        <v>2840</v>
      </c>
      <c r="G142" s="98">
        <v>45015</v>
      </c>
      <c r="H142" s="87" t="s">
        <v>2789</v>
      </c>
      <c r="I142" s="90">
        <v>3.8700000000010286</v>
      </c>
      <c r="J142" s="88" t="s">
        <v>574</v>
      </c>
      <c r="K142" s="88" t="s">
        <v>131</v>
      </c>
      <c r="L142" s="89">
        <v>3.3593000000000005E-2</v>
      </c>
      <c r="M142" s="89">
        <v>3.4200000000002173E-2</v>
      </c>
      <c r="N142" s="90">
        <v>717849.69530999998</v>
      </c>
      <c r="O142" s="99">
        <v>102.88</v>
      </c>
      <c r="P142" s="90">
        <v>738.52376265200019</v>
      </c>
      <c r="Q142" s="91">
        <f t="shared" si="4"/>
        <v>1.0403832774653465E-2</v>
      </c>
      <c r="R142" s="91">
        <f>P142/'סכום נכסי הקרן'!$C$42</f>
        <v>3.7515479112395546E-4</v>
      </c>
    </row>
    <row r="143" spans="2:18">
      <c r="B143" s="86" t="s">
        <v>3167</v>
      </c>
      <c r="C143" s="88" t="s">
        <v>2811</v>
      </c>
      <c r="D143" s="87" t="s">
        <v>2885</v>
      </c>
      <c r="E143" s="87"/>
      <c r="F143" s="87" t="s">
        <v>2840</v>
      </c>
      <c r="G143" s="98">
        <v>44748</v>
      </c>
      <c r="H143" s="87" t="s">
        <v>2789</v>
      </c>
      <c r="I143" s="90">
        <v>1.6399999999997426</v>
      </c>
      <c r="J143" s="88" t="s">
        <v>267</v>
      </c>
      <c r="K143" s="88" t="s">
        <v>131</v>
      </c>
      <c r="L143" s="89">
        <v>7.5660000000000005E-2</v>
      </c>
      <c r="M143" s="89">
        <v>8.2099999999976039E-2</v>
      </c>
      <c r="N143" s="90">
        <v>2459924.6228210004</v>
      </c>
      <c r="O143" s="99">
        <v>101.1</v>
      </c>
      <c r="P143" s="90">
        <v>2486.9811541760005</v>
      </c>
      <c r="Q143" s="91">
        <f t="shared" si="4"/>
        <v>3.503494044504283E-2</v>
      </c>
      <c r="R143" s="91">
        <f>P143/'סכום נכסי הקרן'!$C$42</f>
        <v>1.2633349698508638E-3</v>
      </c>
    </row>
    <row r="144" spans="2:18">
      <c r="B144" s="86" t="s">
        <v>3168</v>
      </c>
      <c r="C144" s="88" t="s">
        <v>2811</v>
      </c>
      <c r="D144" s="87">
        <v>7127</v>
      </c>
      <c r="E144" s="87"/>
      <c r="F144" s="87" t="s">
        <v>2840</v>
      </c>
      <c r="G144" s="98">
        <v>43631</v>
      </c>
      <c r="H144" s="87" t="s">
        <v>2789</v>
      </c>
      <c r="I144" s="90">
        <v>4.8499999999940329</v>
      </c>
      <c r="J144" s="88" t="s">
        <v>267</v>
      </c>
      <c r="K144" s="88" t="s">
        <v>131</v>
      </c>
      <c r="L144" s="89">
        <v>3.1E-2</v>
      </c>
      <c r="M144" s="89">
        <v>2.9499999999967271E-2</v>
      </c>
      <c r="N144" s="90">
        <v>463093.39571400004</v>
      </c>
      <c r="O144" s="99">
        <v>112.17</v>
      </c>
      <c r="P144" s="90">
        <v>519.4518672260001</v>
      </c>
      <c r="Q144" s="91">
        <f t="shared" si="4"/>
        <v>7.3176932610729759E-3</v>
      </c>
      <c r="R144" s="91">
        <f>P144/'סכום נכסי הקרן'!$C$42</f>
        <v>2.6387080091821731E-4</v>
      </c>
    </row>
    <row r="145" spans="2:18">
      <c r="B145" s="86" t="s">
        <v>3168</v>
      </c>
      <c r="C145" s="88" t="s">
        <v>2811</v>
      </c>
      <c r="D145" s="87">
        <v>7128</v>
      </c>
      <c r="E145" s="87"/>
      <c r="F145" s="87" t="s">
        <v>2840</v>
      </c>
      <c r="G145" s="98">
        <v>43634</v>
      </c>
      <c r="H145" s="87" t="s">
        <v>2789</v>
      </c>
      <c r="I145" s="90">
        <v>4.8599999999999062</v>
      </c>
      <c r="J145" s="88" t="s">
        <v>267</v>
      </c>
      <c r="K145" s="88" t="s">
        <v>131</v>
      </c>
      <c r="L145" s="89">
        <v>2.4900000000000002E-2</v>
      </c>
      <c r="M145" s="89">
        <v>2.9600000000012977E-2</v>
      </c>
      <c r="N145" s="90">
        <v>194672.14696400001</v>
      </c>
      <c r="O145" s="99">
        <v>110.8</v>
      </c>
      <c r="P145" s="90">
        <v>215.69673190700007</v>
      </c>
      <c r="Q145" s="91">
        <f t="shared" si="4"/>
        <v>3.038592449268445E-3</v>
      </c>
      <c r="R145" s="91">
        <f>P145/'סכום נכסי הקרן'!$C$42</f>
        <v>1.0956947697134641E-4</v>
      </c>
    </row>
    <row r="146" spans="2:18">
      <c r="B146" s="86" t="s">
        <v>3168</v>
      </c>
      <c r="C146" s="88" t="s">
        <v>2811</v>
      </c>
      <c r="D146" s="87">
        <v>7130</v>
      </c>
      <c r="E146" s="87"/>
      <c r="F146" s="87" t="s">
        <v>2840</v>
      </c>
      <c r="G146" s="98">
        <v>43634</v>
      </c>
      <c r="H146" s="87" t="s">
        <v>2789</v>
      </c>
      <c r="I146" s="90">
        <v>5.1299999999910364</v>
      </c>
      <c r="J146" s="88" t="s">
        <v>267</v>
      </c>
      <c r="K146" s="88" t="s">
        <v>131</v>
      </c>
      <c r="L146" s="89">
        <v>3.6000000000000004E-2</v>
      </c>
      <c r="M146" s="89">
        <v>2.9799999999920477E-2</v>
      </c>
      <c r="N146" s="90">
        <v>128947.17669100002</v>
      </c>
      <c r="O146" s="99">
        <v>115.07</v>
      </c>
      <c r="P146" s="90">
        <v>148.37951274100001</v>
      </c>
      <c r="Q146" s="91">
        <f t="shared" si="4"/>
        <v>2.0902721290896927E-3</v>
      </c>
      <c r="R146" s="91">
        <f>P146/'סכום נכסי הקרן'!$C$42</f>
        <v>7.537372245076181E-5</v>
      </c>
    </row>
    <row r="147" spans="2:18">
      <c r="B147" s="86" t="s">
        <v>3161</v>
      </c>
      <c r="C147" s="88" t="s">
        <v>2790</v>
      </c>
      <c r="D147" s="87">
        <v>9922</v>
      </c>
      <c r="E147" s="87"/>
      <c r="F147" s="87" t="s">
        <v>423</v>
      </c>
      <c r="G147" s="98">
        <v>40489</v>
      </c>
      <c r="H147" s="87" t="s">
        <v>129</v>
      </c>
      <c r="I147" s="90">
        <v>1.7299999999997284</v>
      </c>
      <c r="J147" s="88" t="s">
        <v>267</v>
      </c>
      <c r="K147" s="88" t="s">
        <v>131</v>
      </c>
      <c r="L147" s="89">
        <v>5.7000000000000002E-2</v>
      </c>
      <c r="M147" s="89">
        <v>2.6500000000054272E-2</v>
      </c>
      <c r="N147" s="90">
        <v>118251.24144700002</v>
      </c>
      <c r="O147" s="99">
        <v>124.64</v>
      </c>
      <c r="P147" s="90">
        <v>147.38834634800006</v>
      </c>
      <c r="Q147" s="91">
        <f t="shared" si="4"/>
        <v>2.0763092345612911E-3</v>
      </c>
      <c r="R147" s="91">
        <f>P147/'סכום נכסי הקרן'!$C$42</f>
        <v>7.4870230430681473E-5</v>
      </c>
    </row>
    <row r="148" spans="2:18">
      <c r="B148" s="86" t="s">
        <v>3169</v>
      </c>
      <c r="C148" s="88" t="s">
        <v>2811</v>
      </c>
      <c r="D148" s="87" t="s">
        <v>2886</v>
      </c>
      <c r="E148" s="87"/>
      <c r="F148" s="87" t="s">
        <v>496</v>
      </c>
      <c r="G148" s="98">
        <v>43801</v>
      </c>
      <c r="H148" s="87" t="s">
        <v>263</v>
      </c>
      <c r="I148" s="90">
        <v>4.6000000033560466</v>
      </c>
      <c r="J148" s="88" t="s">
        <v>278</v>
      </c>
      <c r="K148" s="88" t="s">
        <v>132</v>
      </c>
      <c r="L148" s="89">
        <v>2.3629999999999998E-2</v>
      </c>
      <c r="M148" s="89">
        <v>5.9300000038834261E-2</v>
      </c>
      <c r="N148" s="90">
        <v>120.81592900000001</v>
      </c>
      <c r="O148" s="99">
        <v>85.19</v>
      </c>
      <c r="P148" s="90">
        <v>0.41715756600000004</v>
      </c>
      <c r="Q148" s="91">
        <f t="shared" si="4"/>
        <v>5.8766390153251374E-6</v>
      </c>
      <c r="R148" s="91">
        <f>P148/'סכום נכסי הקרן'!$C$42</f>
        <v>2.1190741239866024E-7</v>
      </c>
    </row>
    <row r="149" spans="2:18">
      <c r="B149" s="86" t="s">
        <v>3170</v>
      </c>
      <c r="C149" s="88" t="s">
        <v>2811</v>
      </c>
      <c r="D149" s="87">
        <v>9365</v>
      </c>
      <c r="E149" s="87"/>
      <c r="F149" s="87" t="s">
        <v>2887</v>
      </c>
      <c r="G149" s="98">
        <v>44906</v>
      </c>
      <c r="H149" s="87" t="s">
        <v>2789</v>
      </c>
      <c r="I149" s="90">
        <v>1.9799999995505924</v>
      </c>
      <c r="J149" s="88" t="s">
        <v>267</v>
      </c>
      <c r="K149" s="88" t="s">
        <v>131</v>
      </c>
      <c r="L149" s="89">
        <v>7.6799999999999993E-2</v>
      </c>
      <c r="M149" s="89">
        <v>7.6999999984443582E-2</v>
      </c>
      <c r="N149" s="90">
        <v>1724.5822590000002</v>
      </c>
      <c r="O149" s="99">
        <v>100.64</v>
      </c>
      <c r="P149" s="90">
        <v>1.7356196110000006</v>
      </c>
      <c r="Q149" s="91">
        <f t="shared" si="4"/>
        <v>2.4450257535940366E-5</v>
      </c>
      <c r="R149" s="91">
        <f>P149/'סכום נכסי הקרן'!$C$42</f>
        <v>8.8165885183868246E-7</v>
      </c>
    </row>
    <row r="150" spans="2:18">
      <c r="B150" s="86" t="s">
        <v>3170</v>
      </c>
      <c r="C150" s="88" t="s">
        <v>2811</v>
      </c>
      <c r="D150" s="87">
        <v>9509</v>
      </c>
      <c r="E150" s="87"/>
      <c r="F150" s="87" t="s">
        <v>2887</v>
      </c>
      <c r="G150" s="98">
        <v>44991</v>
      </c>
      <c r="H150" s="87" t="s">
        <v>2789</v>
      </c>
      <c r="I150" s="90">
        <v>1.9799999999835518</v>
      </c>
      <c r="J150" s="88" t="s">
        <v>267</v>
      </c>
      <c r="K150" s="88" t="s">
        <v>131</v>
      </c>
      <c r="L150" s="89">
        <v>7.6799999999999993E-2</v>
      </c>
      <c r="M150" s="89">
        <v>7.3899999999616592E-2</v>
      </c>
      <c r="N150" s="90">
        <v>85290.506421000013</v>
      </c>
      <c r="O150" s="99">
        <v>101.22</v>
      </c>
      <c r="P150" s="90">
        <v>86.331059729000017</v>
      </c>
      <c r="Q150" s="91">
        <f t="shared" si="4"/>
        <v>1.2161746907829217E-3</v>
      </c>
      <c r="R150" s="91">
        <f>P150/'סכום נכסי הקרן'!$C$42</f>
        <v>4.3854392123878138E-5</v>
      </c>
    </row>
    <row r="151" spans="2:18">
      <c r="B151" s="86" t="s">
        <v>3170</v>
      </c>
      <c r="C151" s="88" t="s">
        <v>2811</v>
      </c>
      <c r="D151" s="87">
        <v>9316</v>
      </c>
      <c r="E151" s="87"/>
      <c r="F151" s="87" t="s">
        <v>2887</v>
      </c>
      <c r="G151" s="98">
        <v>44885</v>
      </c>
      <c r="H151" s="87" t="s">
        <v>2789</v>
      </c>
      <c r="I151" s="90">
        <v>1.9799999999994307</v>
      </c>
      <c r="J151" s="88" t="s">
        <v>267</v>
      </c>
      <c r="K151" s="88" t="s">
        <v>131</v>
      </c>
      <c r="L151" s="89">
        <v>7.6799999999999993E-2</v>
      </c>
      <c r="M151" s="89">
        <v>8.0399999999966443E-2</v>
      </c>
      <c r="N151" s="90">
        <v>667237.19620100013</v>
      </c>
      <c r="O151" s="99">
        <v>100.01</v>
      </c>
      <c r="P151" s="90">
        <v>667.30399318100012</v>
      </c>
      <c r="Q151" s="91">
        <f t="shared" si="4"/>
        <v>9.4005359150305442E-3</v>
      </c>
      <c r="R151" s="91">
        <f>P151/'סכום נכסי הקרן'!$C$42</f>
        <v>3.3897662179349983E-4</v>
      </c>
    </row>
    <row r="152" spans="2:18">
      <c r="B152" s="86" t="s">
        <v>3171</v>
      </c>
      <c r="C152" s="88" t="s">
        <v>2811</v>
      </c>
      <c r="D152" s="87" t="s">
        <v>2888</v>
      </c>
      <c r="E152" s="87"/>
      <c r="F152" s="87" t="s">
        <v>513</v>
      </c>
      <c r="G152" s="98">
        <v>45015</v>
      </c>
      <c r="H152" s="87" t="s">
        <v>129</v>
      </c>
      <c r="I152" s="90">
        <v>5.0800000000005818</v>
      </c>
      <c r="J152" s="88" t="s">
        <v>278</v>
      </c>
      <c r="K152" s="88" t="s">
        <v>131</v>
      </c>
      <c r="L152" s="89">
        <v>4.4999999999999998E-2</v>
      </c>
      <c r="M152" s="89">
        <v>3.8200000000002503E-2</v>
      </c>
      <c r="N152" s="90">
        <v>453502.12289700011</v>
      </c>
      <c r="O152" s="99">
        <v>105.95</v>
      </c>
      <c r="P152" s="90">
        <v>480.48548948400008</v>
      </c>
      <c r="Q152" s="91">
        <f t="shared" si="4"/>
        <v>6.7687607847421154E-3</v>
      </c>
      <c r="R152" s="91">
        <f>P152/'סכום נכסי הקרן'!$C$42</f>
        <v>2.4407668725264864E-4</v>
      </c>
    </row>
    <row r="153" spans="2:18">
      <c r="B153" s="86" t="s">
        <v>3172</v>
      </c>
      <c r="C153" s="88" t="s">
        <v>2811</v>
      </c>
      <c r="D153" s="87" t="s">
        <v>2889</v>
      </c>
      <c r="E153" s="87"/>
      <c r="F153" s="87" t="s">
        <v>513</v>
      </c>
      <c r="G153" s="98">
        <v>44074</v>
      </c>
      <c r="H153" s="87" t="s">
        <v>129</v>
      </c>
      <c r="I153" s="90">
        <v>8.5899999999939496</v>
      </c>
      <c r="J153" s="88" t="s">
        <v>628</v>
      </c>
      <c r="K153" s="88" t="s">
        <v>131</v>
      </c>
      <c r="L153" s="89">
        <v>2.35E-2</v>
      </c>
      <c r="M153" s="89">
        <v>4.1099999999965962E-2</v>
      </c>
      <c r="N153" s="90">
        <v>551214.00859800016</v>
      </c>
      <c r="O153" s="99">
        <v>95.94</v>
      </c>
      <c r="P153" s="90">
        <v>528.83472918000018</v>
      </c>
      <c r="Q153" s="91">
        <f t="shared" si="4"/>
        <v>7.4498727949670988E-3</v>
      </c>
      <c r="R153" s="91">
        <f>P153/'סכום נכסי הקרן'!$C$42</f>
        <v>2.6863710065630237E-4</v>
      </c>
    </row>
    <row r="154" spans="2:18">
      <c r="B154" s="86" t="s">
        <v>3172</v>
      </c>
      <c r="C154" s="88" t="s">
        <v>2811</v>
      </c>
      <c r="D154" s="87" t="s">
        <v>2890</v>
      </c>
      <c r="E154" s="87"/>
      <c r="F154" s="87" t="s">
        <v>513</v>
      </c>
      <c r="G154" s="98">
        <v>44189</v>
      </c>
      <c r="H154" s="87" t="s">
        <v>129</v>
      </c>
      <c r="I154" s="90">
        <v>8.5000000000305036</v>
      </c>
      <c r="J154" s="88" t="s">
        <v>628</v>
      </c>
      <c r="K154" s="88" t="s">
        <v>131</v>
      </c>
      <c r="L154" s="89">
        <v>2.4700000000000003E-2</v>
      </c>
      <c r="M154" s="89">
        <v>4.3500000000106759E-2</v>
      </c>
      <c r="N154" s="90">
        <v>68959.894385000021</v>
      </c>
      <c r="O154" s="99">
        <v>95.08</v>
      </c>
      <c r="P154" s="90">
        <v>65.567061118000012</v>
      </c>
      <c r="Q154" s="91">
        <f t="shared" si="4"/>
        <v>9.2366525478827506E-4</v>
      </c>
      <c r="R154" s="91">
        <f>P154/'סכום נכסי הקרן'!$C$42</f>
        <v>3.3306710443555015E-5</v>
      </c>
    </row>
    <row r="155" spans="2:18">
      <c r="B155" s="86" t="s">
        <v>3172</v>
      </c>
      <c r="C155" s="88" t="s">
        <v>2811</v>
      </c>
      <c r="D155" s="87" t="s">
        <v>2891</v>
      </c>
      <c r="E155" s="87"/>
      <c r="F155" s="87" t="s">
        <v>513</v>
      </c>
      <c r="G155" s="98">
        <v>44322</v>
      </c>
      <c r="H155" s="87" t="s">
        <v>129</v>
      </c>
      <c r="I155" s="90">
        <v>8.3999999999830859</v>
      </c>
      <c r="J155" s="88" t="s">
        <v>628</v>
      </c>
      <c r="K155" s="88" t="s">
        <v>131</v>
      </c>
      <c r="L155" s="89">
        <v>2.5600000000000001E-2</v>
      </c>
      <c r="M155" s="89">
        <v>4.6299999999920516E-2</v>
      </c>
      <c r="N155" s="90">
        <v>317450.05281100003</v>
      </c>
      <c r="O155" s="99">
        <v>93.13</v>
      </c>
      <c r="P155" s="90">
        <v>295.64124024500006</v>
      </c>
      <c r="Q155" s="91">
        <f t="shared" si="4"/>
        <v>4.1647976413854123E-3</v>
      </c>
      <c r="R155" s="91">
        <f>P155/'סכום נכסי הקרן'!$C$42</f>
        <v>1.5017963312847745E-4</v>
      </c>
    </row>
    <row r="156" spans="2:18">
      <c r="B156" s="86" t="s">
        <v>3172</v>
      </c>
      <c r="C156" s="88" t="s">
        <v>2811</v>
      </c>
      <c r="D156" s="87" t="s">
        <v>2892</v>
      </c>
      <c r="E156" s="87"/>
      <c r="F156" s="87" t="s">
        <v>513</v>
      </c>
      <c r="G156" s="98">
        <v>44418</v>
      </c>
      <c r="H156" s="87" t="s">
        <v>129</v>
      </c>
      <c r="I156" s="90">
        <v>8.520000000005691</v>
      </c>
      <c r="J156" s="88" t="s">
        <v>628</v>
      </c>
      <c r="K156" s="88" t="s">
        <v>131</v>
      </c>
      <c r="L156" s="89">
        <v>2.2700000000000001E-2</v>
      </c>
      <c r="M156" s="89">
        <v>4.4700000000044773E-2</v>
      </c>
      <c r="N156" s="90">
        <v>316362.36003200006</v>
      </c>
      <c r="O156" s="99">
        <v>91.08</v>
      </c>
      <c r="P156" s="90">
        <v>288.14283799300006</v>
      </c>
      <c r="Q156" s="91">
        <f t="shared" si="4"/>
        <v>4.0591651254772501E-3</v>
      </c>
      <c r="R156" s="91">
        <f>P156/'סכום נכסי הקרן'!$C$42</f>
        <v>1.4637059992890793E-4</v>
      </c>
    </row>
    <row r="157" spans="2:18">
      <c r="B157" s="86" t="s">
        <v>3172</v>
      </c>
      <c r="C157" s="88" t="s">
        <v>2811</v>
      </c>
      <c r="D157" s="87" t="s">
        <v>2893</v>
      </c>
      <c r="E157" s="87"/>
      <c r="F157" s="87" t="s">
        <v>513</v>
      </c>
      <c r="G157" s="98">
        <v>44530</v>
      </c>
      <c r="H157" s="87" t="s">
        <v>129</v>
      </c>
      <c r="I157" s="90">
        <v>8.570000000000821</v>
      </c>
      <c r="J157" s="88" t="s">
        <v>628</v>
      </c>
      <c r="K157" s="88" t="s">
        <v>131</v>
      </c>
      <c r="L157" s="89">
        <v>1.7899999999999999E-2</v>
      </c>
      <c r="M157" s="89">
        <v>4.7399999999989062E-2</v>
      </c>
      <c r="N157" s="90">
        <v>260686.22592400003</v>
      </c>
      <c r="O157" s="99">
        <v>84.11</v>
      </c>
      <c r="P157" s="90">
        <v>219.26317692600003</v>
      </c>
      <c r="Q157" s="91">
        <f t="shared" si="4"/>
        <v>3.088834160441597E-3</v>
      </c>
      <c r="R157" s="91">
        <f>P157/'סכום נכסי הקרן'!$C$42</f>
        <v>1.1138115725006002E-4</v>
      </c>
    </row>
    <row r="158" spans="2:18">
      <c r="B158" s="86" t="s">
        <v>3172</v>
      </c>
      <c r="C158" s="88" t="s">
        <v>2811</v>
      </c>
      <c r="D158" s="87" t="s">
        <v>2894</v>
      </c>
      <c r="E158" s="87"/>
      <c r="F158" s="87" t="s">
        <v>513</v>
      </c>
      <c r="G158" s="98">
        <v>44612</v>
      </c>
      <c r="H158" s="87" t="s">
        <v>129</v>
      </c>
      <c r="I158" s="90">
        <v>8.3900000000083175</v>
      </c>
      <c r="J158" s="88" t="s">
        <v>628</v>
      </c>
      <c r="K158" s="88" t="s">
        <v>131</v>
      </c>
      <c r="L158" s="89">
        <v>2.3599999999999999E-2</v>
      </c>
      <c r="M158" s="89">
        <v>4.8100000000072744E-2</v>
      </c>
      <c r="N158" s="90">
        <v>305715.37553899997</v>
      </c>
      <c r="O158" s="99">
        <v>88.11</v>
      </c>
      <c r="P158" s="90">
        <v>269.36581448400005</v>
      </c>
      <c r="Q158" s="91">
        <f t="shared" si="4"/>
        <v>3.7946468764071457E-3</v>
      </c>
      <c r="R158" s="91">
        <f>P158/'סכום נכסי הקרן'!$C$42</f>
        <v>1.3683226048922246E-4</v>
      </c>
    </row>
    <row r="159" spans="2:18">
      <c r="B159" s="86" t="s">
        <v>3172</v>
      </c>
      <c r="C159" s="88" t="s">
        <v>2811</v>
      </c>
      <c r="D159" s="87" t="s">
        <v>2895</v>
      </c>
      <c r="E159" s="87"/>
      <c r="F159" s="87" t="s">
        <v>513</v>
      </c>
      <c r="G159" s="98">
        <v>44662</v>
      </c>
      <c r="H159" s="87" t="s">
        <v>129</v>
      </c>
      <c r="I159" s="90">
        <v>8.440000000018129</v>
      </c>
      <c r="J159" s="88" t="s">
        <v>628</v>
      </c>
      <c r="K159" s="88" t="s">
        <v>131</v>
      </c>
      <c r="L159" s="89">
        <v>2.4E-2</v>
      </c>
      <c r="M159" s="89">
        <v>4.6000000000115719E-2</v>
      </c>
      <c r="N159" s="90">
        <v>348185.86129700002</v>
      </c>
      <c r="O159" s="99">
        <v>89.35</v>
      </c>
      <c r="P159" s="90">
        <v>311.1040715690001</v>
      </c>
      <c r="Q159" s="91">
        <f t="shared" si="4"/>
        <v>4.3826277498437835E-3</v>
      </c>
      <c r="R159" s="91">
        <f>P159/'סכום נכסי הקרן'!$C$42</f>
        <v>1.5803443150992595E-4</v>
      </c>
    </row>
    <row r="160" spans="2:18">
      <c r="B160" s="86" t="s">
        <v>3172</v>
      </c>
      <c r="C160" s="88" t="s">
        <v>2811</v>
      </c>
      <c r="D160" s="87">
        <v>9796</v>
      </c>
      <c r="E160" s="87"/>
      <c r="F160" s="87" t="s">
        <v>513</v>
      </c>
      <c r="G160" s="98">
        <v>45197</v>
      </c>
      <c r="H160" s="87" t="s">
        <v>129</v>
      </c>
      <c r="I160" s="90">
        <v>8.2000000001858862</v>
      </c>
      <c r="J160" s="88" t="s">
        <v>628</v>
      </c>
      <c r="K160" s="88" t="s">
        <v>131</v>
      </c>
      <c r="L160" s="89">
        <v>4.1200000000000001E-2</v>
      </c>
      <c r="M160" s="89">
        <v>4.180000000111532E-2</v>
      </c>
      <c r="N160" s="90">
        <v>5379.6626880000003</v>
      </c>
      <c r="O160" s="99">
        <v>100</v>
      </c>
      <c r="P160" s="90">
        <v>5.37966283</v>
      </c>
      <c r="Q160" s="91">
        <f t="shared" si="4"/>
        <v>7.5785120666066122E-5</v>
      </c>
      <c r="R160" s="91">
        <f>P160/'סכום נכסי הקרן'!$C$42</f>
        <v>2.732757410619645E-6</v>
      </c>
    </row>
    <row r="161" spans="2:18">
      <c r="B161" s="86" t="s">
        <v>3172</v>
      </c>
      <c r="C161" s="88" t="s">
        <v>2811</v>
      </c>
      <c r="D161" s="87">
        <v>9797</v>
      </c>
      <c r="E161" s="87"/>
      <c r="F161" s="87" t="s">
        <v>513</v>
      </c>
      <c r="G161" s="98">
        <v>45197</v>
      </c>
      <c r="H161" s="87" t="s">
        <v>129</v>
      </c>
      <c r="I161" s="90">
        <v>8.2000000000378908</v>
      </c>
      <c r="J161" s="88" t="s">
        <v>628</v>
      </c>
      <c r="K161" s="88" t="s">
        <v>131</v>
      </c>
      <c r="L161" s="89">
        <v>4.1200000000000001E-2</v>
      </c>
      <c r="M161" s="89">
        <v>4.1800000000169896E-2</v>
      </c>
      <c r="N161" s="90">
        <v>163631.40705700003</v>
      </c>
      <c r="O161" s="99">
        <v>100</v>
      </c>
      <c r="P161" s="90">
        <v>163.63141202900002</v>
      </c>
      <c r="Q161" s="91">
        <f t="shared" si="4"/>
        <v>2.3051307669734664E-3</v>
      </c>
      <c r="R161" s="91">
        <f>P161/'סכום נכסי הקרן'!$C$42</f>
        <v>8.3121371722176551E-5</v>
      </c>
    </row>
    <row r="162" spans="2:18">
      <c r="B162" s="86" t="s">
        <v>3173</v>
      </c>
      <c r="C162" s="88" t="s">
        <v>2790</v>
      </c>
      <c r="D162" s="87">
        <v>7490</v>
      </c>
      <c r="E162" s="87"/>
      <c r="F162" s="87" t="s">
        <v>2887</v>
      </c>
      <c r="G162" s="98">
        <v>43899</v>
      </c>
      <c r="H162" s="87" t="s">
        <v>2789</v>
      </c>
      <c r="I162" s="90">
        <v>2.9700000000122757</v>
      </c>
      <c r="J162" s="88" t="s">
        <v>127</v>
      </c>
      <c r="K162" s="88" t="s">
        <v>131</v>
      </c>
      <c r="L162" s="89">
        <v>2.3889999999999998E-2</v>
      </c>
      <c r="M162" s="89">
        <v>5.4400000000154582E-2</v>
      </c>
      <c r="N162" s="90">
        <v>238896.31540900003</v>
      </c>
      <c r="O162" s="99">
        <v>92.07</v>
      </c>
      <c r="P162" s="90">
        <v>219.95184739000004</v>
      </c>
      <c r="Q162" s="91">
        <f t="shared" si="4"/>
        <v>3.0985356930213624E-3</v>
      </c>
      <c r="R162" s="91">
        <f>P162/'סכום נכסי הקרן'!$C$42</f>
        <v>1.1173098759695016E-4</v>
      </c>
    </row>
    <row r="163" spans="2:18">
      <c r="B163" s="86" t="s">
        <v>3173</v>
      </c>
      <c r="C163" s="88" t="s">
        <v>2790</v>
      </c>
      <c r="D163" s="87">
        <v>7491</v>
      </c>
      <c r="E163" s="87"/>
      <c r="F163" s="87" t="s">
        <v>2887</v>
      </c>
      <c r="G163" s="98">
        <v>43899</v>
      </c>
      <c r="H163" s="87" t="s">
        <v>2789</v>
      </c>
      <c r="I163" s="90">
        <v>3.1200000000000006</v>
      </c>
      <c r="J163" s="88" t="s">
        <v>127</v>
      </c>
      <c r="K163" s="88" t="s">
        <v>131</v>
      </c>
      <c r="L163" s="89">
        <v>1.2969999999999999E-2</v>
      </c>
      <c r="M163" s="89">
        <v>2.5500000000009376E-2</v>
      </c>
      <c r="N163" s="90">
        <v>497329.07064000005</v>
      </c>
      <c r="O163" s="99">
        <v>107.24</v>
      </c>
      <c r="P163" s="90">
        <v>533.33568735000006</v>
      </c>
      <c r="Q163" s="91">
        <f t="shared" si="4"/>
        <v>7.5132793073834827E-3</v>
      </c>
      <c r="R163" s="91">
        <f>P163/'סכום נכסי הקרן'!$C$42</f>
        <v>2.7092349428033477E-4</v>
      </c>
    </row>
    <row r="164" spans="2:18">
      <c r="B164" s="86" t="s">
        <v>3174</v>
      </c>
      <c r="C164" s="88" t="s">
        <v>2811</v>
      </c>
      <c r="D164" s="87" t="s">
        <v>2896</v>
      </c>
      <c r="E164" s="87"/>
      <c r="F164" s="87" t="s">
        <v>513</v>
      </c>
      <c r="G164" s="98">
        <v>43924</v>
      </c>
      <c r="H164" s="87" t="s">
        <v>129</v>
      </c>
      <c r="I164" s="90">
        <v>7.8899999999675057</v>
      </c>
      <c r="J164" s="88" t="s">
        <v>628</v>
      </c>
      <c r="K164" s="88" t="s">
        <v>131</v>
      </c>
      <c r="L164" s="89">
        <v>3.1400000000000004E-2</v>
      </c>
      <c r="M164" s="89">
        <v>3.2099999999936013E-2</v>
      </c>
      <c r="N164" s="90">
        <v>73801.574620000014</v>
      </c>
      <c r="O164" s="99">
        <v>108</v>
      </c>
      <c r="P164" s="90">
        <v>79.705696531000015</v>
      </c>
      <c r="Q164" s="91">
        <f t="shared" si="4"/>
        <v>1.1228409698261115E-3</v>
      </c>
      <c r="R164" s="91">
        <f>P164/'סכום נכסי הקרן'!$C$42</f>
        <v>4.0488844700271077E-5</v>
      </c>
    </row>
    <row r="165" spans="2:18">
      <c r="B165" s="86" t="s">
        <v>3174</v>
      </c>
      <c r="C165" s="88" t="s">
        <v>2811</v>
      </c>
      <c r="D165" s="87" t="s">
        <v>2897</v>
      </c>
      <c r="E165" s="87"/>
      <c r="F165" s="87" t="s">
        <v>513</v>
      </c>
      <c r="G165" s="98">
        <v>44015</v>
      </c>
      <c r="H165" s="87" t="s">
        <v>129</v>
      </c>
      <c r="I165" s="90">
        <v>7.6599999999291288</v>
      </c>
      <c r="J165" s="88" t="s">
        <v>628</v>
      </c>
      <c r="K165" s="88" t="s">
        <v>131</v>
      </c>
      <c r="L165" s="89">
        <v>3.1E-2</v>
      </c>
      <c r="M165" s="89">
        <v>4.1999999999606283E-2</v>
      </c>
      <c r="N165" s="90">
        <v>60840.606203000018</v>
      </c>
      <c r="O165" s="99">
        <v>100.19</v>
      </c>
      <c r="P165" s="90">
        <v>60.956201252000007</v>
      </c>
      <c r="Q165" s="91">
        <f t="shared" si="4"/>
        <v>8.5871052019589693E-4</v>
      </c>
      <c r="R165" s="91">
        <f>P165/'סכום נכסי הקרן'!$C$42</f>
        <v>3.0964489031857317E-5</v>
      </c>
    </row>
    <row r="166" spans="2:18">
      <c r="B166" s="86" t="s">
        <v>3174</v>
      </c>
      <c r="C166" s="88" t="s">
        <v>2811</v>
      </c>
      <c r="D166" s="87" t="s">
        <v>2898</v>
      </c>
      <c r="E166" s="87"/>
      <c r="F166" s="87" t="s">
        <v>513</v>
      </c>
      <c r="G166" s="98">
        <v>44108</v>
      </c>
      <c r="H166" s="87" t="s">
        <v>129</v>
      </c>
      <c r="I166" s="90">
        <v>7.5800000000083125</v>
      </c>
      <c r="J166" s="88" t="s">
        <v>628</v>
      </c>
      <c r="K166" s="88" t="s">
        <v>131</v>
      </c>
      <c r="L166" s="89">
        <v>3.1E-2</v>
      </c>
      <c r="M166" s="89">
        <v>4.5500000000155867E-2</v>
      </c>
      <c r="N166" s="90">
        <v>98683.75224300001</v>
      </c>
      <c r="O166" s="99">
        <v>97.52</v>
      </c>
      <c r="P166" s="90">
        <v>96.236395890000011</v>
      </c>
      <c r="Q166" s="91">
        <f t="shared" si="4"/>
        <v>1.3557144946555991E-3</v>
      </c>
      <c r="R166" s="91">
        <f>P166/'סכום נכסי הקרן'!$C$42</f>
        <v>4.888609794895333E-5</v>
      </c>
    </row>
    <row r="167" spans="2:18">
      <c r="B167" s="86" t="s">
        <v>3174</v>
      </c>
      <c r="C167" s="88" t="s">
        <v>2811</v>
      </c>
      <c r="D167" s="87" t="s">
        <v>2899</v>
      </c>
      <c r="E167" s="87"/>
      <c r="F167" s="87" t="s">
        <v>513</v>
      </c>
      <c r="G167" s="98">
        <v>44200</v>
      </c>
      <c r="H167" s="87" t="s">
        <v>129</v>
      </c>
      <c r="I167" s="90">
        <v>7.4600000000328084</v>
      </c>
      <c r="J167" s="88" t="s">
        <v>628</v>
      </c>
      <c r="K167" s="88" t="s">
        <v>131</v>
      </c>
      <c r="L167" s="89">
        <v>3.1E-2</v>
      </c>
      <c r="M167" s="89">
        <v>5.0600000000286548E-2</v>
      </c>
      <c r="N167" s="90">
        <v>51198.458612000002</v>
      </c>
      <c r="O167" s="99">
        <v>94.06</v>
      </c>
      <c r="P167" s="90">
        <v>48.157270177000015</v>
      </c>
      <c r="Q167" s="91">
        <f t="shared" si="4"/>
        <v>6.7840767100868537E-4</v>
      </c>
      <c r="R167" s="91">
        <f>P167/'סכום נכסי הקרן'!$C$42</f>
        <v>2.4462896859915141E-5</v>
      </c>
    </row>
    <row r="168" spans="2:18">
      <c r="B168" s="86" t="s">
        <v>3174</v>
      </c>
      <c r="C168" s="88" t="s">
        <v>2811</v>
      </c>
      <c r="D168" s="87" t="s">
        <v>2900</v>
      </c>
      <c r="E168" s="87"/>
      <c r="F168" s="87" t="s">
        <v>513</v>
      </c>
      <c r="G168" s="98">
        <v>44290</v>
      </c>
      <c r="H168" s="87" t="s">
        <v>129</v>
      </c>
      <c r="I168" s="90">
        <v>7.3900000000524413</v>
      </c>
      <c r="J168" s="88" t="s">
        <v>628</v>
      </c>
      <c r="K168" s="88" t="s">
        <v>131</v>
      </c>
      <c r="L168" s="89">
        <v>3.1E-2</v>
      </c>
      <c r="M168" s="89">
        <v>5.4000000000421308E-2</v>
      </c>
      <c r="N168" s="90">
        <v>98339.325291000016</v>
      </c>
      <c r="O168" s="99">
        <v>91.72</v>
      </c>
      <c r="P168" s="90">
        <v>90.196823492999997</v>
      </c>
      <c r="Q168" s="91">
        <f t="shared" si="4"/>
        <v>1.270633005844508E-3</v>
      </c>
      <c r="R168" s="91">
        <f>P168/'סכום נכסי הקרן'!$C$42</f>
        <v>4.5818120132046977E-5</v>
      </c>
    </row>
    <row r="169" spans="2:18">
      <c r="B169" s="86" t="s">
        <v>3174</v>
      </c>
      <c r="C169" s="88" t="s">
        <v>2811</v>
      </c>
      <c r="D169" s="87" t="s">
        <v>2901</v>
      </c>
      <c r="E169" s="87"/>
      <c r="F169" s="87" t="s">
        <v>513</v>
      </c>
      <c r="G169" s="98">
        <v>44496</v>
      </c>
      <c r="H169" s="87" t="s">
        <v>129</v>
      </c>
      <c r="I169" s="90">
        <v>6.8499999999506116</v>
      </c>
      <c r="J169" s="88" t="s">
        <v>628</v>
      </c>
      <c r="K169" s="88" t="s">
        <v>131</v>
      </c>
      <c r="L169" s="89">
        <v>3.1E-2</v>
      </c>
      <c r="M169" s="89">
        <v>7.8199999999431155E-2</v>
      </c>
      <c r="N169" s="90">
        <v>110161.08104700001</v>
      </c>
      <c r="O169" s="99">
        <v>76.28</v>
      </c>
      <c r="P169" s="90">
        <v>84.030872179000028</v>
      </c>
      <c r="Q169" s="91">
        <f t="shared" si="4"/>
        <v>1.183771174700236E-3</v>
      </c>
      <c r="R169" s="91">
        <f>P169/'סכום נכסי הקרן'!$C$42</f>
        <v>4.2685944440126645E-5</v>
      </c>
    </row>
    <row r="170" spans="2:18">
      <c r="B170" s="86" t="s">
        <v>3174</v>
      </c>
      <c r="C170" s="88" t="s">
        <v>2811</v>
      </c>
      <c r="D170" s="87" t="s">
        <v>2902</v>
      </c>
      <c r="E170" s="87"/>
      <c r="F170" s="87" t="s">
        <v>513</v>
      </c>
      <c r="G170" s="98">
        <v>44615</v>
      </c>
      <c r="H170" s="87" t="s">
        <v>129</v>
      </c>
      <c r="I170" s="90">
        <v>7.0799999999408723</v>
      </c>
      <c r="J170" s="88" t="s">
        <v>628</v>
      </c>
      <c r="K170" s="88" t="s">
        <v>131</v>
      </c>
      <c r="L170" s="89">
        <v>3.1E-2</v>
      </c>
      <c r="M170" s="89">
        <v>6.7399999999419757E-2</v>
      </c>
      <c r="N170" s="90">
        <v>133725.49919200002</v>
      </c>
      <c r="O170" s="99">
        <v>81.45</v>
      </c>
      <c r="P170" s="90">
        <v>108.91941916800002</v>
      </c>
      <c r="Q170" s="91">
        <f t="shared" si="4"/>
        <v>1.5343845117008414E-3</v>
      </c>
      <c r="R170" s="91">
        <f>P170/'סכום נכסי הקרן'!$C$42</f>
        <v>5.5328811358190536E-5</v>
      </c>
    </row>
    <row r="171" spans="2:18">
      <c r="B171" s="86" t="s">
        <v>3174</v>
      </c>
      <c r="C171" s="88" t="s">
        <v>2811</v>
      </c>
      <c r="D171" s="87" t="s">
        <v>2903</v>
      </c>
      <c r="E171" s="87"/>
      <c r="F171" s="87" t="s">
        <v>513</v>
      </c>
      <c r="G171" s="98">
        <v>44753</v>
      </c>
      <c r="H171" s="87" t="s">
        <v>129</v>
      </c>
      <c r="I171" s="90">
        <v>7.6500000000196566</v>
      </c>
      <c r="J171" s="88" t="s">
        <v>628</v>
      </c>
      <c r="K171" s="88" t="s">
        <v>131</v>
      </c>
      <c r="L171" s="89">
        <v>3.2599999999999997E-2</v>
      </c>
      <c r="M171" s="89">
        <v>4.1100000000086477E-2</v>
      </c>
      <c r="N171" s="90">
        <v>197404.31252200005</v>
      </c>
      <c r="O171" s="99">
        <v>96.65</v>
      </c>
      <c r="P171" s="90">
        <v>190.791270685</v>
      </c>
      <c r="Q171" s="91">
        <f t="shared" si="4"/>
        <v>2.6877408357755404E-3</v>
      </c>
      <c r="R171" s="91">
        <f>P171/'סכום נכסי הקרן'!$C$42</f>
        <v>9.691801797287961E-5</v>
      </c>
    </row>
    <row r="172" spans="2:18">
      <c r="B172" s="86" t="s">
        <v>3174</v>
      </c>
      <c r="C172" s="88" t="s">
        <v>2811</v>
      </c>
      <c r="D172" s="87" t="s">
        <v>2904</v>
      </c>
      <c r="E172" s="87"/>
      <c r="F172" s="87" t="s">
        <v>513</v>
      </c>
      <c r="G172" s="98">
        <v>44959</v>
      </c>
      <c r="H172" s="87" t="s">
        <v>129</v>
      </c>
      <c r="I172" s="90">
        <v>7.530000000036865</v>
      </c>
      <c r="J172" s="88" t="s">
        <v>628</v>
      </c>
      <c r="K172" s="88" t="s">
        <v>131</v>
      </c>
      <c r="L172" s="89">
        <v>3.8100000000000002E-2</v>
      </c>
      <c r="M172" s="89">
        <v>4.2400000000270062E-2</v>
      </c>
      <c r="N172" s="90">
        <v>95518.213638000016</v>
      </c>
      <c r="O172" s="99">
        <v>97.69</v>
      </c>
      <c r="P172" s="90">
        <v>93.311745652000027</v>
      </c>
      <c r="Q172" s="91">
        <f t="shared" si="4"/>
        <v>1.3145139625410488E-3</v>
      </c>
      <c r="R172" s="91">
        <f>P172/'סכום נכסי הקרן'!$C$42</f>
        <v>4.7400436140039374E-5</v>
      </c>
    </row>
    <row r="173" spans="2:18">
      <c r="B173" s="86" t="s">
        <v>3174</v>
      </c>
      <c r="C173" s="88" t="s">
        <v>2811</v>
      </c>
      <c r="D173" s="87" t="s">
        <v>2905</v>
      </c>
      <c r="E173" s="87"/>
      <c r="F173" s="87" t="s">
        <v>513</v>
      </c>
      <c r="G173" s="98">
        <v>45153</v>
      </c>
      <c r="H173" s="87" t="s">
        <v>129</v>
      </c>
      <c r="I173" s="90">
        <v>7.4200000000028092</v>
      </c>
      <c r="J173" s="88" t="s">
        <v>628</v>
      </c>
      <c r="K173" s="88" t="s">
        <v>131</v>
      </c>
      <c r="L173" s="89">
        <v>4.3205999999999994E-2</v>
      </c>
      <c r="M173" s="89">
        <v>4.3799999999971903E-2</v>
      </c>
      <c r="N173" s="90">
        <v>108528.13585900002</v>
      </c>
      <c r="O173" s="99">
        <v>98.39</v>
      </c>
      <c r="P173" s="90">
        <v>106.78083148500002</v>
      </c>
      <c r="Q173" s="91">
        <f t="shared" si="4"/>
        <v>1.504257507326644E-3</v>
      </c>
      <c r="R173" s="91">
        <f>P173/'סכום נכסי הקרן'!$C$42</f>
        <v>5.4242453063319825E-5</v>
      </c>
    </row>
    <row r="174" spans="2:18">
      <c r="B174" s="86" t="s">
        <v>3174</v>
      </c>
      <c r="C174" s="88" t="s">
        <v>2811</v>
      </c>
      <c r="D174" s="87" t="s">
        <v>2906</v>
      </c>
      <c r="E174" s="87"/>
      <c r="F174" s="87" t="s">
        <v>513</v>
      </c>
      <c r="G174" s="98">
        <v>43011</v>
      </c>
      <c r="H174" s="87" t="s">
        <v>129</v>
      </c>
      <c r="I174" s="90">
        <v>7.6499999999727786</v>
      </c>
      <c r="J174" s="88" t="s">
        <v>628</v>
      </c>
      <c r="K174" s="88" t="s">
        <v>131</v>
      </c>
      <c r="L174" s="89">
        <v>3.9E-2</v>
      </c>
      <c r="M174" s="89">
        <v>3.6799999999952912E-2</v>
      </c>
      <c r="N174" s="90">
        <v>60747.008233000015</v>
      </c>
      <c r="O174" s="99">
        <v>111.88</v>
      </c>
      <c r="P174" s="90">
        <v>67.963753849000014</v>
      </c>
      <c r="Q174" s="91">
        <f t="shared" si="4"/>
        <v>9.5742827183191361E-4</v>
      </c>
      <c r="R174" s="91">
        <f>P174/'סכום נכסי הקרן'!$C$42</f>
        <v>3.452418076253009E-5</v>
      </c>
    </row>
    <row r="175" spans="2:18">
      <c r="B175" s="86" t="s">
        <v>3174</v>
      </c>
      <c r="C175" s="88" t="s">
        <v>2811</v>
      </c>
      <c r="D175" s="87" t="s">
        <v>2907</v>
      </c>
      <c r="E175" s="87"/>
      <c r="F175" s="87" t="s">
        <v>513</v>
      </c>
      <c r="G175" s="98">
        <v>43104</v>
      </c>
      <c r="H175" s="87" t="s">
        <v>129</v>
      </c>
      <c r="I175" s="90">
        <v>7.4999999999605187</v>
      </c>
      <c r="J175" s="88" t="s">
        <v>628</v>
      </c>
      <c r="K175" s="88" t="s">
        <v>131</v>
      </c>
      <c r="L175" s="89">
        <v>3.8199999999999998E-2</v>
      </c>
      <c r="M175" s="89">
        <v>4.3699999999839444E-2</v>
      </c>
      <c r="N175" s="90">
        <v>107940.83932100002</v>
      </c>
      <c r="O175" s="99">
        <v>105.59</v>
      </c>
      <c r="P175" s="90">
        <v>113.974735559</v>
      </c>
      <c r="Q175" s="91">
        <f t="shared" si="4"/>
        <v>1.6056004549307027E-3</v>
      </c>
      <c r="R175" s="91">
        <f>P175/'סכום נכסי הקרן'!$C$42</f>
        <v>5.7896807488634297E-5</v>
      </c>
    </row>
    <row r="176" spans="2:18">
      <c r="B176" s="86" t="s">
        <v>3174</v>
      </c>
      <c r="C176" s="88" t="s">
        <v>2811</v>
      </c>
      <c r="D176" s="87" t="s">
        <v>2908</v>
      </c>
      <c r="E176" s="87"/>
      <c r="F176" s="87" t="s">
        <v>513</v>
      </c>
      <c r="G176" s="98">
        <v>43194</v>
      </c>
      <c r="H176" s="87" t="s">
        <v>129</v>
      </c>
      <c r="I176" s="90">
        <v>7.6500000000726942</v>
      </c>
      <c r="J176" s="88" t="s">
        <v>628</v>
      </c>
      <c r="K176" s="88" t="s">
        <v>131</v>
      </c>
      <c r="L176" s="89">
        <v>3.7900000000000003E-2</v>
      </c>
      <c r="M176" s="89">
        <v>3.7500000000389444E-2</v>
      </c>
      <c r="N176" s="90">
        <v>69643.156393000012</v>
      </c>
      <c r="O176" s="99">
        <v>110.61</v>
      </c>
      <c r="P176" s="90">
        <v>77.032294736000026</v>
      </c>
      <c r="Q176" s="91">
        <f t="shared" si="4"/>
        <v>1.0851798590789624E-3</v>
      </c>
      <c r="R176" s="91">
        <f>P176/'סכום נכסי הקרן'!$C$42</f>
        <v>3.9130811901986939E-5</v>
      </c>
    </row>
    <row r="177" spans="2:18">
      <c r="B177" s="86" t="s">
        <v>3174</v>
      </c>
      <c r="C177" s="88" t="s">
        <v>2811</v>
      </c>
      <c r="D177" s="87" t="s">
        <v>2909</v>
      </c>
      <c r="E177" s="87"/>
      <c r="F177" s="87" t="s">
        <v>513</v>
      </c>
      <c r="G177" s="98">
        <v>43285</v>
      </c>
      <c r="H177" s="87" t="s">
        <v>129</v>
      </c>
      <c r="I177" s="90">
        <v>7.6099999999876937</v>
      </c>
      <c r="J177" s="88" t="s">
        <v>628</v>
      </c>
      <c r="K177" s="88" t="s">
        <v>131</v>
      </c>
      <c r="L177" s="89">
        <v>4.0099999999999997E-2</v>
      </c>
      <c r="M177" s="89">
        <v>3.7499999999878873E-2</v>
      </c>
      <c r="N177" s="90">
        <v>92908.689997000023</v>
      </c>
      <c r="O177" s="99">
        <v>111.07</v>
      </c>
      <c r="P177" s="90">
        <v>103.193684007</v>
      </c>
      <c r="Q177" s="91">
        <f t="shared" si="4"/>
        <v>1.4537241536467058E-3</v>
      </c>
      <c r="R177" s="91">
        <f>P177/'סכום נכסי הקרן'!$C$42</f>
        <v>5.2420256363774972E-5</v>
      </c>
    </row>
    <row r="178" spans="2:18">
      <c r="B178" s="86" t="s">
        <v>3174</v>
      </c>
      <c r="C178" s="88" t="s">
        <v>2811</v>
      </c>
      <c r="D178" s="87" t="s">
        <v>2910</v>
      </c>
      <c r="E178" s="87"/>
      <c r="F178" s="87" t="s">
        <v>513</v>
      </c>
      <c r="G178" s="98">
        <v>43377</v>
      </c>
      <c r="H178" s="87" t="s">
        <v>129</v>
      </c>
      <c r="I178" s="90">
        <v>7.5700000000155994</v>
      </c>
      <c r="J178" s="88" t="s">
        <v>628</v>
      </c>
      <c r="K178" s="88" t="s">
        <v>131</v>
      </c>
      <c r="L178" s="89">
        <v>3.9699999999999999E-2</v>
      </c>
      <c r="M178" s="89">
        <v>3.9400000000084909E-2</v>
      </c>
      <c r="N178" s="90">
        <v>185754.49628500003</v>
      </c>
      <c r="O178" s="99">
        <v>109.05</v>
      </c>
      <c r="P178" s="90">
        <v>202.56527141200004</v>
      </c>
      <c r="Q178" s="91">
        <f t="shared" si="4"/>
        <v>2.8536051462379206E-3</v>
      </c>
      <c r="R178" s="91">
        <f>P178/'סכום נכסי הקרן'!$C$42</f>
        <v>1.0289896673418896E-4</v>
      </c>
    </row>
    <row r="179" spans="2:18">
      <c r="B179" s="86" t="s">
        <v>3174</v>
      </c>
      <c r="C179" s="88" t="s">
        <v>2811</v>
      </c>
      <c r="D179" s="87" t="s">
        <v>2911</v>
      </c>
      <c r="E179" s="87"/>
      <c r="F179" s="87" t="s">
        <v>513</v>
      </c>
      <c r="G179" s="98">
        <v>43469</v>
      </c>
      <c r="H179" s="87" t="s">
        <v>129</v>
      </c>
      <c r="I179" s="90">
        <v>7.6599999999895143</v>
      </c>
      <c r="J179" s="88" t="s">
        <v>628</v>
      </c>
      <c r="K179" s="88" t="s">
        <v>131</v>
      </c>
      <c r="L179" s="89">
        <v>4.1700000000000001E-2</v>
      </c>
      <c r="M179" s="89">
        <v>3.4299999999927659E-2</v>
      </c>
      <c r="N179" s="90">
        <v>131218.15720800002</v>
      </c>
      <c r="O179" s="99">
        <v>114.83</v>
      </c>
      <c r="P179" s="90">
        <v>150.67780266300005</v>
      </c>
      <c r="Q179" s="91">
        <f t="shared" si="4"/>
        <v>2.1226489126481476E-3</v>
      </c>
      <c r="R179" s="91">
        <f>P179/'סכום נכסי הקרן'!$C$42</f>
        <v>7.6541206178751885E-5</v>
      </c>
    </row>
    <row r="180" spans="2:18">
      <c r="B180" s="86" t="s">
        <v>3174</v>
      </c>
      <c r="C180" s="88" t="s">
        <v>2811</v>
      </c>
      <c r="D180" s="87" t="s">
        <v>2912</v>
      </c>
      <c r="E180" s="87"/>
      <c r="F180" s="87" t="s">
        <v>513</v>
      </c>
      <c r="G180" s="98">
        <v>43559</v>
      </c>
      <c r="H180" s="87" t="s">
        <v>129</v>
      </c>
      <c r="I180" s="90">
        <v>7.6699999999874207</v>
      </c>
      <c r="J180" s="88" t="s">
        <v>628</v>
      </c>
      <c r="K180" s="88" t="s">
        <v>131</v>
      </c>
      <c r="L180" s="89">
        <v>3.7200000000000004E-2</v>
      </c>
      <c r="M180" s="89">
        <v>3.6799999999937688E-2</v>
      </c>
      <c r="N180" s="90">
        <v>311579.33173300006</v>
      </c>
      <c r="O180" s="99">
        <v>109.2</v>
      </c>
      <c r="P180" s="90">
        <v>340.2446454840001</v>
      </c>
      <c r="Q180" s="91">
        <f t="shared" si="4"/>
        <v>4.7931408210554775E-3</v>
      </c>
      <c r="R180" s="91">
        <f>P180/'סכום נכסי הקרן'!$C$42</f>
        <v>1.728372401305409E-4</v>
      </c>
    </row>
    <row r="181" spans="2:18">
      <c r="B181" s="86" t="s">
        <v>3174</v>
      </c>
      <c r="C181" s="88" t="s">
        <v>2811</v>
      </c>
      <c r="D181" s="87" t="s">
        <v>2913</v>
      </c>
      <c r="E181" s="87"/>
      <c r="F181" s="87" t="s">
        <v>513</v>
      </c>
      <c r="G181" s="98">
        <v>43742</v>
      </c>
      <c r="H181" s="87" t="s">
        <v>129</v>
      </c>
      <c r="I181" s="90">
        <v>7.5699999999951162</v>
      </c>
      <c r="J181" s="88" t="s">
        <v>628</v>
      </c>
      <c r="K181" s="88" t="s">
        <v>131</v>
      </c>
      <c r="L181" s="89">
        <v>3.1E-2</v>
      </c>
      <c r="M181" s="89">
        <v>4.5899999999949447E-2</v>
      </c>
      <c r="N181" s="90">
        <v>362744.60649000003</v>
      </c>
      <c r="O181" s="99">
        <v>96.51</v>
      </c>
      <c r="P181" s="90">
        <v>350.08482290300003</v>
      </c>
      <c r="Q181" s="91">
        <f t="shared" si="4"/>
        <v>4.9317627118021902E-3</v>
      </c>
      <c r="R181" s="91">
        <f>P181/'סכום נכסי הקרן'!$C$42</f>
        <v>1.7783584666283616E-4</v>
      </c>
    </row>
    <row r="182" spans="2:18">
      <c r="B182" s="86" t="s">
        <v>3174</v>
      </c>
      <c r="C182" s="88" t="s">
        <v>2811</v>
      </c>
      <c r="D182" s="87" t="s">
        <v>2914</v>
      </c>
      <c r="E182" s="87"/>
      <c r="F182" s="87" t="s">
        <v>513</v>
      </c>
      <c r="G182" s="98">
        <v>42935</v>
      </c>
      <c r="H182" s="87" t="s">
        <v>129</v>
      </c>
      <c r="I182" s="90">
        <v>7.6199999999980239</v>
      </c>
      <c r="J182" s="88" t="s">
        <v>628</v>
      </c>
      <c r="K182" s="88" t="s">
        <v>131</v>
      </c>
      <c r="L182" s="89">
        <v>4.0800000000000003E-2</v>
      </c>
      <c r="M182" s="89">
        <v>3.6599999999983951E-2</v>
      </c>
      <c r="N182" s="90">
        <v>284540.78783600009</v>
      </c>
      <c r="O182" s="99">
        <v>113.81</v>
      </c>
      <c r="P182" s="90">
        <v>323.83586542200004</v>
      </c>
      <c r="Q182" s="91">
        <f t="shared" si="4"/>
        <v>4.5619848143914664E-3</v>
      </c>
      <c r="R182" s="91">
        <f>P182/'סכום נכסי הקרן'!$C$42</f>
        <v>1.6450191936218363E-4</v>
      </c>
    </row>
    <row r="183" spans="2:18">
      <c r="B183" s="86" t="s">
        <v>3155</v>
      </c>
      <c r="C183" s="88" t="s">
        <v>2811</v>
      </c>
      <c r="D183" s="87" t="s">
        <v>2915</v>
      </c>
      <c r="E183" s="87"/>
      <c r="F183" s="87" t="s">
        <v>2887</v>
      </c>
      <c r="G183" s="98">
        <v>40742</v>
      </c>
      <c r="H183" s="87" t="s">
        <v>2789</v>
      </c>
      <c r="I183" s="90">
        <v>5.1100000000014916</v>
      </c>
      <c r="J183" s="88" t="s">
        <v>267</v>
      </c>
      <c r="K183" s="88" t="s">
        <v>131</v>
      </c>
      <c r="L183" s="89">
        <v>0.06</v>
      </c>
      <c r="M183" s="89">
        <v>2.1600000000005129E-2</v>
      </c>
      <c r="N183" s="90">
        <v>1052067.2818350003</v>
      </c>
      <c r="O183" s="99">
        <v>140.91999999999999</v>
      </c>
      <c r="P183" s="90">
        <v>1482.573164589</v>
      </c>
      <c r="Q183" s="91">
        <f t="shared" si="4"/>
        <v>2.0885507089418998E-2</v>
      </c>
      <c r="R183" s="91">
        <f>P183/'סכום נכסי הקרן'!$C$42</f>
        <v>7.5311649267736881E-4</v>
      </c>
    </row>
    <row r="184" spans="2:18">
      <c r="B184" s="86" t="s">
        <v>3155</v>
      </c>
      <c r="C184" s="88" t="s">
        <v>2811</v>
      </c>
      <c r="D184" s="87" t="s">
        <v>2916</v>
      </c>
      <c r="E184" s="87"/>
      <c r="F184" s="87" t="s">
        <v>2887</v>
      </c>
      <c r="G184" s="98">
        <v>42201</v>
      </c>
      <c r="H184" s="87" t="s">
        <v>2789</v>
      </c>
      <c r="I184" s="90">
        <v>4.710000000012724</v>
      </c>
      <c r="J184" s="88" t="s">
        <v>267</v>
      </c>
      <c r="K184" s="88" t="s">
        <v>131</v>
      </c>
      <c r="L184" s="89">
        <v>4.2030000000000005E-2</v>
      </c>
      <c r="M184" s="89">
        <v>3.3000000000115673E-2</v>
      </c>
      <c r="N184" s="90">
        <v>73590.297863000014</v>
      </c>
      <c r="O184" s="99">
        <v>117.48</v>
      </c>
      <c r="P184" s="90">
        <v>86.453878590000002</v>
      </c>
      <c r="Q184" s="91">
        <f t="shared" si="4"/>
        <v>1.2179048814091905E-3</v>
      </c>
      <c r="R184" s="91">
        <f>P184/'סכום נכסי הקרן'!$C$42</f>
        <v>4.3916781564102883E-5</v>
      </c>
    </row>
    <row r="185" spans="2:18">
      <c r="B185" s="86" t="s">
        <v>3175</v>
      </c>
      <c r="C185" s="88" t="s">
        <v>2811</v>
      </c>
      <c r="D185" s="87" t="s">
        <v>2917</v>
      </c>
      <c r="E185" s="87"/>
      <c r="F185" s="87" t="s">
        <v>2887</v>
      </c>
      <c r="G185" s="98">
        <v>42521</v>
      </c>
      <c r="H185" s="87" t="s">
        <v>2789</v>
      </c>
      <c r="I185" s="90">
        <v>1.3600000000169403</v>
      </c>
      <c r="J185" s="88" t="s">
        <v>127</v>
      </c>
      <c r="K185" s="88" t="s">
        <v>131</v>
      </c>
      <c r="L185" s="89">
        <v>2.3E-2</v>
      </c>
      <c r="M185" s="89">
        <v>3.9000000000580369E-2</v>
      </c>
      <c r="N185" s="90">
        <v>57507.933981000002</v>
      </c>
      <c r="O185" s="99">
        <v>110.86</v>
      </c>
      <c r="P185" s="90">
        <v>63.753295747000003</v>
      </c>
      <c r="Q185" s="91">
        <f t="shared" si="4"/>
        <v>8.9811413163337509E-4</v>
      </c>
      <c r="R185" s="91">
        <f>P185/'סכום נכסי הקרן'!$C$42</f>
        <v>3.2385355162498196E-5</v>
      </c>
    </row>
    <row r="186" spans="2:18">
      <c r="B186" s="86" t="s">
        <v>3176</v>
      </c>
      <c r="C186" s="88" t="s">
        <v>2811</v>
      </c>
      <c r="D186" s="87" t="s">
        <v>2918</v>
      </c>
      <c r="E186" s="87"/>
      <c r="F186" s="87" t="s">
        <v>513</v>
      </c>
      <c r="G186" s="98">
        <v>44592</v>
      </c>
      <c r="H186" s="87" t="s">
        <v>129</v>
      </c>
      <c r="I186" s="90">
        <v>11.329999999983078</v>
      </c>
      <c r="J186" s="88" t="s">
        <v>628</v>
      </c>
      <c r="K186" s="88" t="s">
        <v>131</v>
      </c>
      <c r="L186" s="89">
        <v>2.7473999999999998E-2</v>
      </c>
      <c r="M186" s="89">
        <v>4.2599999999917364E-2</v>
      </c>
      <c r="N186" s="90">
        <v>118517.08521900002</v>
      </c>
      <c r="O186" s="99">
        <v>85.77</v>
      </c>
      <c r="P186" s="90">
        <v>101.65210598400003</v>
      </c>
      <c r="Q186" s="91">
        <f t="shared" si="4"/>
        <v>1.4320074252603641E-3</v>
      </c>
      <c r="R186" s="91">
        <f>P186/'סכום נכסי הקרן'!$C$42</f>
        <v>5.1637166623855054E-5</v>
      </c>
    </row>
    <row r="187" spans="2:18">
      <c r="B187" s="86" t="s">
        <v>3176</v>
      </c>
      <c r="C187" s="88" t="s">
        <v>2811</v>
      </c>
      <c r="D187" s="87" t="s">
        <v>2919</v>
      </c>
      <c r="E187" s="87"/>
      <c r="F187" s="87" t="s">
        <v>513</v>
      </c>
      <c r="G187" s="98">
        <v>44837</v>
      </c>
      <c r="H187" s="87" t="s">
        <v>129</v>
      </c>
      <c r="I187" s="90">
        <v>11.160000000015875</v>
      </c>
      <c r="J187" s="88" t="s">
        <v>628</v>
      </c>
      <c r="K187" s="88" t="s">
        <v>131</v>
      </c>
      <c r="L187" s="89">
        <v>3.9636999999999999E-2</v>
      </c>
      <c r="M187" s="89">
        <v>3.9100000000061953E-2</v>
      </c>
      <c r="N187" s="90">
        <v>104088.99483900001</v>
      </c>
      <c r="O187" s="99">
        <v>99.24</v>
      </c>
      <c r="P187" s="90">
        <v>103.29791849600002</v>
      </c>
      <c r="Q187" s="91">
        <f t="shared" si="4"/>
        <v>1.4551925399705441E-3</v>
      </c>
      <c r="R187" s="91">
        <f>P187/'סכום נכסי הקרן'!$C$42</f>
        <v>5.2473205327540598E-5</v>
      </c>
    </row>
    <row r="188" spans="2:18">
      <c r="B188" s="86" t="s">
        <v>3176</v>
      </c>
      <c r="C188" s="88" t="s">
        <v>2811</v>
      </c>
      <c r="D188" s="87" t="s">
        <v>2920</v>
      </c>
      <c r="E188" s="87"/>
      <c r="F188" s="87" t="s">
        <v>513</v>
      </c>
      <c r="G188" s="98">
        <v>45076</v>
      </c>
      <c r="H188" s="87" t="s">
        <v>129</v>
      </c>
      <c r="I188" s="90">
        <v>10.980000000006809</v>
      </c>
      <c r="J188" s="88" t="s">
        <v>628</v>
      </c>
      <c r="K188" s="88" t="s">
        <v>131</v>
      </c>
      <c r="L188" s="89">
        <v>4.4936999999999998E-2</v>
      </c>
      <c r="M188" s="89">
        <v>4.1500000000043544E-2</v>
      </c>
      <c r="N188" s="90">
        <v>126622.19966500002</v>
      </c>
      <c r="O188" s="99">
        <v>99.74</v>
      </c>
      <c r="P188" s="90">
        <v>126.29298224300003</v>
      </c>
      <c r="Q188" s="91">
        <f t="shared" si="4"/>
        <v>1.7791317413405818E-3</v>
      </c>
      <c r="R188" s="91">
        <f>P188/'סכום נכסי הקרן'!$C$42</f>
        <v>6.4154221935469049E-5</v>
      </c>
    </row>
    <row r="189" spans="2:18">
      <c r="B189" s="86" t="s">
        <v>3177</v>
      </c>
      <c r="C189" s="88" t="s">
        <v>2790</v>
      </c>
      <c r="D189" s="87" t="s">
        <v>2921</v>
      </c>
      <c r="E189" s="87"/>
      <c r="F189" s="87" t="s">
        <v>513</v>
      </c>
      <c r="G189" s="98">
        <v>42432</v>
      </c>
      <c r="H189" s="87" t="s">
        <v>129</v>
      </c>
      <c r="I189" s="90">
        <v>4.2400000000011833</v>
      </c>
      <c r="J189" s="88" t="s">
        <v>628</v>
      </c>
      <c r="K189" s="88" t="s">
        <v>131</v>
      </c>
      <c r="L189" s="89">
        <v>2.5399999999999999E-2</v>
      </c>
      <c r="M189" s="89">
        <v>2.3800000000005466E-2</v>
      </c>
      <c r="N189" s="90">
        <v>381407.93936600006</v>
      </c>
      <c r="O189" s="99">
        <v>115.24</v>
      </c>
      <c r="P189" s="90">
        <v>439.53448570200004</v>
      </c>
      <c r="Q189" s="91">
        <f t="shared" si="4"/>
        <v>6.1918702135136203E-3</v>
      </c>
      <c r="R189" s="91">
        <f>P189/'סכום נכסי הקרן'!$C$42</f>
        <v>2.2327442462133541E-4</v>
      </c>
    </row>
    <row r="190" spans="2:18">
      <c r="B190" s="86" t="s">
        <v>3178</v>
      </c>
      <c r="C190" s="88" t="s">
        <v>2811</v>
      </c>
      <c r="D190" s="87" t="s">
        <v>2922</v>
      </c>
      <c r="E190" s="87"/>
      <c r="F190" s="87" t="s">
        <v>513</v>
      </c>
      <c r="G190" s="98">
        <v>42242</v>
      </c>
      <c r="H190" s="87" t="s">
        <v>129</v>
      </c>
      <c r="I190" s="90">
        <v>2.9000000000011852</v>
      </c>
      <c r="J190" s="88" t="s">
        <v>509</v>
      </c>
      <c r="K190" s="88" t="s">
        <v>131</v>
      </c>
      <c r="L190" s="89">
        <v>2.3599999999999999E-2</v>
      </c>
      <c r="M190" s="89">
        <v>3.2400000000010067E-2</v>
      </c>
      <c r="N190" s="90">
        <v>617660.98459000001</v>
      </c>
      <c r="O190" s="99">
        <v>109.24</v>
      </c>
      <c r="P190" s="90">
        <v>674.73287841800015</v>
      </c>
      <c r="Q190" s="91">
        <f t="shared" si="4"/>
        <v>9.5051891213543318E-3</v>
      </c>
      <c r="R190" s="91">
        <f>P190/'סכום נכסי הקרן'!$C$42</f>
        <v>3.4275034178777962E-4</v>
      </c>
    </row>
    <row r="191" spans="2:18">
      <c r="B191" s="86" t="s">
        <v>3179</v>
      </c>
      <c r="C191" s="88" t="s">
        <v>2790</v>
      </c>
      <c r="D191" s="87">
        <v>7134</v>
      </c>
      <c r="E191" s="87"/>
      <c r="F191" s="87" t="s">
        <v>513</v>
      </c>
      <c r="G191" s="98">
        <v>43705</v>
      </c>
      <c r="H191" s="87" t="s">
        <v>129</v>
      </c>
      <c r="I191" s="90">
        <v>5.1199999999689352</v>
      </c>
      <c r="J191" s="88" t="s">
        <v>628</v>
      </c>
      <c r="K191" s="88" t="s">
        <v>131</v>
      </c>
      <c r="L191" s="89">
        <v>0.04</v>
      </c>
      <c r="M191" s="89">
        <v>3.6699999999795258E-2</v>
      </c>
      <c r="N191" s="90">
        <v>37335.891063999996</v>
      </c>
      <c r="O191" s="99">
        <v>113.81</v>
      </c>
      <c r="P191" s="90">
        <v>42.491975561000004</v>
      </c>
      <c r="Q191" s="91">
        <f t="shared" si="4"/>
        <v>5.9859875925159377E-4</v>
      </c>
      <c r="R191" s="91">
        <f>P191/'סכום נכסי הקרן'!$C$42</f>
        <v>2.1585044411824523E-5</v>
      </c>
    </row>
    <row r="192" spans="2:18">
      <c r="B192" s="86" t="s">
        <v>3179</v>
      </c>
      <c r="C192" s="88" t="s">
        <v>2790</v>
      </c>
      <c r="D192" s="87" t="s">
        <v>2923</v>
      </c>
      <c r="E192" s="87"/>
      <c r="F192" s="87" t="s">
        <v>513</v>
      </c>
      <c r="G192" s="98">
        <v>43256</v>
      </c>
      <c r="H192" s="87" t="s">
        <v>129</v>
      </c>
      <c r="I192" s="90">
        <v>5.1200000000022587</v>
      </c>
      <c r="J192" s="88" t="s">
        <v>628</v>
      </c>
      <c r="K192" s="88" t="s">
        <v>131</v>
      </c>
      <c r="L192" s="89">
        <v>0.04</v>
      </c>
      <c r="M192" s="89">
        <v>3.6000000000014125E-2</v>
      </c>
      <c r="N192" s="90">
        <v>613425.50472700002</v>
      </c>
      <c r="O192" s="99">
        <v>115.45</v>
      </c>
      <c r="P192" s="90">
        <v>708.19974427000011</v>
      </c>
      <c r="Q192" s="91">
        <f t="shared" si="4"/>
        <v>9.9766481229789494E-3</v>
      </c>
      <c r="R192" s="91">
        <f>P192/'סכום נכסי הקרן'!$C$42</f>
        <v>3.5975081719996573E-4</v>
      </c>
    </row>
    <row r="193" spans="2:18">
      <c r="B193" s="86" t="s">
        <v>3180</v>
      </c>
      <c r="C193" s="88" t="s">
        <v>2811</v>
      </c>
      <c r="D193" s="87" t="s">
        <v>2924</v>
      </c>
      <c r="E193" s="87"/>
      <c r="F193" s="87" t="s">
        <v>513</v>
      </c>
      <c r="G193" s="98">
        <v>44294</v>
      </c>
      <c r="H193" s="87" t="s">
        <v>129</v>
      </c>
      <c r="I193" s="90">
        <v>7.670000000013439</v>
      </c>
      <c r="J193" s="88" t="s">
        <v>628</v>
      </c>
      <c r="K193" s="88" t="s">
        <v>131</v>
      </c>
      <c r="L193" s="89">
        <v>0.03</v>
      </c>
      <c r="M193" s="89">
        <v>4.3000000000091888E-2</v>
      </c>
      <c r="N193" s="90">
        <v>342177.71178600006</v>
      </c>
      <c r="O193" s="99">
        <v>101.78</v>
      </c>
      <c r="P193" s="90">
        <v>348.268481296</v>
      </c>
      <c r="Q193" s="91">
        <f t="shared" si="4"/>
        <v>4.9061752963437955E-3</v>
      </c>
      <c r="R193" s="91">
        <f>P193/'סכום נכסי הקרן'!$C$42</f>
        <v>1.7691318270719454E-4</v>
      </c>
    </row>
    <row r="194" spans="2:18">
      <c r="B194" s="86" t="s">
        <v>3181</v>
      </c>
      <c r="C194" s="88" t="s">
        <v>2811</v>
      </c>
      <c r="D194" s="87" t="s">
        <v>2925</v>
      </c>
      <c r="E194" s="87"/>
      <c r="F194" s="87" t="s">
        <v>513</v>
      </c>
      <c r="G194" s="98">
        <v>42326</v>
      </c>
      <c r="H194" s="87" t="s">
        <v>129</v>
      </c>
      <c r="I194" s="90">
        <v>6.3100000000222423</v>
      </c>
      <c r="J194" s="88" t="s">
        <v>628</v>
      </c>
      <c r="K194" s="88" t="s">
        <v>131</v>
      </c>
      <c r="L194" s="89">
        <v>8.0500000000000002E-2</v>
      </c>
      <c r="M194" s="89">
        <v>7.4300000000382116E-2</v>
      </c>
      <c r="N194" s="90">
        <v>32755.698361000002</v>
      </c>
      <c r="O194" s="99">
        <v>107.06</v>
      </c>
      <c r="P194" s="90">
        <v>35.068380962000006</v>
      </c>
      <c r="Q194" s="91">
        <f t="shared" si="4"/>
        <v>4.9402008392573297E-4</v>
      </c>
      <c r="R194" s="91">
        <f>P194/'סכום נכסי הקרן'!$C$42</f>
        <v>1.7814011952183701E-5</v>
      </c>
    </row>
    <row r="195" spans="2:18">
      <c r="B195" s="86" t="s">
        <v>3181</v>
      </c>
      <c r="C195" s="88" t="s">
        <v>2811</v>
      </c>
      <c r="D195" s="87" t="s">
        <v>2926</v>
      </c>
      <c r="E195" s="87"/>
      <c r="F195" s="87" t="s">
        <v>513</v>
      </c>
      <c r="G195" s="98">
        <v>42606</v>
      </c>
      <c r="H195" s="87" t="s">
        <v>129</v>
      </c>
      <c r="I195" s="90">
        <v>6.3100000000332148</v>
      </c>
      <c r="J195" s="88" t="s">
        <v>628</v>
      </c>
      <c r="K195" s="88" t="s">
        <v>131</v>
      </c>
      <c r="L195" s="89">
        <v>8.0500000000000002E-2</v>
      </c>
      <c r="M195" s="89">
        <v>7.4300000000318597E-2</v>
      </c>
      <c r="N195" s="90">
        <v>137779.56563200001</v>
      </c>
      <c r="O195" s="99">
        <v>107.07</v>
      </c>
      <c r="P195" s="90">
        <v>147.52112121000005</v>
      </c>
      <c r="Q195" s="91">
        <f t="shared" si="4"/>
        <v>2.0781796787240694E-3</v>
      </c>
      <c r="R195" s="91">
        <f>P195/'סכום נכסי הקרן'!$C$42</f>
        <v>7.4937677313421241E-5</v>
      </c>
    </row>
    <row r="196" spans="2:18">
      <c r="B196" s="86" t="s">
        <v>3181</v>
      </c>
      <c r="C196" s="88" t="s">
        <v>2811</v>
      </c>
      <c r="D196" s="87" t="s">
        <v>2927</v>
      </c>
      <c r="E196" s="87"/>
      <c r="F196" s="87" t="s">
        <v>513</v>
      </c>
      <c r="G196" s="98">
        <v>42648</v>
      </c>
      <c r="H196" s="87" t="s">
        <v>129</v>
      </c>
      <c r="I196" s="90">
        <v>6.3099999999985936</v>
      </c>
      <c r="J196" s="88" t="s">
        <v>628</v>
      </c>
      <c r="K196" s="88" t="s">
        <v>131</v>
      </c>
      <c r="L196" s="89">
        <v>8.0500000000000002E-2</v>
      </c>
      <c r="M196" s="89">
        <v>7.4299999999920902E-2</v>
      </c>
      <c r="N196" s="90">
        <v>126385.98353900001</v>
      </c>
      <c r="O196" s="99">
        <v>107.06</v>
      </c>
      <c r="P196" s="90">
        <v>135.30932824900003</v>
      </c>
      <c r="Q196" s="91">
        <f t="shared" si="4"/>
        <v>1.9061480417342097E-3</v>
      </c>
      <c r="R196" s="91">
        <f>P196/'סכום נכסי הקרן'!$C$42</f>
        <v>6.8734339155307418E-5</v>
      </c>
    </row>
    <row r="197" spans="2:18">
      <c r="B197" s="86" t="s">
        <v>3181</v>
      </c>
      <c r="C197" s="88" t="s">
        <v>2811</v>
      </c>
      <c r="D197" s="87" t="s">
        <v>2928</v>
      </c>
      <c r="E197" s="87"/>
      <c r="F197" s="87" t="s">
        <v>513</v>
      </c>
      <c r="G197" s="98">
        <v>42718</v>
      </c>
      <c r="H197" s="87" t="s">
        <v>129</v>
      </c>
      <c r="I197" s="90">
        <v>6.309999999950497</v>
      </c>
      <c r="J197" s="88" t="s">
        <v>628</v>
      </c>
      <c r="K197" s="88" t="s">
        <v>131</v>
      </c>
      <c r="L197" s="89">
        <v>8.0500000000000002E-2</v>
      </c>
      <c r="M197" s="89">
        <v>7.4299999999572666E-2</v>
      </c>
      <c r="N197" s="90">
        <v>88302.708284000008</v>
      </c>
      <c r="O197" s="99">
        <v>107.06</v>
      </c>
      <c r="P197" s="90">
        <v>94.53722452800001</v>
      </c>
      <c r="Q197" s="91">
        <f t="shared" si="4"/>
        <v>1.331777695868993E-3</v>
      </c>
      <c r="R197" s="91">
        <f>P197/'סכום נכסי הקרן'!$C$42</f>
        <v>4.8022954053480202E-5</v>
      </c>
    </row>
    <row r="198" spans="2:18">
      <c r="B198" s="86" t="s">
        <v>3181</v>
      </c>
      <c r="C198" s="88" t="s">
        <v>2811</v>
      </c>
      <c r="D198" s="87" t="s">
        <v>2929</v>
      </c>
      <c r="E198" s="87"/>
      <c r="F198" s="87" t="s">
        <v>513</v>
      </c>
      <c r="G198" s="98">
        <v>42900</v>
      </c>
      <c r="H198" s="87" t="s">
        <v>129</v>
      </c>
      <c r="I198" s="90">
        <v>6.310000000027058</v>
      </c>
      <c r="J198" s="88" t="s">
        <v>628</v>
      </c>
      <c r="K198" s="88" t="s">
        <v>131</v>
      </c>
      <c r="L198" s="89">
        <v>8.0500000000000002E-2</v>
      </c>
      <c r="M198" s="89">
        <v>7.4300000000231292E-2</v>
      </c>
      <c r="N198" s="90">
        <v>104597.91254700001</v>
      </c>
      <c r="O198" s="99">
        <v>107.06</v>
      </c>
      <c r="P198" s="90">
        <v>111.98293528700002</v>
      </c>
      <c r="Q198" s="91">
        <f t="shared" si="4"/>
        <v>1.5775412942125909E-3</v>
      </c>
      <c r="R198" s="91">
        <f>P198/'סכום נכסי הקרן'!$C$42</f>
        <v>5.6885014161471049E-5</v>
      </c>
    </row>
    <row r="199" spans="2:18">
      <c r="B199" s="86" t="s">
        <v>3181</v>
      </c>
      <c r="C199" s="88" t="s">
        <v>2811</v>
      </c>
      <c r="D199" s="87" t="s">
        <v>2930</v>
      </c>
      <c r="E199" s="87"/>
      <c r="F199" s="87" t="s">
        <v>513</v>
      </c>
      <c r="G199" s="98">
        <v>43075</v>
      </c>
      <c r="H199" s="87" t="s">
        <v>129</v>
      </c>
      <c r="I199" s="90">
        <v>6.3100000000238898</v>
      </c>
      <c r="J199" s="88" t="s">
        <v>628</v>
      </c>
      <c r="K199" s="88" t="s">
        <v>131</v>
      </c>
      <c r="L199" s="89">
        <v>8.0500000000000002E-2</v>
      </c>
      <c r="M199" s="89">
        <v>7.4300000000141045E-2</v>
      </c>
      <c r="N199" s="90">
        <v>64903.597264000011</v>
      </c>
      <c r="O199" s="99">
        <v>107.06</v>
      </c>
      <c r="P199" s="90">
        <v>69.486043514000002</v>
      </c>
      <c r="Q199" s="91">
        <f t="shared" si="4"/>
        <v>9.78873278628135E-4</v>
      </c>
      <c r="R199" s="91">
        <f>P199/'סכום נכסי הקרן'!$C$42</f>
        <v>3.5297472415668587E-5</v>
      </c>
    </row>
    <row r="200" spans="2:18">
      <c r="B200" s="86" t="s">
        <v>3181</v>
      </c>
      <c r="C200" s="88" t="s">
        <v>2811</v>
      </c>
      <c r="D200" s="87" t="s">
        <v>2931</v>
      </c>
      <c r="E200" s="87"/>
      <c r="F200" s="87" t="s">
        <v>513</v>
      </c>
      <c r="G200" s="98">
        <v>43292</v>
      </c>
      <c r="H200" s="87" t="s">
        <v>129</v>
      </c>
      <c r="I200" s="90">
        <v>6.3099999999948801</v>
      </c>
      <c r="J200" s="88" t="s">
        <v>628</v>
      </c>
      <c r="K200" s="88" t="s">
        <v>131</v>
      </c>
      <c r="L200" s="89">
        <v>8.0500000000000002E-2</v>
      </c>
      <c r="M200" s="89">
        <v>7.4299999999872801E-2</v>
      </c>
      <c r="N200" s="90">
        <v>176977.35547000001</v>
      </c>
      <c r="O200" s="99">
        <v>107.06</v>
      </c>
      <c r="P200" s="90">
        <v>189.47264948700004</v>
      </c>
      <c r="Q200" s="91">
        <f t="shared" si="4"/>
        <v>2.6691649752130561E-3</v>
      </c>
      <c r="R200" s="91">
        <f>P200/'סכום נכסי הקרן'!$C$42</f>
        <v>9.6248185687008525E-5</v>
      </c>
    </row>
    <row r="201" spans="2:18">
      <c r="B201" s="86" t="s">
        <v>3182</v>
      </c>
      <c r="C201" s="88" t="s">
        <v>2811</v>
      </c>
      <c r="D201" s="87" t="s">
        <v>2932</v>
      </c>
      <c r="E201" s="87"/>
      <c r="F201" s="87" t="s">
        <v>496</v>
      </c>
      <c r="G201" s="98">
        <v>44376</v>
      </c>
      <c r="H201" s="87" t="s">
        <v>263</v>
      </c>
      <c r="I201" s="90">
        <v>4.4800000000000706</v>
      </c>
      <c r="J201" s="88" t="s">
        <v>127</v>
      </c>
      <c r="K201" s="88" t="s">
        <v>131</v>
      </c>
      <c r="L201" s="89">
        <v>7.400000000000001E-2</v>
      </c>
      <c r="M201" s="89">
        <v>7.8300000000006031E-2</v>
      </c>
      <c r="N201" s="90">
        <v>2274022.2139870008</v>
      </c>
      <c r="O201" s="99">
        <v>99.06</v>
      </c>
      <c r="P201" s="90">
        <v>2252.646495508</v>
      </c>
      <c r="Q201" s="91">
        <f t="shared" si="4"/>
        <v>3.1733789249402594E-2</v>
      </c>
      <c r="R201" s="91">
        <f>P201/'סכום נכסי הקרן'!$C$42</f>
        <v>1.1442978117098576E-3</v>
      </c>
    </row>
    <row r="202" spans="2:18">
      <c r="B202" s="86" t="s">
        <v>3182</v>
      </c>
      <c r="C202" s="88" t="s">
        <v>2811</v>
      </c>
      <c r="D202" s="87" t="s">
        <v>2933</v>
      </c>
      <c r="E202" s="87"/>
      <c r="F202" s="87" t="s">
        <v>496</v>
      </c>
      <c r="G202" s="98">
        <v>44431</v>
      </c>
      <c r="H202" s="87" t="s">
        <v>263</v>
      </c>
      <c r="I202" s="90">
        <v>4.4800000000075064</v>
      </c>
      <c r="J202" s="88" t="s">
        <v>127</v>
      </c>
      <c r="K202" s="88" t="s">
        <v>131</v>
      </c>
      <c r="L202" s="89">
        <v>7.400000000000001E-2</v>
      </c>
      <c r="M202" s="89">
        <v>7.8100000000141112E-2</v>
      </c>
      <c r="N202" s="90">
        <v>392512.93452400004</v>
      </c>
      <c r="O202" s="99">
        <v>99.11</v>
      </c>
      <c r="P202" s="90">
        <v>389.01958497100003</v>
      </c>
      <c r="Q202" s="91">
        <f t="shared" si="4"/>
        <v>5.480249807494013E-3</v>
      </c>
      <c r="R202" s="91">
        <f>P202/'סכום נכסי הקרן'!$C$42</f>
        <v>1.976139002201517E-4</v>
      </c>
    </row>
    <row r="203" spans="2:18">
      <c r="B203" s="86" t="s">
        <v>3182</v>
      </c>
      <c r="C203" s="88" t="s">
        <v>2811</v>
      </c>
      <c r="D203" s="87" t="s">
        <v>2934</v>
      </c>
      <c r="E203" s="87"/>
      <c r="F203" s="87" t="s">
        <v>496</v>
      </c>
      <c r="G203" s="98">
        <v>44859</v>
      </c>
      <c r="H203" s="87" t="s">
        <v>263</v>
      </c>
      <c r="I203" s="90">
        <v>4.4900000000004283</v>
      </c>
      <c r="J203" s="88" t="s">
        <v>127</v>
      </c>
      <c r="K203" s="88" t="s">
        <v>131</v>
      </c>
      <c r="L203" s="89">
        <v>7.400000000000001E-2</v>
      </c>
      <c r="M203" s="89">
        <v>7.2100000000008893E-2</v>
      </c>
      <c r="N203" s="90">
        <v>1194660.3451400003</v>
      </c>
      <c r="O203" s="99">
        <v>101.65</v>
      </c>
      <c r="P203" s="90">
        <v>1214.3722882520003</v>
      </c>
      <c r="Q203" s="91">
        <f t="shared" ref="Q203:Q253" si="5">IFERROR(P203/$P$10,0)</f>
        <v>1.7107271088717037E-2</v>
      </c>
      <c r="R203" s="91">
        <f>P203/'סכום נכסי הקרן'!$C$42</f>
        <v>6.1687599666386333E-4</v>
      </c>
    </row>
    <row r="204" spans="2:18">
      <c r="B204" s="86" t="s">
        <v>3183</v>
      </c>
      <c r="C204" s="88" t="s">
        <v>2811</v>
      </c>
      <c r="D204" s="87" t="s">
        <v>2935</v>
      </c>
      <c r="E204" s="87"/>
      <c r="F204" s="87" t="s">
        <v>496</v>
      </c>
      <c r="G204" s="98">
        <v>42516</v>
      </c>
      <c r="H204" s="87" t="s">
        <v>263</v>
      </c>
      <c r="I204" s="90">
        <v>3.4500000000013236</v>
      </c>
      <c r="J204" s="88" t="s">
        <v>278</v>
      </c>
      <c r="K204" s="88" t="s">
        <v>131</v>
      </c>
      <c r="L204" s="89">
        <v>2.3269999999999999E-2</v>
      </c>
      <c r="M204" s="89">
        <v>3.469999999999572E-2</v>
      </c>
      <c r="N204" s="90">
        <v>451031.98233600007</v>
      </c>
      <c r="O204" s="99">
        <v>108.87</v>
      </c>
      <c r="P204" s="90">
        <v>491.03852624300009</v>
      </c>
      <c r="Q204" s="91">
        <f t="shared" si="5"/>
        <v>6.9174249649049165E-3</v>
      </c>
      <c r="R204" s="91">
        <f>P204/'סכום נכסי הקרן'!$C$42</f>
        <v>2.4943741158036617E-4</v>
      </c>
    </row>
    <row r="205" spans="2:18">
      <c r="B205" s="86" t="s">
        <v>3184</v>
      </c>
      <c r="C205" s="88" t="s">
        <v>2790</v>
      </c>
      <c r="D205" s="87" t="s">
        <v>2936</v>
      </c>
      <c r="E205" s="87"/>
      <c r="F205" s="87" t="s">
        <v>2887</v>
      </c>
      <c r="G205" s="98">
        <v>42978</v>
      </c>
      <c r="H205" s="87" t="s">
        <v>2789</v>
      </c>
      <c r="I205" s="90">
        <v>0.81000000000484096</v>
      </c>
      <c r="J205" s="88" t="s">
        <v>127</v>
      </c>
      <c r="K205" s="88" t="s">
        <v>131</v>
      </c>
      <c r="L205" s="89">
        <v>2.76E-2</v>
      </c>
      <c r="M205" s="89">
        <v>6.289999999986616E-2</v>
      </c>
      <c r="N205" s="90">
        <v>72012.68773000002</v>
      </c>
      <c r="O205" s="99">
        <v>97.53</v>
      </c>
      <c r="P205" s="90">
        <v>70.233973886000001</v>
      </c>
      <c r="Q205" s="91">
        <f t="shared" si="5"/>
        <v>9.8940962547421334E-4</v>
      </c>
      <c r="R205" s="91">
        <f>P205/'סכום נכסי הקרן'!$C$42</f>
        <v>3.5677405569715436E-5</v>
      </c>
    </row>
    <row r="206" spans="2:18">
      <c r="B206" s="86" t="s">
        <v>3185</v>
      </c>
      <c r="C206" s="88" t="s">
        <v>2811</v>
      </c>
      <c r="D206" s="87" t="s">
        <v>2937</v>
      </c>
      <c r="E206" s="87"/>
      <c r="F206" s="87" t="s">
        <v>513</v>
      </c>
      <c r="G206" s="98">
        <v>42794</v>
      </c>
      <c r="H206" s="87" t="s">
        <v>129</v>
      </c>
      <c r="I206" s="90">
        <v>4.9999999999982476</v>
      </c>
      <c r="J206" s="88" t="s">
        <v>628</v>
      </c>
      <c r="K206" s="88" t="s">
        <v>131</v>
      </c>
      <c r="L206" s="89">
        <v>2.8999999999999998E-2</v>
      </c>
      <c r="M206" s="89">
        <v>2.8499999999991241E-2</v>
      </c>
      <c r="N206" s="90">
        <v>993379.6449340001</v>
      </c>
      <c r="O206" s="99">
        <v>114.82</v>
      </c>
      <c r="P206" s="90">
        <v>1140.5985289600001</v>
      </c>
      <c r="Q206" s="91">
        <f t="shared" si="5"/>
        <v>1.6067995315009569E-2</v>
      </c>
      <c r="R206" s="91">
        <f>P206/'סכום נכסי הקרן'!$C$42</f>
        <v>5.7940045334724179E-4</v>
      </c>
    </row>
    <row r="207" spans="2:18">
      <c r="B207" s="86" t="s">
        <v>3186</v>
      </c>
      <c r="C207" s="88" t="s">
        <v>2811</v>
      </c>
      <c r="D207" s="87" t="s">
        <v>2938</v>
      </c>
      <c r="E207" s="87"/>
      <c r="F207" s="87" t="s">
        <v>513</v>
      </c>
      <c r="G207" s="98">
        <v>44728</v>
      </c>
      <c r="H207" s="87" t="s">
        <v>129</v>
      </c>
      <c r="I207" s="90">
        <v>9.6200000000014416</v>
      </c>
      <c r="J207" s="88" t="s">
        <v>628</v>
      </c>
      <c r="K207" s="88" t="s">
        <v>131</v>
      </c>
      <c r="L207" s="89">
        <v>2.6314999999999998E-2</v>
      </c>
      <c r="M207" s="89">
        <v>3.1999999999983986E-2</v>
      </c>
      <c r="N207" s="90">
        <v>124872.34321100003</v>
      </c>
      <c r="O207" s="99">
        <v>100.05</v>
      </c>
      <c r="P207" s="90">
        <v>124.93477506100001</v>
      </c>
      <c r="Q207" s="91">
        <f t="shared" si="5"/>
        <v>1.7599982196998978E-3</v>
      </c>
      <c r="R207" s="91">
        <f>P207/'סכום נכסי הקרן'!$C$42</f>
        <v>6.3464280788773188E-5</v>
      </c>
    </row>
    <row r="208" spans="2:18">
      <c r="B208" s="86" t="s">
        <v>3186</v>
      </c>
      <c r="C208" s="88" t="s">
        <v>2811</v>
      </c>
      <c r="D208" s="87" t="s">
        <v>2939</v>
      </c>
      <c r="E208" s="87"/>
      <c r="F208" s="87" t="s">
        <v>513</v>
      </c>
      <c r="G208" s="98">
        <v>44923</v>
      </c>
      <c r="H208" s="87" t="s">
        <v>129</v>
      </c>
      <c r="I208" s="90">
        <v>9.3499999999611205</v>
      </c>
      <c r="J208" s="88" t="s">
        <v>628</v>
      </c>
      <c r="K208" s="88" t="s">
        <v>131</v>
      </c>
      <c r="L208" s="89">
        <v>3.0750000000000003E-2</v>
      </c>
      <c r="M208" s="89">
        <v>3.6599999999754176E-2</v>
      </c>
      <c r="N208" s="90">
        <v>40638.94606100001</v>
      </c>
      <c r="O208" s="99">
        <v>98.1</v>
      </c>
      <c r="P208" s="90">
        <v>39.866807653000009</v>
      </c>
      <c r="Q208" s="91">
        <f t="shared" si="5"/>
        <v>5.6161713550242215E-4</v>
      </c>
      <c r="R208" s="91">
        <f>P208/'סכום נכסי הקרן'!$C$42</f>
        <v>2.0251513430161152E-5</v>
      </c>
    </row>
    <row r="209" spans="2:18">
      <c r="B209" s="86" t="s">
        <v>3175</v>
      </c>
      <c r="C209" s="88" t="s">
        <v>2811</v>
      </c>
      <c r="D209" s="87" t="s">
        <v>2940</v>
      </c>
      <c r="E209" s="87"/>
      <c r="F209" s="87" t="s">
        <v>2887</v>
      </c>
      <c r="G209" s="98">
        <v>42474</v>
      </c>
      <c r="H209" s="87" t="s">
        <v>2789</v>
      </c>
      <c r="I209" s="90">
        <v>0.35999999999394605</v>
      </c>
      <c r="J209" s="88" t="s">
        <v>127</v>
      </c>
      <c r="K209" s="88" t="s">
        <v>131</v>
      </c>
      <c r="L209" s="89">
        <v>6.8499999999999991E-2</v>
      </c>
      <c r="M209" s="89">
        <v>6.4399999999974047E-2</v>
      </c>
      <c r="N209" s="90">
        <v>46025.669650000011</v>
      </c>
      <c r="O209" s="99">
        <v>100.49</v>
      </c>
      <c r="P209" s="90">
        <v>46.251183198000007</v>
      </c>
      <c r="Q209" s="91">
        <f t="shared" si="5"/>
        <v>6.5155598229355211E-4</v>
      </c>
      <c r="R209" s="91">
        <f>P209/'סכום נכסי הקרן'!$C$42</f>
        <v>2.3494644112159221E-5</v>
      </c>
    </row>
    <row r="210" spans="2:18">
      <c r="B210" s="86" t="s">
        <v>3175</v>
      </c>
      <c r="C210" s="88" t="s">
        <v>2811</v>
      </c>
      <c r="D210" s="87" t="s">
        <v>2941</v>
      </c>
      <c r="E210" s="87"/>
      <c r="F210" s="87" t="s">
        <v>2887</v>
      </c>
      <c r="G210" s="98">
        <v>42562</v>
      </c>
      <c r="H210" s="87" t="s">
        <v>2789</v>
      </c>
      <c r="I210" s="90">
        <v>1.3499999999763563</v>
      </c>
      <c r="J210" s="88" t="s">
        <v>127</v>
      </c>
      <c r="K210" s="88" t="s">
        <v>131</v>
      </c>
      <c r="L210" s="89">
        <v>3.3700000000000001E-2</v>
      </c>
      <c r="M210" s="89">
        <v>6.829999999848313E-2</v>
      </c>
      <c r="N210" s="90">
        <v>28693.258607000007</v>
      </c>
      <c r="O210" s="99">
        <v>95.81</v>
      </c>
      <c r="P210" s="90">
        <v>27.491009899000002</v>
      </c>
      <c r="Q210" s="91">
        <f t="shared" si="5"/>
        <v>3.8727510780219905E-4</v>
      </c>
      <c r="R210" s="91">
        <f>P210/'סכום נכסי הקרן'!$C$42</f>
        <v>1.3964864230517263E-5</v>
      </c>
    </row>
    <row r="211" spans="2:18">
      <c r="B211" s="86" t="s">
        <v>3175</v>
      </c>
      <c r="C211" s="88" t="s">
        <v>2811</v>
      </c>
      <c r="D211" s="87" t="s">
        <v>2942</v>
      </c>
      <c r="E211" s="87"/>
      <c r="F211" s="87" t="s">
        <v>2887</v>
      </c>
      <c r="G211" s="98">
        <v>42717</v>
      </c>
      <c r="H211" s="87" t="s">
        <v>2789</v>
      </c>
      <c r="I211" s="90">
        <v>1.5300000000999798</v>
      </c>
      <c r="J211" s="88" t="s">
        <v>127</v>
      </c>
      <c r="K211" s="88" t="s">
        <v>131</v>
      </c>
      <c r="L211" s="89">
        <v>3.85E-2</v>
      </c>
      <c r="M211" s="89">
        <v>6.7600000006998562E-2</v>
      </c>
      <c r="N211" s="90">
        <v>6248.0294480000002</v>
      </c>
      <c r="O211" s="99">
        <v>96.05</v>
      </c>
      <c r="P211" s="90">
        <v>6.0012320800000003</v>
      </c>
      <c r="Q211" s="91">
        <f t="shared" si="5"/>
        <v>8.4541375863116499E-5</v>
      </c>
      <c r="R211" s="91">
        <f>P211/'סכום נכסי הקרן'!$C$42</f>
        <v>3.0485017291443051E-6</v>
      </c>
    </row>
    <row r="212" spans="2:18">
      <c r="B212" s="86" t="s">
        <v>3175</v>
      </c>
      <c r="C212" s="88" t="s">
        <v>2811</v>
      </c>
      <c r="D212" s="87" t="s">
        <v>2943</v>
      </c>
      <c r="E212" s="87"/>
      <c r="F212" s="87" t="s">
        <v>2887</v>
      </c>
      <c r="G212" s="98">
        <v>42710</v>
      </c>
      <c r="H212" s="87" t="s">
        <v>2789</v>
      </c>
      <c r="I212" s="90">
        <v>1.530000000038465</v>
      </c>
      <c r="J212" s="88" t="s">
        <v>127</v>
      </c>
      <c r="K212" s="88" t="s">
        <v>131</v>
      </c>
      <c r="L212" s="89">
        <v>3.8399999999999997E-2</v>
      </c>
      <c r="M212" s="89">
        <v>6.7600000001939969E-2</v>
      </c>
      <c r="N212" s="90">
        <v>18679.879156000003</v>
      </c>
      <c r="O212" s="99">
        <v>96.03</v>
      </c>
      <c r="P212" s="90">
        <v>17.938287727000006</v>
      </c>
      <c r="Q212" s="91">
        <f t="shared" si="5"/>
        <v>2.527026958552546E-4</v>
      </c>
      <c r="R212" s="91">
        <f>P212/'סכום נכסי הקרן'!$C$42</f>
        <v>9.1122790161528929E-6</v>
      </c>
    </row>
    <row r="213" spans="2:18">
      <c r="B213" s="86" t="s">
        <v>3175</v>
      </c>
      <c r="C213" s="88" t="s">
        <v>2811</v>
      </c>
      <c r="D213" s="87" t="s">
        <v>2944</v>
      </c>
      <c r="E213" s="87"/>
      <c r="F213" s="87" t="s">
        <v>2887</v>
      </c>
      <c r="G213" s="98">
        <v>42474</v>
      </c>
      <c r="H213" s="87" t="s">
        <v>2789</v>
      </c>
      <c r="I213" s="90">
        <v>0.36000000000085741</v>
      </c>
      <c r="J213" s="88" t="s">
        <v>127</v>
      </c>
      <c r="K213" s="88" t="s">
        <v>131</v>
      </c>
      <c r="L213" s="89">
        <v>3.1800000000000002E-2</v>
      </c>
      <c r="M213" s="89">
        <v>7.1099999999204716E-2</v>
      </c>
      <c r="N213" s="90">
        <v>47207.104278000013</v>
      </c>
      <c r="O213" s="99">
        <v>98.82</v>
      </c>
      <c r="P213" s="90">
        <v>46.650059161000009</v>
      </c>
      <c r="Q213" s="91">
        <f t="shared" si="5"/>
        <v>6.5717508221523773E-4</v>
      </c>
      <c r="R213" s="91">
        <f>P213/'סכום נכסי הקרן'!$C$42</f>
        <v>2.3697264848486353E-5</v>
      </c>
    </row>
    <row r="214" spans="2:18">
      <c r="B214" s="86" t="s">
        <v>3187</v>
      </c>
      <c r="C214" s="88" t="s">
        <v>2790</v>
      </c>
      <c r="D214" s="87">
        <v>7355</v>
      </c>
      <c r="E214" s="87"/>
      <c r="F214" s="87" t="s">
        <v>2887</v>
      </c>
      <c r="G214" s="98">
        <v>43842</v>
      </c>
      <c r="H214" s="87" t="s">
        <v>2789</v>
      </c>
      <c r="I214" s="90">
        <v>0.16000000000469811</v>
      </c>
      <c r="J214" s="88" t="s">
        <v>127</v>
      </c>
      <c r="K214" s="88" t="s">
        <v>131</v>
      </c>
      <c r="L214" s="89">
        <v>2.0838000000000002E-2</v>
      </c>
      <c r="M214" s="89">
        <v>6.5000000001057059E-2</v>
      </c>
      <c r="N214" s="90">
        <v>42660.056250000009</v>
      </c>
      <c r="O214" s="99">
        <v>99.79</v>
      </c>
      <c r="P214" s="90">
        <v>42.570471155000007</v>
      </c>
      <c r="Q214" s="91">
        <f t="shared" si="5"/>
        <v>5.9970455309983856E-4</v>
      </c>
      <c r="R214" s="91">
        <f>P214/'סכום נכסי הקרן'!$C$42</f>
        <v>2.1624918549476473E-5</v>
      </c>
    </row>
    <row r="215" spans="2:18">
      <c r="B215" s="86" t="s">
        <v>3188</v>
      </c>
      <c r="C215" s="88" t="s">
        <v>2811</v>
      </c>
      <c r="D215" s="87" t="s">
        <v>2945</v>
      </c>
      <c r="E215" s="87"/>
      <c r="F215" s="87" t="s">
        <v>513</v>
      </c>
      <c r="G215" s="98">
        <v>45015</v>
      </c>
      <c r="H215" s="87" t="s">
        <v>129</v>
      </c>
      <c r="I215" s="90">
        <v>5.2199999999994304</v>
      </c>
      <c r="J215" s="88" t="s">
        <v>278</v>
      </c>
      <c r="K215" s="88" t="s">
        <v>131</v>
      </c>
      <c r="L215" s="89">
        <v>4.5499999999999999E-2</v>
      </c>
      <c r="M215" s="89">
        <v>3.8699999999995773E-2</v>
      </c>
      <c r="N215" s="90">
        <v>959937.52418700012</v>
      </c>
      <c r="O215" s="99">
        <v>106.06</v>
      </c>
      <c r="P215" s="90">
        <v>1018.1097148890002</v>
      </c>
      <c r="Q215" s="91">
        <f t="shared" si="5"/>
        <v>1.4342454170897743E-2</v>
      </c>
      <c r="R215" s="91">
        <f>P215/'סכום נכסי הקרן'!$C$42</f>
        <v>5.1717867013363898E-4</v>
      </c>
    </row>
    <row r="216" spans="2:18">
      <c r="B216" s="86" t="s">
        <v>3186</v>
      </c>
      <c r="C216" s="88" t="s">
        <v>2811</v>
      </c>
      <c r="D216" s="87" t="s">
        <v>2946</v>
      </c>
      <c r="E216" s="87"/>
      <c r="F216" s="87" t="s">
        <v>513</v>
      </c>
      <c r="G216" s="98">
        <v>44143</v>
      </c>
      <c r="H216" s="87" t="s">
        <v>129</v>
      </c>
      <c r="I216" s="90">
        <v>6.7900000000138334</v>
      </c>
      <c r="J216" s="88" t="s">
        <v>628</v>
      </c>
      <c r="K216" s="88" t="s">
        <v>131</v>
      </c>
      <c r="L216" s="89">
        <v>2.5243000000000002E-2</v>
      </c>
      <c r="M216" s="89">
        <v>3.2900000000055399E-2</v>
      </c>
      <c r="N216" s="90">
        <v>284387.90149100003</v>
      </c>
      <c r="O216" s="99">
        <v>106</v>
      </c>
      <c r="P216" s="90">
        <v>301.45116447700002</v>
      </c>
      <c r="Q216" s="91">
        <f t="shared" si="5"/>
        <v>4.246643999214276E-3</v>
      </c>
      <c r="R216" s="91">
        <f>P216/'סכום נכסי הקרן'!$C$42</f>
        <v>1.5313095442906098E-4</v>
      </c>
    </row>
    <row r="217" spans="2:18">
      <c r="B217" s="86" t="s">
        <v>3186</v>
      </c>
      <c r="C217" s="88" t="s">
        <v>2811</v>
      </c>
      <c r="D217" s="87" t="s">
        <v>2947</v>
      </c>
      <c r="E217" s="87"/>
      <c r="F217" s="87" t="s">
        <v>513</v>
      </c>
      <c r="G217" s="98">
        <v>43779</v>
      </c>
      <c r="H217" s="87" t="s">
        <v>129</v>
      </c>
      <c r="I217" s="90">
        <v>7.0899999999779002</v>
      </c>
      <c r="J217" s="88" t="s">
        <v>628</v>
      </c>
      <c r="K217" s="88" t="s">
        <v>131</v>
      </c>
      <c r="L217" s="89">
        <v>2.5243000000000002E-2</v>
      </c>
      <c r="M217" s="89">
        <v>3.6299999999854456E-2</v>
      </c>
      <c r="N217" s="90">
        <v>90429.919498000017</v>
      </c>
      <c r="O217" s="99">
        <v>102.57</v>
      </c>
      <c r="P217" s="90">
        <v>92.753964245000006</v>
      </c>
      <c r="Q217" s="91">
        <f t="shared" si="5"/>
        <v>1.3066563081544104E-3</v>
      </c>
      <c r="R217" s="91">
        <f>P217/'סכום נכסי הקרן'!$C$42</f>
        <v>4.7117094725966928E-5</v>
      </c>
    </row>
    <row r="218" spans="2:18">
      <c r="B218" s="86" t="s">
        <v>3186</v>
      </c>
      <c r="C218" s="88" t="s">
        <v>2811</v>
      </c>
      <c r="D218" s="87" t="s">
        <v>2948</v>
      </c>
      <c r="E218" s="87"/>
      <c r="F218" s="87" t="s">
        <v>513</v>
      </c>
      <c r="G218" s="98">
        <v>43835</v>
      </c>
      <c r="H218" s="87" t="s">
        <v>129</v>
      </c>
      <c r="I218" s="90">
        <v>7.0799999999673853</v>
      </c>
      <c r="J218" s="88" t="s">
        <v>628</v>
      </c>
      <c r="K218" s="88" t="s">
        <v>131</v>
      </c>
      <c r="L218" s="89">
        <v>2.5243000000000002E-2</v>
      </c>
      <c r="M218" s="89">
        <v>3.6699999999646682E-2</v>
      </c>
      <c r="N218" s="90">
        <v>50356.735343000008</v>
      </c>
      <c r="O218" s="99">
        <v>102.29</v>
      </c>
      <c r="P218" s="90">
        <v>51.509902346000004</v>
      </c>
      <c r="Q218" s="91">
        <f t="shared" si="5"/>
        <v>7.2563732861096288E-4</v>
      </c>
      <c r="R218" s="91">
        <f>P218/'סכום נכסי הקרן'!$C$42</f>
        <v>2.6165964634688033E-5</v>
      </c>
    </row>
    <row r="219" spans="2:18">
      <c r="B219" s="86" t="s">
        <v>3186</v>
      </c>
      <c r="C219" s="88" t="s">
        <v>2811</v>
      </c>
      <c r="D219" s="87" t="s">
        <v>2949</v>
      </c>
      <c r="E219" s="87"/>
      <c r="F219" s="87" t="s">
        <v>513</v>
      </c>
      <c r="G219" s="98">
        <v>43227</v>
      </c>
      <c r="H219" s="87" t="s">
        <v>129</v>
      </c>
      <c r="I219" s="90">
        <v>7.1200000000617845</v>
      </c>
      <c r="J219" s="88" t="s">
        <v>628</v>
      </c>
      <c r="K219" s="88" t="s">
        <v>131</v>
      </c>
      <c r="L219" s="89">
        <v>2.7806000000000001E-2</v>
      </c>
      <c r="M219" s="89">
        <v>3.2500000000077224E-2</v>
      </c>
      <c r="N219" s="90">
        <v>29744.281174000003</v>
      </c>
      <c r="O219" s="99">
        <v>108.83</v>
      </c>
      <c r="P219" s="90">
        <v>32.370703275000004</v>
      </c>
      <c r="Q219" s="91">
        <f t="shared" si="5"/>
        <v>4.5601699051858551E-4</v>
      </c>
      <c r="R219" s="91">
        <f>P219/'סכום נכסי הקרן'!$C$42</f>
        <v>1.6443647503039865E-5</v>
      </c>
    </row>
    <row r="220" spans="2:18">
      <c r="B220" s="86" t="s">
        <v>3186</v>
      </c>
      <c r="C220" s="88" t="s">
        <v>2811</v>
      </c>
      <c r="D220" s="87" t="s">
        <v>2950</v>
      </c>
      <c r="E220" s="87"/>
      <c r="F220" s="87" t="s">
        <v>513</v>
      </c>
      <c r="G220" s="98">
        <v>43279</v>
      </c>
      <c r="H220" s="87" t="s">
        <v>129</v>
      </c>
      <c r="I220" s="90">
        <v>7.1400000001233597</v>
      </c>
      <c r="J220" s="88" t="s">
        <v>628</v>
      </c>
      <c r="K220" s="88" t="s">
        <v>131</v>
      </c>
      <c r="L220" s="89">
        <v>2.7797000000000002E-2</v>
      </c>
      <c r="M220" s="89">
        <v>3.1600000000804755E-2</v>
      </c>
      <c r="N220" s="90">
        <v>34786.85265600001</v>
      </c>
      <c r="O220" s="99">
        <v>108.59</v>
      </c>
      <c r="P220" s="90">
        <v>37.775043431000014</v>
      </c>
      <c r="Q220" s="91">
        <f t="shared" si="5"/>
        <v>5.3214974898049968E-4</v>
      </c>
      <c r="R220" s="91">
        <f>P220/'סכום נכסי הקרן'!$C$42</f>
        <v>1.91889404846854E-5</v>
      </c>
    </row>
    <row r="221" spans="2:18">
      <c r="B221" s="86" t="s">
        <v>3186</v>
      </c>
      <c r="C221" s="88" t="s">
        <v>2811</v>
      </c>
      <c r="D221" s="87" t="s">
        <v>2951</v>
      </c>
      <c r="E221" s="87"/>
      <c r="F221" s="87" t="s">
        <v>513</v>
      </c>
      <c r="G221" s="98">
        <v>43321</v>
      </c>
      <c r="H221" s="87" t="s">
        <v>129</v>
      </c>
      <c r="I221" s="90">
        <v>7.1299999999837578</v>
      </c>
      <c r="J221" s="88" t="s">
        <v>628</v>
      </c>
      <c r="K221" s="88" t="s">
        <v>131</v>
      </c>
      <c r="L221" s="89">
        <v>2.8528999999999999E-2</v>
      </c>
      <c r="M221" s="89">
        <v>3.1199999999904238E-2</v>
      </c>
      <c r="N221" s="90">
        <v>194870.95191600002</v>
      </c>
      <c r="O221" s="99">
        <v>109.32</v>
      </c>
      <c r="P221" s="90">
        <v>213.03291414200004</v>
      </c>
      <c r="Q221" s="91">
        <f t="shared" si="5"/>
        <v>3.0010663519771511E-3</v>
      </c>
      <c r="R221" s="91">
        <f>P221/'סכום נכסי הקרן'!$C$42</f>
        <v>1.0821631266200547E-4</v>
      </c>
    </row>
    <row r="222" spans="2:18">
      <c r="B222" s="86" t="s">
        <v>3186</v>
      </c>
      <c r="C222" s="88" t="s">
        <v>2811</v>
      </c>
      <c r="D222" s="87" t="s">
        <v>2952</v>
      </c>
      <c r="E222" s="87"/>
      <c r="F222" s="87" t="s">
        <v>513</v>
      </c>
      <c r="G222" s="98">
        <v>43138</v>
      </c>
      <c r="H222" s="87" t="s">
        <v>129</v>
      </c>
      <c r="I222" s="90">
        <v>7.0699999999975871</v>
      </c>
      <c r="J222" s="88" t="s">
        <v>628</v>
      </c>
      <c r="K222" s="88" t="s">
        <v>131</v>
      </c>
      <c r="L222" s="89">
        <v>2.6242999999999999E-2</v>
      </c>
      <c r="M222" s="89">
        <v>3.6699999999996409E-2</v>
      </c>
      <c r="N222" s="90">
        <v>186501.14281200003</v>
      </c>
      <c r="O222" s="99">
        <v>104.49</v>
      </c>
      <c r="P222" s="90">
        <v>194.87504472100005</v>
      </c>
      <c r="Q222" s="91">
        <f t="shared" si="5"/>
        <v>2.7452703349042451E-3</v>
      </c>
      <c r="R222" s="91">
        <f>P222/'סכום נכסי הקרן'!$C$42</f>
        <v>9.8992490688519158E-5</v>
      </c>
    </row>
    <row r="223" spans="2:18">
      <c r="B223" s="86" t="s">
        <v>3186</v>
      </c>
      <c r="C223" s="88" t="s">
        <v>2811</v>
      </c>
      <c r="D223" s="87" t="s">
        <v>2953</v>
      </c>
      <c r="E223" s="87"/>
      <c r="F223" s="87" t="s">
        <v>513</v>
      </c>
      <c r="G223" s="98">
        <v>43417</v>
      </c>
      <c r="H223" s="87" t="s">
        <v>129</v>
      </c>
      <c r="I223" s="90">
        <v>7.0800000000180061</v>
      </c>
      <c r="J223" s="88" t="s">
        <v>628</v>
      </c>
      <c r="K223" s="88" t="s">
        <v>131</v>
      </c>
      <c r="L223" s="89">
        <v>3.0796999999999998E-2</v>
      </c>
      <c r="M223" s="89">
        <v>3.2200000000085924E-2</v>
      </c>
      <c r="N223" s="90">
        <v>221869.42018400002</v>
      </c>
      <c r="O223" s="99">
        <v>110.14</v>
      </c>
      <c r="P223" s="90">
        <v>244.36698214500007</v>
      </c>
      <c r="Q223" s="91">
        <f t="shared" si="5"/>
        <v>3.442479912567542E-3</v>
      </c>
      <c r="R223" s="91">
        <f>P223/'סכום נכסי הקרן'!$C$42</f>
        <v>1.2413337089519928E-4</v>
      </c>
    </row>
    <row r="224" spans="2:18">
      <c r="B224" s="86" t="s">
        <v>3186</v>
      </c>
      <c r="C224" s="88" t="s">
        <v>2811</v>
      </c>
      <c r="D224" s="87" t="s">
        <v>2954</v>
      </c>
      <c r="E224" s="87"/>
      <c r="F224" s="87" t="s">
        <v>513</v>
      </c>
      <c r="G224" s="98">
        <v>43485</v>
      </c>
      <c r="H224" s="87" t="s">
        <v>129</v>
      </c>
      <c r="I224" s="90">
        <v>7.1199999999984609</v>
      </c>
      <c r="J224" s="88" t="s">
        <v>628</v>
      </c>
      <c r="K224" s="88" t="s">
        <v>131</v>
      </c>
      <c r="L224" s="89">
        <v>3.0190999999999999E-2</v>
      </c>
      <c r="M224" s="89">
        <v>3.05999999999923E-2</v>
      </c>
      <c r="N224" s="90">
        <v>280376.04230500007</v>
      </c>
      <c r="O224" s="99">
        <v>111.15</v>
      </c>
      <c r="P224" s="90">
        <v>311.63797180400002</v>
      </c>
      <c r="Q224" s="91">
        <f t="shared" si="5"/>
        <v>4.3901489821238952E-3</v>
      </c>
      <c r="R224" s="91">
        <f>P224/'סכום נכסי הקרן'!$C$42</f>
        <v>1.5830564178273175E-4</v>
      </c>
    </row>
    <row r="225" spans="2:18">
      <c r="B225" s="86" t="s">
        <v>3186</v>
      </c>
      <c r="C225" s="88" t="s">
        <v>2811</v>
      </c>
      <c r="D225" s="87" t="s">
        <v>2955</v>
      </c>
      <c r="E225" s="87"/>
      <c r="F225" s="87" t="s">
        <v>513</v>
      </c>
      <c r="G225" s="98">
        <v>43613</v>
      </c>
      <c r="H225" s="87" t="s">
        <v>129</v>
      </c>
      <c r="I225" s="90">
        <v>7.1600000000087558</v>
      </c>
      <c r="J225" s="88" t="s">
        <v>628</v>
      </c>
      <c r="K225" s="88" t="s">
        <v>131</v>
      </c>
      <c r="L225" s="89">
        <v>2.5243000000000002E-2</v>
      </c>
      <c r="M225" s="89">
        <v>3.2700000000123602E-2</v>
      </c>
      <c r="N225" s="90">
        <v>74000.93359500001</v>
      </c>
      <c r="O225" s="99">
        <v>104.95</v>
      </c>
      <c r="P225" s="90">
        <v>77.663980452000018</v>
      </c>
      <c r="Q225" s="91">
        <f t="shared" si="5"/>
        <v>1.0940786283369773E-3</v>
      </c>
      <c r="R225" s="91">
        <f>P225/'סכום נכסי הקרן'!$C$42</f>
        <v>3.9451695175926534E-5</v>
      </c>
    </row>
    <row r="226" spans="2:18">
      <c r="B226" s="86" t="s">
        <v>3186</v>
      </c>
      <c r="C226" s="88" t="s">
        <v>2811</v>
      </c>
      <c r="D226" s="87" t="s">
        <v>2956</v>
      </c>
      <c r="E226" s="87"/>
      <c r="F226" s="87" t="s">
        <v>513</v>
      </c>
      <c r="G226" s="98">
        <v>43657</v>
      </c>
      <c r="H226" s="87" t="s">
        <v>129</v>
      </c>
      <c r="I226" s="90">
        <v>7.0800000000475665</v>
      </c>
      <c r="J226" s="88" t="s">
        <v>628</v>
      </c>
      <c r="K226" s="88" t="s">
        <v>131</v>
      </c>
      <c r="L226" s="89">
        <v>2.5243000000000002E-2</v>
      </c>
      <c r="M226" s="89">
        <v>3.6700000000301346E-2</v>
      </c>
      <c r="N226" s="90">
        <v>73009.676262000008</v>
      </c>
      <c r="O226" s="99">
        <v>101.36</v>
      </c>
      <c r="P226" s="90">
        <v>74.002602631000016</v>
      </c>
      <c r="Q226" s="91">
        <f t="shared" si="5"/>
        <v>1.0424995668349866E-3</v>
      </c>
      <c r="R226" s="91">
        <f>P226/'סכום נכסי הקרן'!$C$42</f>
        <v>3.7591790997988273E-5</v>
      </c>
    </row>
    <row r="227" spans="2:18">
      <c r="B227" s="86" t="s">
        <v>3186</v>
      </c>
      <c r="C227" s="88" t="s">
        <v>2811</v>
      </c>
      <c r="D227" s="87" t="s">
        <v>2957</v>
      </c>
      <c r="E227" s="87"/>
      <c r="F227" s="87" t="s">
        <v>513</v>
      </c>
      <c r="G227" s="98">
        <v>43541</v>
      </c>
      <c r="H227" s="87" t="s">
        <v>129</v>
      </c>
      <c r="I227" s="90">
        <v>7.1400000002703843</v>
      </c>
      <c r="J227" s="88" t="s">
        <v>628</v>
      </c>
      <c r="K227" s="88" t="s">
        <v>131</v>
      </c>
      <c r="L227" s="89">
        <v>2.7271E-2</v>
      </c>
      <c r="M227" s="89">
        <v>3.1600000001060023E-2</v>
      </c>
      <c r="N227" s="90">
        <v>24077.212798</v>
      </c>
      <c r="O227" s="99">
        <v>108.14</v>
      </c>
      <c r="P227" s="90">
        <v>26.037099914000002</v>
      </c>
      <c r="Q227" s="91">
        <f t="shared" si="5"/>
        <v>3.6679338856946726E-4</v>
      </c>
      <c r="R227" s="91">
        <f>P227/'סכום נכסי הקרן'!$C$42</f>
        <v>1.3226308040020349E-5</v>
      </c>
    </row>
    <row r="228" spans="2:18">
      <c r="B228" s="86" t="s">
        <v>3189</v>
      </c>
      <c r="C228" s="88" t="s">
        <v>2790</v>
      </c>
      <c r="D228" s="87">
        <v>22333</v>
      </c>
      <c r="E228" s="87"/>
      <c r="F228" s="87" t="s">
        <v>496</v>
      </c>
      <c r="G228" s="98">
        <v>41639</v>
      </c>
      <c r="H228" s="87" t="s">
        <v>263</v>
      </c>
      <c r="I228" s="90">
        <v>0.260000000002792</v>
      </c>
      <c r="J228" s="88" t="s">
        <v>126</v>
      </c>
      <c r="K228" s="88" t="s">
        <v>131</v>
      </c>
      <c r="L228" s="89">
        <v>3.7000000000000005E-2</v>
      </c>
      <c r="M228" s="89">
        <v>6.969999999979988E-2</v>
      </c>
      <c r="N228" s="90">
        <v>115823.67758300001</v>
      </c>
      <c r="O228" s="99">
        <v>111.32</v>
      </c>
      <c r="P228" s="90">
        <v>128.93491781400002</v>
      </c>
      <c r="Q228" s="91">
        <f t="shared" si="5"/>
        <v>1.8163495768011373E-3</v>
      </c>
      <c r="R228" s="91">
        <f>P228/'סכום נכסי הקרן'!$C$42</f>
        <v>6.5496270543007875E-5</v>
      </c>
    </row>
    <row r="229" spans="2:18">
      <c r="B229" s="86" t="s">
        <v>3189</v>
      </c>
      <c r="C229" s="88" t="s">
        <v>2790</v>
      </c>
      <c r="D229" s="87">
        <v>22334</v>
      </c>
      <c r="E229" s="87"/>
      <c r="F229" s="87" t="s">
        <v>496</v>
      </c>
      <c r="G229" s="98">
        <v>42004</v>
      </c>
      <c r="H229" s="87" t="s">
        <v>263</v>
      </c>
      <c r="I229" s="90">
        <v>0.72999999999572029</v>
      </c>
      <c r="J229" s="88" t="s">
        <v>126</v>
      </c>
      <c r="K229" s="88" t="s">
        <v>131</v>
      </c>
      <c r="L229" s="89">
        <v>3.7000000000000005E-2</v>
      </c>
      <c r="M229" s="89">
        <v>0.10880000000002583</v>
      </c>
      <c r="N229" s="90">
        <v>115823.67786700003</v>
      </c>
      <c r="O229" s="99">
        <v>106.92</v>
      </c>
      <c r="P229" s="90">
        <v>123.83866996100001</v>
      </c>
      <c r="Q229" s="91">
        <f t="shared" si="5"/>
        <v>1.7445570182917064E-3</v>
      </c>
      <c r="R229" s="91">
        <f>P229/'סכום נכסי הקרן'!$C$42</f>
        <v>6.2907482076753719E-5</v>
      </c>
    </row>
    <row r="230" spans="2:18">
      <c r="B230" s="86" t="s">
        <v>3189</v>
      </c>
      <c r="C230" s="88" t="s">
        <v>2790</v>
      </c>
      <c r="D230" s="87" t="s">
        <v>2958</v>
      </c>
      <c r="E230" s="87"/>
      <c r="F230" s="87" t="s">
        <v>496</v>
      </c>
      <c r="G230" s="98">
        <v>42759</v>
      </c>
      <c r="H230" s="87" t="s">
        <v>263</v>
      </c>
      <c r="I230" s="90">
        <v>1.6899999999959208</v>
      </c>
      <c r="J230" s="88" t="s">
        <v>126</v>
      </c>
      <c r="K230" s="88" t="s">
        <v>131</v>
      </c>
      <c r="L230" s="89">
        <v>7.0499999999999993E-2</v>
      </c>
      <c r="M230" s="89">
        <v>7.1700000000004219E-2</v>
      </c>
      <c r="N230" s="90">
        <v>140374.58798000001</v>
      </c>
      <c r="O230" s="99">
        <v>101.29</v>
      </c>
      <c r="P230" s="90">
        <v>142.18496978200002</v>
      </c>
      <c r="Q230" s="91">
        <f t="shared" si="5"/>
        <v>2.0030075178205614E-3</v>
      </c>
      <c r="R230" s="91">
        <f>P230/'סכום נכסי הקרן'!$C$42</f>
        <v>7.2227022794752141E-5</v>
      </c>
    </row>
    <row r="231" spans="2:18">
      <c r="B231" s="86" t="s">
        <v>3189</v>
      </c>
      <c r="C231" s="88" t="s">
        <v>2790</v>
      </c>
      <c r="D231" s="87" t="s">
        <v>2959</v>
      </c>
      <c r="E231" s="87"/>
      <c r="F231" s="87" t="s">
        <v>496</v>
      </c>
      <c r="G231" s="98">
        <v>42759</v>
      </c>
      <c r="H231" s="87" t="s">
        <v>263</v>
      </c>
      <c r="I231" s="90">
        <v>1.730000000000073</v>
      </c>
      <c r="J231" s="88" t="s">
        <v>126</v>
      </c>
      <c r="K231" s="88" t="s">
        <v>131</v>
      </c>
      <c r="L231" s="89">
        <v>3.8800000000000001E-2</v>
      </c>
      <c r="M231" s="89">
        <v>5.8100000000143787E-2</v>
      </c>
      <c r="N231" s="90">
        <v>140374.58798000001</v>
      </c>
      <c r="O231" s="99">
        <v>97.6</v>
      </c>
      <c r="P231" s="90">
        <v>137.00559706300001</v>
      </c>
      <c r="Q231" s="91">
        <f t="shared" si="5"/>
        <v>1.9300439513503654E-3</v>
      </c>
      <c r="R231" s="91">
        <f>P231/'סכום נכסי הקרן'!$C$42</f>
        <v>6.959600861645121E-5</v>
      </c>
    </row>
    <row r="232" spans="2:18">
      <c r="B232" s="86" t="s">
        <v>3190</v>
      </c>
      <c r="C232" s="88" t="s">
        <v>2790</v>
      </c>
      <c r="D232" s="87">
        <v>7561</v>
      </c>
      <c r="E232" s="87"/>
      <c r="F232" s="87" t="s">
        <v>562</v>
      </c>
      <c r="G232" s="98">
        <v>43920</v>
      </c>
      <c r="H232" s="87" t="s">
        <v>129</v>
      </c>
      <c r="I232" s="90">
        <v>4.1699999999962758</v>
      </c>
      <c r="J232" s="88" t="s">
        <v>154</v>
      </c>
      <c r="K232" s="88" t="s">
        <v>131</v>
      </c>
      <c r="L232" s="89">
        <v>4.8917999999999996E-2</v>
      </c>
      <c r="M232" s="89">
        <v>5.8699999999952429E-2</v>
      </c>
      <c r="N232" s="90">
        <v>396606.38595600007</v>
      </c>
      <c r="O232" s="99">
        <v>97.48</v>
      </c>
      <c r="P232" s="90">
        <v>386.61190013199996</v>
      </c>
      <c r="Q232" s="91">
        <f t="shared" si="5"/>
        <v>5.446331940925881E-3</v>
      </c>
      <c r="R232" s="91">
        <f>P232/'סכום נכסי הקרן'!$C$42</f>
        <v>1.9639084613774297E-4</v>
      </c>
    </row>
    <row r="233" spans="2:18">
      <c r="B233" s="86" t="s">
        <v>3190</v>
      </c>
      <c r="C233" s="88" t="s">
        <v>2790</v>
      </c>
      <c r="D233" s="87">
        <v>8991</v>
      </c>
      <c r="E233" s="87"/>
      <c r="F233" s="87" t="s">
        <v>562</v>
      </c>
      <c r="G233" s="98">
        <v>44636</v>
      </c>
      <c r="H233" s="87" t="s">
        <v>129</v>
      </c>
      <c r="I233" s="90">
        <v>4.4900000000000633</v>
      </c>
      <c r="J233" s="88" t="s">
        <v>154</v>
      </c>
      <c r="K233" s="88" t="s">
        <v>131</v>
      </c>
      <c r="L233" s="89">
        <v>4.2824000000000001E-2</v>
      </c>
      <c r="M233" s="89">
        <v>7.5799999999994955E-2</v>
      </c>
      <c r="N233" s="90">
        <v>361200.99075400009</v>
      </c>
      <c r="O233" s="99">
        <v>87.81</v>
      </c>
      <c r="P233" s="90">
        <v>317.17059780200009</v>
      </c>
      <c r="Q233" s="91">
        <f t="shared" si="5"/>
        <v>4.4680889464131903E-3</v>
      </c>
      <c r="R233" s="91">
        <f>P233/'סכום נכסי הקרן'!$C$42</f>
        <v>1.6111610131783641E-4</v>
      </c>
    </row>
    <row r="234" spans="2:18">
      <c r="B234" s="86" t="s">
        <v>3190</v>
      </c>
      <c r="C234" s="88" t="s">
        <v>2790</v>
      </c>
      <c r="D234" s="87">
        <v>9112</v>
      </c>
      <c r="E234" s="87"/>
      <c r="F234" s="87" t="s">
        <v>562</v>
      </c>
      <c r="G234" s="98">
        <v>44722</v>
      </c>
      <c r="H234" s="87" t="s">
        <v>129</v>
      </c>
      <c r="I234" s="90">
        <v>4.4300000000016366</v>
      </c>
      <c r="J234" s="88" t="s">
        <v>154</v>
      </c>
      <c r="K234" s="88" t="s">
        <v>131</v>
      </c>
      <c r="L234" s="89">
        <v>5.2750000000000005E-2</v>
      </c>
      <c r="M234" s="89">
        <v>7.1000000000023891E-2</v>
      </c>
      <c r="N234" s="90">
        <v>578338.28168700007</v>
      </c>
      <c r="O234" s="99">
        <v>94.02</v>
      </c>
      <c r="P234" s="90">
        <v>543.75366637700017</v>
      </c>
      <c r="Q234" s="91">
        <f t="shared" si="5"/>
        <v>7.6600408838255795E-3</v>
      </c>
      <c r="R234" s="91">
        <f>P234/'סכום נכסי הקרן'!$C$42</f>
        <v>2.7621561207458596E-4</v>
      </c>
    </row>
    <row r="235" spans="2:18">
      <c r="B235" s="86" t="s">
        <v>3190</v>
      </c>
      <c r="C235" s="88" t="s">
        <v>2790</v>
      </c>
      <c r="D235" s="87">
        <v>9247</v>
      </c>
      <c r="E235" s="87"/>
      <c r="F235" s="87" t="s">
        <v>562</v>
      </c>
      <c r="G235" s="98">
        <v>44816</v>
      </c>
      <c r="H235" s="87" t="s">
        <v>129</v>
      </c>
      <c r="I235" s="90">
        <v>4.3600000000044119</v>
      </c>
      <c r="J235" s="88" t="s">
        <v>154</v>
      </c>
      <c r="K235" s="88" t="s">
        <v>131</v>
      </c>
      <c r="L235" s="89">
        <v>5.6036999999999997E-2</v>
      </c>
      <c r="M235" s="89">
        <v>8.2200000000072923E-2</v>
      </c>
      <c r="N235" s="90">
        <v>715175.39862600004</v>
      </c>
      <c r="O235" s="99">
        <v>91.27</v>
      </c>
      <c r="P235" s="90">
        <v>652.74060789200007</v>
      </c>
      <c r="Q235" s="91">
        <f t="shared" si="5"/>
        <v>9.1953766055514249E-3</v>
      </c>
      <c r="R235" s="91">
        <f>P235/'סכום נכסי הקרן'!$C$42</f>
        <v>3.3157872338799254E-4</v>
      </c>
    </row>
    <row r="236" spans="2:18">
      <c r="B236" s="86" t="s">
        <v>3190</v>
      </c>
      <c r="C236" s="88" t="s">
        <v>2790</v>
      </c>
      <c r="D236" s="87">
        <v>9486</v>
      </c>
      <c r="E236" s="87"/>
      <c r="F236" s="87" t="s">
        <v>562</v>
      </c>
      <c r="G236" s="98">
        <v>44976</v>
      </c>
      <c r="H236" s="87" t="s">
        <v>129</v>
      </c>
      <c r="I236" s="90">
        <v>4.3799999999960093</v>
      </c>
      <c r="J236" s="88" t="s">
        <v>154</v>
      </c>
      <c r="K236" s="88" t="s">
        <v>131</v>
      </c>
      <c r="L236" s="89">
        <v>6.1999000000000005E-2</v>
      </c>
      <c r="M236" s="89">
        <v>6.7599999999963231E-2</v>
      </c>
      <c r="N236" s="90">
        <v>699586.70379900013</v>
      </c>
      <c r="O236" s="99">
        <v>99.57</v>
      </c>
      <c r="P236" s="90">
        <v>696.57848188100013</v>
      </c>
      <c r="Q236" s="91">
        <f t="shared" si="5"/>
        <v>9.8129354888839282E-3</v>
      </c>
      <c r="R236" s="91">
        <f>P236/'סכום נכסי הקרן'!$C$42</f>
        <v>3.5384745635415316E-4</v>
      </c>
    </row>
    <row r="237" spans="2:18">
      <c r="B237" s="86" t="s">
        <v>3190</v>
      </c>
      <c r="C237" s="88" t="s">
        <v>2790</v>
      </c>
      <c r="D237" s="87">
        <v>9567</v>
      </c>
      <c r="E237" s="87"/>
      <c r="F237" s="87" t="s">
        <v>562</v>
      </c>
      <c r="G237" s="98">
        <v>45056</v>
      </c>
      <c r="H237" s="87" t="s">
        <v>129</v>
      </c>
      <c r="I237" s="90">
        <v>4.3700000000009744</v>
      </c>
      <c r="J237" s="88" t="s">
        <v>154</v>
      </c>
      <c r="K237" s="88" t="s">
        <v>131</v>
      </c>
      <c r="L237" s="89">
        <v>6.3411999999999996E-2</v>
      </c>
      <c r="M237" s="89">
        <v>6.7800000000020538E-2</v>
      </c>
      <c r="N237" s="90">
        <v>759426.06742600014</v>
      </c>
      <c r="O237" s="99">
        <v>100.12</v>
      </c>
      <c r="P237" s="90">
        <v>760.33734649799999</v>
      </c>
      <c r="Q237" s="91">
        <f t="shared" si="5"/>
        <v>1.0711128071063043E-2</v>
      </c>
      <c r="R237" s="91">
        <f>P237/'סכום נכסי הקרן'!$C$42</f>
        <v>3.8623564038738951E-4</v>
      </c>
    </row>
    <row r="238" spans="2:18">
      <c r="B238" s="86" t="s">
        <v>3190</v>
      </c>
      <c r="C238" s="88" t="s">
        <v>2790</v>
      </c>
      <c r="D238" s="87">
        <v>7894</v>
      </c>
      <c r="E238" s="87"/>
      <c r="F238" s="87" t="s">
        <v>562</v>
      </c>
      <c r="G238" s="98">
        <v>44068</v>
      </c>
      <c r="H238" s="87" t="s">
        <v>129</v>
      </c>
      <c r="I238" s="90">
        <v>4.1299999999983434</v>
      </c>
      <c r="J238" s="88" t="s">
        <v>154</v>
      </c>
      <c r="K238" s="88" t="s">
        <v>131</v>
      </c>
      <c r="L238" s="89">
        <v>4.5102999999999997E-2</v>
      </c>
      <c r="M238" s="89">
        <v>6.8899999999961339E-2</v>
      </c>
      <c r="N238" s="90">
        <v>491523.40095000004</v>
      </c>
      <c r="O238" s="99">
        <v>92.09</v>
      </c>
      <c r="P238" s="90">
        <v>452.64388987500007</v>
      </c>
      <c r="Q238" s="91">
        <f t="shared" si="5"/>
        <v>6.3765468017136723E-3</v>
      </c>
      <c r="R238" s="91">
        <f>P238/'סכום נכסי הקרן'!$C$42</f>
        <v>2.2993373070326952E-4</v>
      </c>
    </row>
    <row r="239" spans="2:18">
      <c r="B239" s="86" t="s">
        <v>3190</v>
      </c>
      <c r="C239" s="88" t="s">
        <v>2790</v>
      </c>
      <c r="D239" s="87">
        <v>8076</v>
      </c>
      <c r="E239" s="87"/>
      <c r="F239" s="87" t="s">
        <v>562</v>
      </c>
      <c r="G239" s="98">
        <v>44160</v>
      </c>
      <c r="H239" s="87" t="s">
        <v>129</v>
      </c>
      <c r="I239" s="90">
        <v>3.9800000000008406</v>
      </c>
      <c r="J239" s="88" t="s">
        <v>154</v>
      </c>
      <c r="K239" s="88" t="s">
        <v>131</v>
      </c>
      <c r="L239" s="89">
        <v>4.5465999999999999E-2</v>
      </c>
      <c r="M239" s="89">
        <v>9.290000000004886E-2</v>
      </c>
      <c r="N239" s="90">
        <v>451441.95152700006</v>
      </c>
      <c r="O239" s="99">
        <v>84.31</v>
      </c>
      <c r="P239" s="90">
        <v>380.6106901660001</v>
      </c>
      <c r="Q239" s="91">
        <f t="shared" si="5"/>
        <v>5.3617908765901268E-3</v>
      </c>
      <c r="R239" s="91">
        <f>P239/'סכום נכסי הקרן'!$C$42</f>
        <v>1.9334235564205318E-4</v>
      </c>
    </row>
    <row r="240" spans="2:18">
      <c r="B240" s="86" t="s">
        <v>3190</v>
      </c>
      <c r="C240" s="88" t="s">
        <v>2790</v>
      </c>
      <c r="D240" s="87">
        <v>9311</v>
      </c>
      <c r="E240" s="87"/>
      <c r="F240" s="87" t="s">
        <v>562</v>
      </c>
      <c r="G240" s="98">
        <v>44880</v>
      </c>
      <c r="H240" s="87" t="s">
        <v>129</v>
      </c>
      <c r="I240" s="90">
        <v>3.8000000000032204</v>
      </c>
      <c r="J240" s="88" t="s">
        <v>154</v>
      </c>
      <c r="K240" s="88" t="s">
        <v>131</v>
      </c>
      <c r="L240" s="89">
        <v>7.2695999999999997E-2</v>
      </c>
      <c r="M240" s="89">
        <v>9.9000000000069754E-2</v>
      </c>
      <c r="N240" s="90">
        <v>400321.96716700005</v>
      </c>
      <c r="O240" s="99">
        <v>93.07</v>
      </c>
      <c r="P240" s="90">
        <v>372.5796422360001</v>
      </c>
      <c r="Q240" s="91">
        <f t="shared" si="5"/>
        <v>5.248654801768499E-3</v>
      </c>
      <c r="R240" s="91">
        <f>P240/'סכום נכסי הקרן'!$C$42</f>
        <v>1.8926274945867664E-4</v>
      </c>
    </row>
    <row r="241" spans="2:18">
      <c r="B241" s="86" t="s">
        <v>3191</v>
      </c>
      <c r="C241" s="88" t="s">
        <v>2790</v>
      </c>
      <c r="D241" s="87">
        <v>8811</v>
      </c>
      <c r="E241" s="87"/>
      <c r="F241" s="87" t="s">
        <v>2960</v>
      </c>
      <c r="G241" s="98">
        <v>44550</v>
      </c>
      <c r="H241" s="87" t="s">
        <v>2789</v>
      </c>
      <c r="I241" s="90">
        <v>4.8700000000026638</v>
      </c>
      <c r="J241" s="88" t="s">
        <v>267</v>
      </c>
      <c r="K241" s="88" t="s">
        <v>131</v>
      </c>
      <c r="L241" s="89">
        <v>7.85E-2</v>
      </c>
      <c r="M241" s="89">
        <v>7.8900000000048487E-2</v>
      </c>
      <c r="N241" s="90">
        <v>606882.38292300003</v>
      </c>
      <c r="O241" s="99">
        <v>102.65</v>
      </c>
      <c r="P241" s="90">
        <v>622.96291748200008</v>
      </c>
      <c r="Q241" s="91">
        <f t="shared" si="5"/>
        <v>8.7758882598703621E-3</v>
      </c>
      <c r="R241" s="91">
        <f>P241/'סכום נכסי הקרן'!$C$42</f>
        <v>3.1645227277007064E-4</v>
      </c>
    </row>
    <row r="242" spans="2:18">
      <c r="B242" s="86" t="s">
        <v>3192</v>
      </c>
      <c r="C242" s="88" t="s">
        <v>2811</v>
      </c>
      <c r="D242" s="87" t="s">
        <v>2961</v>
      </c>
      <c r="E242" s="87"/>
      <c r="F242" s="87" t="s">
        <v>2960</v>
      </c>
      <c r="G242" s="98">
        <v>42732</v>
      </c>
      <c r="H242" s="87" t="s">
        <v>2789</v>
      </c>
      <c r="I242" s="90">
        <v>2.0100000000029707</v>
      </c>
      <c r="J242" s="88" t="s">
        <v>127</v>
      </c>
      <c r="K242" s="88" t="s">
        <v>131</v>
      </c>
      <c r="L242" s="89">
        <v>2.1613000000000004E-2</v>
      </c>
      <c r="M242" s="89">
        <v>3.0300000000089127E-2</v>
      </c>
      <c r="N242" s="90">
        <v>297700.91949300008</v>
      </c>
      <c r="O242" s="99">
        <v>110.8</v>
      </c>
      <c r="P242" s="90">
        <v>329.85262050200009</v>
      </c>
      <c r="Q242" s="91">
        <f t="shared" si="5"/>
        <v>4.6467448679794292E-3</v>
      </c>
      <c r="R242" s="91">
        <f>P242/'סכום נכסי הקרן'!$C$42</f>
        <v>1.675583064541519E-4</v>
      </c>
    </row>
    <row r="243" spans="2:18">
      <c r="B243" s="86" t="s">
        <v>3193</v>
      </c>
      <c r="C243" s="88" t="s">
        <v>2811</v>
      </c>
      <c r="D243" s="87" t="s">
        <v>2962</v>
      </c>
      <c r="E243" s="87"/>
      <c r="F243" s="87" t="s">
        <v>562</v>
      </c>
      <c r="G243" s="98">
        <v>45169</v>
      </c>
      <c r="H243" s="87" t="s">
        <v>129</v>
      </c>
      <c r="I243" s="90">
        <v>2.0699999999938026</v>
      </c>
      <c r="J243" s="88" t="s">
        <v>127</v>
      </c>
      <c r="K243" s="88" t="s">
        <v>131</v>
      </c>
      <c r="L243" s="89">
        <v>6.9500000000000006E-2</v>
      </c>
      <c r="M243" s="89">
        <v>7.2499999999926221E-2</v>
      </c>
      <c r="N243" s="90">
        <v>135757.720046</v>
      </c>
      <c r="O243" s="99">
        <v>99.83</v>
      </c>
      <c r="P243" s="90">
        <v>135.526939312</v>
      </c>
      <c r="Q243" s="91">
        <f t="shared" si="5"/>
        <v>1.909213602009801E-3</v>
      </c>
      <c r="R243" s="91">
        <f>P243/'סכום נכסי הקרן'!$C$42</f>
        <v>6.8844881072865837E-5</v>
      </c>
    </row>
    <row r="244" spans="2:18">
      <c r="B244" s="86" t="s">
        <v>3193</v>
      </c>
      <c r="C244" s="88" t="s">
        <v>2811</v>
      </c>
      <c r="D244" s="87" t="s">
        <v>2963</v>
      </c>
      <c r="E244" s="87"/>
      <c r="F244" s="87" t="s">
        <v>562</v>
      </c>
      <c r="G244" s="98">
        <v>45195</v>
      </c>
      <c r="H244" s="87" t="s">
        <v>129</v>
      </c>
      <c r="I244" s="90">
        <v>2.0700000000001397</v>
      </c>
      <c r="J244" s="88" t="s">
        <v>127</v>
      </c>
      <c r="K244" s="88" t="s">
        <v>131</v>
      </c>
      <c r="L244" s="89">
        <v>6.9500000000000006E-2</v>
      </c>
      <c r="M244" s="89">
        <v>7.2499999999964995E-2</v>
      </c>
      <c r="N244" s="90">
        <v>71576.50749400002</v>
      </c>
      <c r="O244" s="99">
        <v>99.83</v>
      </c>
      <c r="P244" s="90">
        <v>71.454831457000026</v>
      </c>
      <c r="Q244" s="91">
        <f t="shared" si="5"/>
        <v>1.0066082569234482E-3</v>
      </c>
      <c r="R244" s="91">
        <f>P244/'סכום נכסי הקרן'!$C$42</f>
        <v>3.629757595583263E-5</v>
      </c>
    </row>
    <row r="245" spans="2:18">
      <c r="B245" s="86" t="s">
        <v>3193</v>
      </c>
      <c r="C245" s="88" t="s">
        <v>2811</v>
      </c>
      <c r="D245" s="87" t="s">
        <v>2964</v>
      </c>
      <c r="E245" s="87"/>
      <c r="F245" s="87" t="s">
        <v>562</v>
      </c>
      <c r="G245" s="98">
        <v>45195</v>
      </c>
      <c r="H245" s="87" t="s">
        <v>129</v>
      </c>
      <c r="I245" s="90">
        <v>1.9499999999998576</v>
      </c>
      <c r="J245" s="88" t="s">
        <v>127</v>
      </c>
      <c r="K245" s="88" t="s">
        <v>131</v>
      </c>
      <c r="L245" s="89">
        <v>6.7500000000000004E-2</v>
      </c>
      <c r="M245" s="89">
        <v>7.1699999999999153E-2</v>
      </c>
      <c r="N245" s="90">
        <v>2120321.2085700002</v>
      </c>
      <c r="O245" s="99">
        <v>99.6</v>
      </c>
      <c r="P245" s="90">
        <v>2111.8402576540007</v>
      </c>
      <c r="Q245" s="91">
        <f t="shared" si="5"/>
        <v>2.9750204392226677E-2</v>
      </c>
      <c r="R245" s="91">
        <f>P245/'סכום נכסי הקרן'!$C$42</f>
        <v>1.0727711562081058E-3</v>
      </c>
    </row>
    <row r="246" spans="2:18">
      <c r="B246" s="86" t="s">
        <v>3165</v>
      </c>
      <c r="C246" s="88" t="s">
        <v>2811</v>
      </c>
      <c r="D246" s="87" t="s">
        <v>2965</v>
      </c>
      <c r="E246" s="87"/>
      <c r="F246" s="87" t="s">
        <v>593</v>
      </c>
      <c r="G246" s="98">
        <v>44858</v>
      </c>
      <c r="H246" s="87" t="s">
        <v>129</v>
      </c>
      <c r="I246" s="90">
        <v>5.6399999999039219</v>
      </c>
      <c r="J246" s="88" t="s">
        <v>628</v>
      </c>
      <c r="K246" s="88" t="s">
        <v>131</v>
      </c>
      <c r="L246" s="89">
        <v>3.49E-2</v>
      </c>
      <c r="M246" s="89">
        <v>4.5399999999478038E-2</v>
      </c>
      <c r="N246" s="90">
        <v>44020.229711000015</v>
      </c>
      <c r="O246" s="99">
        <v>98.36</v>
      </c>
      <c r="P246" s="90">
        <v>43.298301719000008</v>
      </c>
      <c r="Q246" s="91">
        <f t="shared" si="5"/>
        <v>6.0995774718657482E-4</v>
      </c>
      <c r="R246" s="91">
        <f>P246/'סכום נכסי הקרן'!$C$42</f>
        <v>2.1994641416931063E-5</v>
      </c>
    </row>
    <row r="247" spans="2:18">
      <c r="B247" s="86" t="s">
        <v>3165</v>
      </c>
      <c r="C247" s="88" t="s">
        <v>2811</v>
      </c>
      <c r="D247" s="87" t="s">
        <v>2966</v>
      </c>
      <c r="E247" s="87"/>
      <c r="F247" s="87" t="s">
        <v>593</v>
      </c>
      <c r="G247" s="98">
        <v>44858</v>
      </c>
      <c r="H247" s="87" t="s">
        <v>129</v>
      </c>
      <c r="I247" s="90">
        <v>5.6799999998962196</v>
      </c>
      <c r="J247" s="88" t="s">
        <v>628</v>
      </c>
      <c r="K247" s="88" t="s">
        <v>131</v>
      </c>
      <c r="L247" s="89">
        <v>3.49E-2</v>
      </c>
      <c r="M247" s="89">
        <v>4.5299999999129599E-2</v>
      </c>
      <c r="N247" s="90">
        <v>36446.606509999998</v>
      </c>
      <c r="O247" s="99">
        <v>98.35</v>
      </c>
      <c r="P247" s="90">
        <v>35.845240604000004</v>
      </c>
      <c r="Q247" s="91">
        <f t="shared" si="5"/>
        <v>5.0496396713366383E-4</v>
      </c>
      <c r="R247" s="91">
        <f>P247/'סכום נכסי הקרן'!$C$42</f>
        <v>1.8208640576834292E-5</v>
      </c>
    </row>
    <row r="248" spans="2:18">
      <c r="B248" s="86" t="s">
        <v>3165</v>
      </c>
      <c r="C248" s="88" t="s">
        <v>2811</v>
      </c>
      <c r="D248" s="87" t="s">
        <v>2967</v>
      </c>
      <c r="E248" s="87"/>
      <c r="F248" s="87" t="s">
        <v>593</v>
      </c>
      <c r="G248" s="98">
        <v>44858</v>
      </c>
      <c r="H248" s="87" t="s">
        <v>129</v>
      </c>
      <c r="I248" s="90">
        <v>5.5699999999554013</v>
      </c>
      <c r="J248" s="88" t="s">
        <v>628</v>
      </c>
      <c r="K248" s="88" t="s">
        <v>131</v>
      </c>
      <c r="L248" s="89">
        <v>3.49E-2</v>
      </c>
      <c r="M248" s="89">
        <v>4.5499999999554015E-2</v>
      </c>
      <c r="N248" s="90">
        <v>45582.63154200001</v>
      </c>
      <c r="O248" s="99">
        <v>98.38</v>
      </c>
      <c r="P248" s="90">
        <v>44.844196700000005</v>
      </c>
      <c r="Q248" s="91">
        <f t="shared" si="5"/>
        <v>6.3173529001301818E-4</v>
      </c>
      <c r="R248" s="91">
        <f>P248/'סכום נכסי הקרן'!$C$42</f>
        <v>2.2779924082195692E-5</v>
      </c>
    </row>
    <row r="249" spans="2:18">
      <c r="B249" s="86" t="s">
        <v>3165</v>
      </c>
      <c r="C249" s="88" t="s">
        <v>2811</v>
      </c>
      <c r="D249" s="87" t="s">
        <v>2968</v>
      </c>
      <c r="E249" s="87"/>
      <c r="F249" s="87" t="s">
        <v>593</v>
      </c>
      <c r="G249" s="98">
        <v>44858</v>
      </c>
      <c r="H249" s="87" t="s">
        <v>129</v>
      </c>
      <c r="I249" s="90">
        <v>5.6000000000146635</v>
      </c>
      <c r="J249" s="88" t="s">
        <v>628</v>
      </c>
      <c r="K249" s="88" t="s">
        <v>131</v>
      </c>
      <c r="L249" s="89">
        <v>3.49E-2</v>
      </c>
      <c r="M249" s="89">
        <v>4.5400000000131974E-2</v>
      </c>
      <c r="N249" s="90">
        <v>55463.336024000004</v>
      </c>
      <c r="O249" s="99">
        <v>98.37</v>
      </c>
      <c r="P249" s="90">
        <v>54.559288682000009</v>
      </c>
      <c r="Q249" s="91">
        <f t="shared" si="5"/>
        <v>7.6859506011459577E-4</v>
      </c>
      <c r="R249" s="91">
        <f>P249/'סכום נכסי הקרן'!$C$42</f>
        <v>2.7714989800554479E-5</v>
      </c>
    </row>
    <row r="250" spans="2:18">
      <c r="B250" s="86" t="s">
        <v>3165</v>
      </c>
      <c r="C250" s="88" t="s">
        <v>2811</v>
      </c>
      <c r="D250" s="87" t="s">
        <v>2969</v>
      </c>
      <c r="E250" s="87"/>
      <c r="F250" s="87" t="s">
        <v>593</v>
      </c>
      <c r="G250" s="98">
        <v>44858</v>
      </c>
      <c r="H250" s="87" t="s">
        <v>129</v>
      </c>
      <c r="I250" s="90">
        <v>5.7700000000129457</v>
      </c>
      <c r="J250" s="88" t="s">
        <v>628</v>
      </c>
      <c r="K250" s="88" t="s">
        <v>131</v>
      </c>
      <c r="L250" s="89">
        <v>3.49E-2</v>
      </c>
      <c r="M250" s="89">
        <v>4.5200000000283583E-2</v>
      </c>
      <c r="N250" s="90">
        <v>32988.892759000009</v>
      </c>
      <c r="O250" s="99">
        <v>98.34</v>
      </c>
      <c r="P250" s="90">
        <v>32.441279954000009</v>
      </c>
      <c r="Q250" s="91">
        <f t="shared" si="5"/>
        <v>4.5701122794632886E-4</v>
      </c>
      <c r="R250" s="91">
        <f>P250/'סכום נכסי הקרן'!$C$42</f>
        <v>1.6479498995716809E-5</v>
      </c>
    </row>
    <row r="251" spans="2:18">
      <c r="B251" s="86" t="s">
        <v>3194</v>
      </c>
      <c r="C251" s="88" t="s">
        <v>2790</v>
      </c>
      <c r="D251" s="87">
        <v>9637</v>
      </c>
      <c r="E251" s="87"/>
      <c r="F251" s="87" t="s">
        <v>593</v>
      </c>
      <c r="G251" s="98">
        <v>45104</v>
      </c>
      <c r="H251" s="87" t="s">
        <v>129</v>
      </c>
      <c r="I251" s="90">
        <v>2.5199999999977249</v>
      </c>
      <c r="J251" s="88" t="s">
        <v>267</v>
      </c>
      <c r="K251" s="88" t="s">
        <v>131</v>
      </c>
      <c r="L251" s="89">
        <v>5.2159000000000004E-2</v>
      </c>
      <c r="M251" s="89">
        <v>6.05999999999602E-2</v>
      </c>
      <c r="N251" s="90">
        <v>355235.05000000005</v>
      </c>
      <c r="O251" s="99">
        <v>98.99</v>
      </c>
      <c r="P251" s="90">
        <v>351.64717564000006</v>
      </c>
      <c r="Q251" s="91">
        <f t="shared" si="5"/>
        <v>4.953772100575818E-3</v>
      </c>
      <c r="R251" s="91">
        <f>P251/'סכום נכסי הקרן'!$C$42</f>
        <v>1.7862948952763235E-4</v>
      </c>
    </row>
    <row r="252" spans="2:18">
      <c r="B252" s="86" t="s">
        <v>3195</v>
      </c>
      <c r="C252" s="88" t="s">
        <v>2790</v>
      </c>
      <c r="D252" s="87">
        <v>9577</v>
      </c>
      <c r="E252" s="87"/>
      <c r="F252" s="87" t="s">
        <v>593</v>
      </c>
      <c r="G252" s="98">
        <v>45063</v>
      </c>
      <c r="H252" s="87" t="s">
        <v>129</v>
      </c>
      <c r="I252" s="90">
        <v>3.5700000000026093</v>
      </c>
      <c r="J252" s="88" t="s">
        <v>267</v>
      </c>
      <c r="K252" s="88" t="s">
        <v>131</v>
      </c>
      <c r="L252" s="89">
        <v>4.4344000000000001E-2</v>
      </c>
      <c r="M252" s="89">
        <v>4.540000000003739E-2</v>
      </c>
      <c r="N252" s="90">
        <v>532852.57499999995</v>
      </c>
      <c r="O252" s="99">
        <v>101.39</v>
      </c>
      <c r="P252" s="90">
        <v>540.25919218700017</v>
      </c>
      <c r="Q252" s="91">
        <f t="shared" si="5"/>
        <v>7.6108130499403836E-3</v>
      </c>
      <c r="R252" s="91">
        <f>P252/'סכום נכסי הקרן'!$C$42</f>
        <v>2.7444049148790385E-4</v>
      </c>
    </row>
    <row r="253" spans="2:18">
      <c r="B253" s="86" t="s">
        <v>3196</v>
      </c>
      <c r="C253" s="88" t="s">
        <v>2790</v>
      </c>
      <c r="D253" s="87" t="s">
        <v>2970</v>
      </c>
      <c r="E253" s="87"/>
      <c r="F253" s="87" t="s">
        <v>593</v>
      </c>
      <c r="G253" s="98">
        <v>42372</v>
      </c>
      <c r="H253" s="87" t="s">
        <v>129</v>
      </c>
      <c r="I253" s="90">
        <v>9.6199999999987291</v>
      </c>
      <c r="J253" s="88" t="s">
        <v>127</v>
      </c>
      <c r="K253" s="88" t="s">
        <v>131</v>
      </c>
      <c r="L253" s="89">
        <v>6.7000000000000004E-2</v>
      </c>
      <c r="M253" s="89">
        <v>3.3999999999993806E-2</v>
      </c>
      <c r="N253" s="90">
        <v>429957.01042900013</v>
      </c>
      <c r="O253" s="99">
        <v>150.24</v>
      </c>
      <c r="P253" s="90">
        <v>645.96741126100005</v>
      </c>
      <c r="Q253" s="91">
        <f t="shared" si="5"/>
        <v>9.0999603052746049E-3</v>
      </c>
      <c r="R253" s="91">
        <f>P253/'סכום נכסי הקרן'!$C$42</f>
        <v>3.2813807963914452E-4</v>
      </c>
    </row>
    <row r="254" spans="2:18">
      <c r="B254" s="86" t="s">
        <v>3197</v>
      </c>
      <c r="C254" s="88" t="s">
        <v>2811</v>
      </c>
      <c r="D254" s="87" t="s">
        <v>2971</v>
      </c>
      <c r="E254" s="87"/>
      <c r="F254" s="87" t="s">
        <v>618</v>
      </c>
      <c r="G254" s="98">
        <v>44871</v>
      </c>
      <c r="H254" s="87"/>
      <c r="I254" s="90">
        <v>4.940000000001362</v>
      </c>
      <c r="J254" s="88" t="s">
        <v>267</v>
      </c>
      <c r="K254" s="88" t="s">
        <v>131</v>
      </c>
      <c r="L254" s="89">
        <v>0.05</v>
      </c>
      <c r="M254" s="89">
        <v>6.9900000000018489E-2</v>
      </c>
      <c r="N254" s="90">
        <v>539106.49402300012</v>
      </c>
      <c r="O254" s="99">
        <v>95.35</v>
      </c>
      <c r="P254" s="90">
        <v>514.03808449500002</v>
      </c>
      <c r="Q254" s="91">
        <f t="shared" ref="Q254:Q310" si="6">IFERROR(P254/$P$10,0)</f>
        <v>7.2414274818793931E-3</v>
      </c>
      <c r="R254" s="91">
        <f>P254/'סכום נכסי הקרן'!$C$42</f>
        <v>2.6112071130384178E-4</v>
      </c>
    </row>
    <row r="255" spans="2:18">
      <c r="B255" s="86" t="s">
        <v>3197</v>
      </c>
      <c r="C255" s="88" t="s">
        <v>2811</v>
      </c>
      <c r="D255" s="87" t="s">
        <v>2972</v>
      </c>
      <c r="E255" s="87"/>
      <c r="F255" s="87" t="s">
        <v>618</v>
      </c>
      <c r="G255" s="98">
        <v>44969</v>
      </c>
      <c r="H255" s="87"/>
      <c r="I255" s="90">
        <v>4.9399999999979345</v>
      </c>
      <c r="J255" s="88" t="s">
        <v>267</v>
      </c>
      <c r="K255" s="88" t="s">
        <v>131</v>
      </c>
      <c r="L255" s="89">
        <v>0.05</v>
      </c>
      <c r="M255" s="89">
        <v>6.6499999999956524E-2</v>
      </c>
      <c r="N255" s="90">
        <v>382973.74470300006</v>
      </c>
      <c r="O255" s="99">
        <v>96.06</v>
      </c>
      <c r="P255" s="90">
        <v>367.88457610400002</v>
      </c>
      <c r="Q255" s="91">
        <f t="shared" si="6"/>
        <v>5.1825138251696389E-3</v>
      </c>
      <c r="R255" s="91">
        <f>P255/'סכום נכסי הקרן'!$C$42</f>
        <v>1.8687775300610667E-4</v>
      </c>
    </row>
    <row r="256" spans="2:18">
      <c r="B256" s="86" t="s">
        <v>3197</v>
      </c>
      <c r="C256" s="88" t="s">
        <v>2811</v>
      </c>
      <c r="D256" s="87" t="s">
        <v>2973</v>
      </c>
      <c r="E256" s="87"/>
      <c r="F256" s="87" t="s">
        <v>618</v>
      </c>
      <c r="G256" s="98">
        <v>45018</v>
      </c>
      <c r="H256" s="87"/>
      <c r="I256" s="90">
        <v>4.9400000000086157</v>
      </c>
      <c r="J256" s="88" t="s">
        <v>267</v>
      </c>
      <c r="K256" s="88" t="s">
        <v>131</v>
      </c>
      <c r="L256" s="89">
        <v>0.05</v>
      </c>
      <c r="M256" s="89">
        <v>4.3000000000082049E-2</v>
      </c>
      <c r="N256" s="90">
        <v>183249.79945300001</v>
      </c>
      <c r="O256" s="99">
        <v>106.41</v>
      </c>
      <c r="P256" s="90">
        <v>194.99611237800002</v>
      </c>
      <c r="Q256" s="91">
        <f t="shared" si="6"/>
        <v>2.7469758557304457E-3</v>
      </c>
      <c r="R256" s="91">
        <f>P256/'סכום נכסי הקרן'!$C$42</f>
        <v>9.905399055334489E-5</v>
      </c>
    </row>
    <row r="257" spans="2:18">
      <c r="B257" s="86" t="s">
        <v>3197</v>
      </c>
      <c r="C257" s="88" t="s">
        <v>2811</v>
      </c>
      <c r="D257" s="87" t="s">
        <v>2974</v>
      </c>
      <c r="E257" s="87"/>
      <c r="F257" s="87" t="s">
        <v>618</v>
      </c>
      <c r="G257" s="98">
        <v>45109</v>
      </c>
      <c r="H257" s="87"/>
      <c r="I257" s="90">
        <v>4.940000000015635</v>
      </c>
      <c r="J257" s="88" t="s">
        <v>267</v>
      </c>
      <c r="K257" s="88" t="s">
        <v>131</v>
      </c>
      <c r="L257" s="89">
        <v>0.05</v>
      </c>
      <c r="M257" s="89">
        <v>5.2200000000168362E-2</v>
      </c>
      <c r="N257" s="90">
        <v>165567.01144100001</v>
      </c>
      <c r="O257" s="99">
        <v>100.45</v>
      </c>
      <c r="P257" s="90">
        <v>166.31206481000001</v>
      </c>
      <c r="Q257" s="91">
        <f t="shared" si="6"/>
        <v>2.3428940248005209E-3</v>
      </c>
      <c r="R257" s="91">
        <f>P257/'סכום נכסי הקרן'!$C$42</f>
        <v>8.4483087871323374E-5</v>
      </c>
    </row>
    <row r="258" spans="2:18">
      <c r="B258" s="86" t="s">
        <v>3198</v>
      </c>
      <c r="C258" s="88" t="s">
        <v>2811</v>
      </c>
      <c r="D258" s="87" t="s">
        <v>2975</v>
      </c>
      <c r="E258" s="87"/>
      <c r="F258" s="87" t="s">
        <v>618</v>
      </c>
      <c r="G258" s="98">
        <v>41816</v>
      </c>
      <c r="H258" s="87"/>
      <c r="I258" s="90">
        <v>5.6700000000006758</v>
      </c>
      <c r="J258" s="88" t="s">
        <v>628</v>
      </c>
      <c r="K258" s="88" t="s">
        <v>131</v>
      </c>
      <c r="L258" s="89">
        <v>4.4999999999999998E-2</v>
      </c>
      <c r="M258" s="89">
        <v>8.7100000000087746E-2</v>
      </c>
      <c r="N258" s="90">
        <v>134166.37224700002</v>
      </c>
      <c r="O258" s="99">
        <v>88.35</v>
      </c>
      <c r="P258" s="90">
        <v>118.535995376</v>
      </c>
      <c r="Q258" s="91">
        <f t="shared" si="6"/>
        <v>1.6698564569412645E-3</v>
      </c>
      <c r="R258" s="91">
        <f>P258/'סכום נכסי הקרן'!$C$42</f>
        <v>6.0213833101681568E-5</v>
      </c>
    </row>
    <row r="259" spans="2:18">
      <c r="B259" s="86" t="s">
        <v>3198</v>
      </c>
      <c r="C259" s="88" t="s">
        <v>2811</v>
      </c>
      <c r="D259" s="87" t="s">
        <v>2976</v>
      </c>
      <c r="E259" s="87"/>
      <c r="F259" s="87" t="s">
        <v>618</v>
      </c>
      <c r="G259" s="98">
        <v>42625</v>
      </c>
      <c r="H259" s="87"/>
      <c r="I259" s="90">
        <v>5.6700000000608881</v>
      </c>
      <c r="J259" s="88" t="s">
        <v>628</v>
      </c>
      <c r="K259" s="88" t="s">
        <v>131</v>
      </c>
      <c r="L259" s="89">
        <v>4.4999999999999998E-2</v>
      </c>
      <c r="M259" s="89">
        <v>8.7100000000982655E-2</v>
      </c>
      <c r="N259" s="90">
        <v>37359.777566000004</v>
      </c>
      <c r="O259" s="99">
        <v>88.8</v>
      </c>
      <c r="P259" s="90">
        <v>33.175485794000011</v>
      </c>
      <c r="Q259" s="91">
        <f t="shared" si="6"/>
        <v>4.6735423269150366E-4</v>
      </c>
      <c r="R259" s="91">
        <f>P259/'סכום נכסי הקרן'!$C$42</f>
        <v>1.6852460371472813E-5</v>
      </c>
    </row>
    <row r="260" spans="2:18">
      <c r="B260" s="86" t="s">
        <v>3198</v>
      </c>
      <c r="C260" s="88" t="s">
        <v>2811</v>
      </c>
      <c r="D260" s="87" t="s">
        <v>2977</v>
      </c>
      <c r="E260" s="87"/>
      <c r="F260" s="87" t="s">
        <v>618</v>
      </c>
      <c r="G260" s="98">
        <v>42716</v>
      </c>
      <c r="H260" s="87"/>
      <c r="I260" s="90">
        <v>5.6700000000083506</v>
      </c>
      <c r="J260" s="88" t="s">
        <v>628</v>
      </c>
      <c r="K260" s="88" t="s">
        <v>131</v>
      </c>
      <c r="L260" s="89">
        <v>4.4999999999999998E-2</v>
      </c>
      <c r="M260" s="89">
        <v>8.7099999999892666E-2</v>
      </c>
      <c r="N260" s="90">
        <v>28264.866728000005</v>
      </c>
      <c r="O260" s="99">
        <v>88.98</v>
      </c>
      <c r="P260" s="90">
        <v>25.150080837000001</v>
      </c>
      <c r="Q260" s="91">
        <f t="shared" si="6"/>
        <v>3.5429765232951636E-4</v>
      </c>
      <c r="R260" s="91">
        <f>P260/'סכום נכסי הקרן'!$C$42</f>
        <v>1.2775720701625249E-5</v>
      </c>
    </row>
    <row r="261" spans="2:18">
      <c r="B261" s="86" t="s">
        <v>3198</v>
      </c>
      <c r="C261" s="88" t="s">
        <v>2811</v>
      </c>
      <c r="D261" s="87" t="s">
        <v>2978</v>
      </c>
      <c r="E261" s="87"/>
      <c r="F261" s="87" t="s">
        <v>618</v>
      </c>
      <c r="G261" s="98">
        <v>42803</v>
      </c>
      <c r="H261" s="87"/>
      <c r="I261" s="90">
        <v>5.6700000000216448</v>
      </c>
      <c r="J261" s="88" t="s">
        <v>628</v>
      </c>
      <c r="K261" s="88" t="s">
        <v>131</v>
      </c>
      <c r="L261" s="89">
        <v>4.4999999999999998E-2</v>
      </c>
      <c r="M261" s="89">
        <v>8.7100000000285518E-2</v>
      </c>
      <c r="N261" s="90">
        <v>181142.47970200001</v>
      </c>
      <c r="O261" s="99">
        <v>89.52</v>
      </c>
      <c r="P261" s="90">
        <v>162.15876054700004</v>
      </c>
      <c r="Q261" s="91">
        <f t="shared" si="6"/>
        <v>2.2843850299655525E-3</v>
      </c>
      <c r="R261" s="91">
        <f>P261/'סכום נכסי הקרן'!$C$42</f>
        <v>8.2373295238971487E-5</v>
      </c>
    </row>
    <row r="262" spans="2:18">
      <c r="B262" s="86" t="s">
        <v>3198</v>
      </c>
      <c r="C262" s="88" t="s">
        <v>2811</v>
      </c>
      <c r="D262" s="87" t="s">
        <v>2979</v>
      </c>
      <c r="E262" s="87"/>
      <c r="F262" s="87" t="s">
        <v>618</v>
      </c>
      <c r="G262" s="98">
        <v>42898</v>
      </c>
      <c r="H262" s="87"/>
      <c r="I262" s="90">
        <v>5.6699999999920907</v>
      </c>
      <c r="J262" s="88" t="s">
        <v>628</v>
      </c>
      <c r="K262" s="88" t="s">
        <v>131</v>
      </c>
      <c r="L262" s="89">
        <v>4.4999999999999998E-2</v>
      </c>
      <c r="M262" s="89">
        <v>8.7099999999960445E-2</v>
      </c>
      <c r="N262" s="90">
        <v>34068.258543000004</v>
      </c>
      <c r="O262" s="99">
        <v>89.07</v>
      </c>
      <c r="P262" s="90">
        <v>30.344598072000007</v>
      </c>
      <c r="Q262" s="91">
        <f t="shared" si="6"/>
        <v>4.2747456469308093E-4</v>
      </c>
      <c r="R262" s="91">
        <f>P262/'סכום נכסי הקרן'!$C$42</f>
        <v>1.5414427980709081E-5</v>
      </c>
    </row>
    <row r="263" spans="2:18">
      <c r="B263" s="86" t="s">
        <v>3198</v>
      </c>
      <c r="C263" s="88" t="s">
        <v>2811</v>
      </c>
      <c r="D263" s="87" t="s">
        <v>2980</v>
      </c>
      <c r="E263" s="87"/>
      <c r="F263" s="87" t="s">
        <v>618</v>
      </c>
      <c r="G263" s="98">
        <v>42989</v>
      </c>
      <c r="H263" s="87"/>
      <c r="I263" s="90">
        <v>5.6699999999778576</v>
      </c>
      <c r="J263" s="88" t="s">
        <v>628</v>
      </c>
      <c r="K263" s="88" t="s">
        <v>131</v>
      </c>
      <c r="L263" s="89">
        <v>4.4999999999999998E-2</v>
      </c>
      <c r="M263" s="89">
        <v>8.7099999999726466E-2</v>
      </c>
      <c r="N263" s="90">
        <v>42930.294405000008</v>
      </c>
      <c r="O263" s="99">
        <v>89.42</v>
      </c>
      <c r="P263" s="90">
        <v>38.388272555000007</v>
      </c>
      <c r="Q263" s="91">
        <f t="shared" si="6"/>
        <v>5.4078851401594434E-4</v>
      </c>
      <c r="R263" s="91">
        <f>P263/'סכום נכסי הקרן'!$C$42</f>
        <v>1.9500448191762047E-5</v>
      </c>
    </row>
    <row r="264" spans="2:18">
      <c r="B264" s="86" t="s">
        <v>3198</v>
      </c>
      <c r="C264" s="88" t="s">
        <v>2811</v>
      </c>
      <c r="D264" s="87" t="s">
        <v>2981</v>
      </c>
      <c r="E264" s="87"/>
      <c r="F264" s="87" t="s">
        <v>618</v>
      </c>
      <c r="G264" s="98">
        <v>43080</v>
      </c>
      <c r="H264" s="87"/>
      <c r="I264" s="90">
        <v>5.6700000000829602</v>
      </c>
      <c r="J264" s="88" t="s">
        <v>628</v>
      </c>
      <c r="K264" s="88" t="s">
        <v>131</v>
      </c>
      <c r="L264" s="89">
        <v>4.4999999999999998E-2</v>
      </c>
      <c r="M264" s="89">
        <v>8.7100000001472958E-2</v>
      </c>
      <c r="N264" s="90">
        <v>13301.288994000002</v>
      </c>
      <c r="O264" s="99">
        <v>88.81</v>
      </c>
      <c r="P264" s="90">
        <v>11.812875306000002</v>
      </c>
      <c r="Q264" s="91">
        <f t="shared" si="6"/>
        <v>1.6641194973893985E-4</v>
      </c>
      <c r="R264" s="91">
        <f>P264/'סכום נכסי הקרן'!$C$42</f>
        <v>6.0006962431133085E-6</v>
      </c>
    </row>
    <row r="265" spans="2:18">
      <c r="B265" s="86" t="s">
        <v>3198</v>
      </c>
      <c r="C265" s="88" t="s">
        <v>2811</v>
      </c>
      <c r="D265" s="87" t="s">
        <v>2982</v>
      </c>
      <c r="E265" s="87"/>
      <c r="F265" s="87" t="s">
        <v>618</v>
      </c>
      <c r="G265" s="98">
        <v>43171</v>
      </c>
      <c r="H265" s="87"/>
      <c r="I265" s="90">
        <v>5.5500000001125231</v>
      </c>
      <c r="J265" s="88" t="s">
        <v>628</v>
      </c>
      <c r="K265" s="88" t="s">
        <v>131</v>
      </c>
      <c r="L265" s="89">
        <v>4.4999999999999998E-2</v>
      </c>
      <c r="M265" s="89">
        <v>8.8000000003375684E-2</v>
      </c>
      <c r="N265" s="90">
        <v>9938.5277950000018</v>
      </c>
      <c r="O265" s="99">
        <v>89.42</v>
      </c>
      <c r="P265" s="90">
        <v>8.8870322600000016</v>
      </c>
      <c r="Q265" s="91">
        <f t="shared" si="6"/>
        <v>1.2519461413668603E-4</v>
      </c>
      <c r="R265" s="91">
        <f>P265/'סכום נכסי הקרן'!$C$42</f>
        <v>4.5144285124149415E-6</v>
      </c>
    </row>
    <row r="266" spans="2:18">
      <c r="B266" s="86" t="s">
        <v>3198</v>
      </c>
      <c r="C266" s="88" t="s">
        <v>2811</v>
      </c>
      <c r="D266" s="87" t="s">
        <v>2983</v>
      </c>
      <c r="E266" s="87"/>
      <c r="F266" s="87" t="s">
        <v>618</v>
      </c>
      <c r="G266" s="98">
        <v>43341</v>
      </c>
      <c r="H266" s="87"/>
      <c r="I266" s="90">
        <v>5.7100000000255662</v>
      </c>
      <c r="J266" s="88" t="s">
        <v>628</v>
      </c>
      <c r="K266" s="88" t="s">
        <v>131</v>
      </c>
      <c r="L266" s="89">
        <v>4.4999999999999998E-2</v>
      </c>
      <c r="M266" s="89">
        <v>8.4500000000515815E-2</v>
      </c>
      <c r="N266" s="90">
        <v>24933.359393000006</v>
      </c>
      <c r="O266" s="99">
        <v>89.42</v>
      </c>
      <c r="P266" s="90">
        <v>22.295411833000003</v>
      </c>
      <c r="Q266" s="91">
        <f t="shared" si="6"/>
        <v>3.140829694086132E-4</v>
      </c>
      <c r="R266" s="91">
        <f>P266/'סכום נכסי הקרן'!$C$42</f>
        <v>1.1325607911648188E-5</v>
      </c>
    </row>
    <row r="267" spans="2:18">
      <c r="B267" s="86" t="s">
        <v>3198</v>
      </c>
      <c r="C267" s="88" t="s">
        <v>2811</v>
      </c>
      <c r="D267" s="87" t="s">
        <v>2984</v>
      </c>
      <c r="E267" s="87"/>
      <c r="F267" s="87" t="s">
        <v>618</v>
      </c>
      <c r="G267" s="98">
        <v>43990</v>
      </c>
      <c r="H267" s="87"/>
      <c r="I267" s="90">
        <v>5.6699999999399733</v>
      </c>
      <c r="J267" s="88" t="s">
        <v>628</v>
      </c>
      <c r="K267" s="88" t="s">
        <v>131</v>
      </c>
      <c r="L267" s="89">
        <v>4.4999999999999998E-2</v>
      </c>
      <c r="M267" s="89">
        <v>8.7099999998817096E-2</v>
      </c>
      <c r="N267" s="90">
        <v>25715.954428000005</v>
      </c>
      <c r="O267" s="99">
        <v>88.1</v>
      </c>
      <c r="P267" s="90">
        <v>22.655757507999997</v>
      </c>
      <c r="Q267" s="91">
        <f t="shared" si="6"/>
        <v>3.1915928019691771E-4</v>
      </c>
      <c r="R267" s="91">
        <f>P267/'סכום נכסי הקרן'!$C$42</f>
        <v>1.1508656058875841E-5</v>
      </c>
    </row>
    <row r="268" spans="2:18">
      <c r="B268" s="86" t="s">
        <v>3198</v>
      </c>
      <c r="C268" s="88" t="s">
        <v>2811</v>
      </c>
      <c r="D268" s="87" t="s">
        <v>2985</v>
      </c>
      <c r="E268" s="87"/>
      <c r="F268" s="87" t="s">
        <v>618</v>
      </c>
      <c r="G268" s="98">
        <v>41893</v>
      </c>
      <c r="H268" s="87"/>
      <c r="I268" s="90">
        <v>5.6699999998696367</v>
      </c>
      <c r="J268" s="88" t="s">
        <v>628</v>
      </c>
      <c r="K268" s="88" t="s">
        <v>131</v>
      </c>
      <c r="L268" s="89">
        <v>4.4999999999999998E-2</v>
      </c>
      <c r="M268" s="89">
        <v>8.7099999997729438E-2</v>
      </c>
      <c r="N268" s="90">
        <v>26322.090004000001</v>
      </c>
      <c r="O268" s="99">
        <v>88.01</v>
      </c>
      <c r="P268" s="90">
        <v>23.166072906000004</v>
      </c>
      <c r="Q268" s="91">
        <f t="shared" si="6"/>
        <v>3.2634826494137278E-4</v>
      </c>
      <c r="R268" s="91">
        <f>P268/'סכום נכסי הקרן'!$C$42</f>
        <v>1.1767885722463852E-5</v>
      </c>
    </row>
    <row r="269" spans="2:18">
      <c r="B269" s="86" t="s">
        <v>3198</v>
      </c>
      <c r="C269" s="88" t="s">
        <v>2811</v>
      </c>
      <c r="D269" s="87" t="s">
        <v>2986</v>
      </c>
      <c r="E269" s="87"/>
      <c r="F269" s="87" t="s">
        <v>618</v>
      </c>
      <c r="G269" s="98">
        <v>42151</v>
      </c>
      <c r="H269" s="87"/>
      <c r="I269" s="90">
        <v>5.6700000000346611</v>
      </c>
      <c r="J269" s="88" t="s">
        <v>628</v>
      </c>
      <c r="K269" s="88" t="s">
        <v>131</v>
      </c>
      <c r="L269" s="89">
        <v>4.4999999999999998E-2</v>
      </c>
      <c r="M269" s="89">
        <v>8.7100000000421285E-2</v>
      </c>
      <c r="N269" s="90">
        <v>96395.978131000011</v>
      </c>
      <c r="O269" s="99">
        <v>88.89</v>
      </c>
      <c r="P269" s="90">
        <v>85.68639290900002</v>
      </c>
      <c r="Q269" s="91">
        <f t="shared" si="6"/>
        <v>1.2070930523444196E-3</v>
      </c>
      <c r="R269" s="91">
        <f>P269/'סכום נכסי הקרן'!$C$42</f>
        <v>4.3526914717689915E-5</v>
      </c>
    </row>
    <row r="270" spans="2:18">
      <c r="B270" s="86" t="s">
        <v>3198</v>
      </c>
      <c r="C270" s="88" t="s">
        <v>2811</v>
      </c>
      <c r="D270" s="87" t="s">
        <v>2987</v>
      </c>
      <c r="E270" s="87"/>
      <c r="F270" s="87" t="s">
        <v>618</v>
      </c>
      <c r="G270" s="98">
        <v>42166</v>
      </c>
      <c r="H270" s="87"/>
      <c r="I270" s="90">
        <v>5.6699999999728359</v>
      </c>
      <c r="J270" s="88" t="s">
        <v>628</v>
      </c>
      <c r="K270" s="88" t="s">
        <v>131</v>
      </c>
      <c r="L270" s="89">
        <v>4.4999999999999998E-2</v>
      </c>
      <c r="M270" s="89">
        <v>8.7099999999569577E-2</v>
      </c>
      <c r="N270" s="90">
        <v>90698.019866000017</v>
      </c>
      <c r="O270" s="99">
        <v>88.89</v>
      </c>
      <c r="P270" s="90">
        <v>80.621477357000018</v>
      </c>
      <c r="Q270" s="91">
        <f t="shared" si="6"/>
        <v>1.1357418825032133E-3</v>
      </c>
      <c r="R270" s="91">
        <f>P270/'סכום נכסי הקרן'!$C$42</f>
        <v>4.0954042412067986E-5</v>
      </c>
    </row>
    <row r="271" spans="2:18">
      <c r="B271" s="86" t="s">
        <v>3198</v>
      </c>
      <c r="C271" s="88" t="s">
        <v>2811</v>
      </c>
      <c r="D271" s="87" t="s">
        <v>2988</v>
      </c>
      <c r="E271" s="87"/>
      <c r="F271" s="87" t="s">
        <v>618</v>
      </c>
      <c r="G271" s="98">
        <v>42257</v>
      </c>
      <c r="H271" s="87"/>
      <c r="I271" s="90">
        <v>5.6700000000115196</v>
      </c>
      <c r="J271" s="88" t="s">
        <v>628</v>
      </c>
      <c r="K271" s="88" t="s">
        <v>131</v>
      </c>
      <c r="L271" s="89">
        <v>4.4999999999999998E-2</v>
      </c>
      <c r="M271" s="89">
        <v>8.7099999999851907E-2</v>
      </c>
      <c r="N271" s="90">
        <v>48197.332591999999</v>
      </c>
      <c r="O271" s="99">
        <v>88.26</v>
      </c>
      <c r="P271" s="90">
        <v>42.538968752999999</v>
      </c>
      <c r="Q271" s="91">
        <f t="shared" si="6"/>
        <v>5.9926076816158404E-4</v>
      </c>
      <c r="R271" s="91">
        <f>P271/'סכום נכסי הקרן'!$C$42</f>
        <v>2.1608915981055688E-5</v>
      </c>
    </row>
    <row r="272" spans="2:18">
      <c r="B272" s="86" t="s">
        <v>3198</v>
      </c>
      <c r="C272" s="88" t="s">
        <v>2811</v>
      </c>
      <c r="D272" s="87" t="s">
        <v>2989</v>
      </c>
      <c r="E272" s="87"/>
      <c r="F272" s="87" t="s">
        <v>618</v>
      </c>
      <c r="G272" s="98">
        <v>42348</v>
      </c>
      <c r="H272" s="87"/>
      <c r="I272" s="90">
        <v>5.6699999999551602</v>
      </c>
      <c r="J272" s="88" t="s">
        <v>628</v>
      </c>
      <c r="K272" s="88" t="s">
        <v>131</v>
      </c>
      <c r="L272" s="89">
        <v>4.4999999999999998E-2</v>
      </c>
      <c r="M272" s="89">
        <v>8.7099999999168037E-2</v>
      </c>
      <c r="N272" s="90">
        <v>83462.718760000003</v>
      </c>
      <c r="O272" s="99">
        <v>88.71</v>
      </c>
      <c r="P272" s="90">
        <v>74.039777696000002</v>
      </c>
      <c r="Q272" s="91">
        <f t="shared" si="6"/>
        <v>1.0430232644859029E-3</v>
      </c>
      <c r="R272" s="91">
        <f>P272/'סכום נכסי הקרן'!$C$42</f>
        <v>3.7610675161843758E-5</v>
      </c>
    </row>
    <row r="273" spans="2:18">
      <c r="B273" s="86" t="s">
        <v>3198</v>
      </c>
      <c r="C273" s="88" t="s">
        <v>2811</v>
      </c>
      <c r="D273" s="87" t="s">
        <v>2990</v>
      </c>
      <c r="E273" s="87"/>
      <c r="F273" s="87" t="s">
        <v>618</v>
      </c>
      <c r="G273" s="98">
        <v>42439</v>
      </c>
      <c r="H273" s="87"/>
      <c r="I273" s="90">
        <v>5.6699999999991011</v>
      </c>
      <c r="J273" s="88" t="s">
        <v>628</v>
      </c>
      <c r="K273" s="88" t="s">
        <v>131</v>
      </c>
      <c r="L273" s="89">
        <v>4.4999999999999998E-2</v>
      </c>
      <c r="M273" s="89">
        <v>8.7099999999995514E-2</v>
      </c>
      <c r="N273" s="90">
        <v>99127.447074000011</v>
      </c>
      <c r="O273" s="99">
        <v>89.61</v>
      </c>
      <c r="P273" s="90">
        <v>88.828114923999991</v>
      </c>
      <c r="Q273" s="91">
        <f t="shared" si="6"/>
        <v>1.2513515476311975E-3</v>
      </c>
      <c r="R273" s="91">
        <f>P273/'סכום נכסי הקרן'!$C$42</f>
        <v>4.5122844498032315E-5</v>
      </c>
    </row>
    <row r="274" spans="2:18">
      <c r="B274" s="86" t="s">
        <v>3198</v>
      </c>
      <c r="C274" s="88" t="s">
        <v>2811</v>
      </c>
      <c r="D274" s="87" t="s">
        <v>2991</v>
      </c>
      <c r="E274" s="87"/>
      <c r="F274" s="87" t="s">
        <v>618</v>
      </c>
      <c r="G274" s="98">
        <v>42549</v>
      </c>
      <c r="H274" s="87"/>
      <c r="I274" s="90">
        <v>5.6900000000122715</v>
      </c>
      <c r="J274" s="88" t="s">
        <v>628</v>
      </c>
      <c r="K274" s="88" t="s">
        <v>131</v>
      </c>
      <c r="L274" s="89">
        <v>4.4999999999999998E-2</v>
      </c>
      <c r="M274" s="89">
        <v>8.5900000000234261E-2</v>
      </c>
      <c r="N274" s="90">
        <v>69725.08929600002</v>
      </c>
      <c r="O274" s="99">
        <v>89.99</v>
      </c>
      <c r="P274" s="90">
        <v>62.745613767000009</v>
      </c>
      <c r="Q274" s="91">
        <f t="shared" si="6"/>
        <v>8.8391857647303058E-4</v>
      </c>
      <c r="R274" s="91">
        <f>P274/'סכום נכסי הקרן'!$C$42</f>
        <v>3.187347356593485E-5</v>
      </c>
    </row>
    <row r="275" spans="2:18">
      <c r="B275" s="86" t="s">
        <v>3198</v>
      </c>
      <c r="C275" s="88" t="s">
        <v>2811</v>
      </c>
      <c r="D275" s="87" t="s">
        <v>2992</v>
      </c>
      <c r="E275" s="87"/>
      <c r="F275" s="87" t="s">
        <v>618</v>
      </c>
      <c r="G275" s="98">
        <v>42604</v>
      </c>
      <c r="H275" s="87"/>
      <c r="I275" s="90">
        <v>5.6700000000153148</v>
      </c>
      <c r="J275" s="88" t="s">
        <v>628</v>
      </c>
      <c r="K275" s="88" t="s">
        <v>131</v>
      </c>
      <c r="L275" s="89">
        <v>4.4999999999999998E-2</v>
      </c>
      <c r="M275" s="89">
        <v>8.7100000000138317E-2</v>
      </c>
      <c r="N275" s="90">
        <v>91177.690415000005</v>
      </c>
      <c r="O275" s="99">
        <v>88.8</v>
      </c>
      <c r="P275" s="90">
        <v>80.965797028000011</v>
      </c>
      <c r="Q275" s="91">
        <f t="shared" si="6"/>
        <v>1.140592429580052E-3</v>
      </c>
      <c r="R275" s="91">
        <f>P275/'סכום נכסי הקרן'!$C$42</f>
        <v>4.1128949680847013E-5</v>
      </c>
    </row>
    <row r="276" spans="2:18">
      <c r="B276" s="92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90"/>
      <c r="O276" s="99"/>
      <c r="P276" s="87"/>
      <c r="Q276" s="91"/>
      <c r="R276" s="87"/>
    </row>
    <row r="277" spans="2:18">
      <c r="B277" s="79" t="s">
        <v>37</v>
      </c>
      <c r="C277" s="81"/>
      <c r="D277" s="80"/>
      <c r="E277" s="80"/>
      <c r="F277" s="80"/>
      <c r="G277" s="100"/>
      <c r="H277" s="80"/>
      <c r="I277" s="83">
        <v>2.2375949375574966</v>
      </c>
      <c r="J277" s="81"/>
      <c r="K277" s="81"/>
      <c r="L277" s="82"/>
      <c r="M277" s="82">
        <v>7.8403804606374902E-2</v>
      </c>
      <c r="N277" s="83"/>
      <c r="O277" s="101"/>
      <c r="P277" s="83">
        <v>545.13235754300013</v>
      </c>
      <c r="Q277" s="84">
        <f t="shared" si="6"/>
        <v>7.6794629702422006E-3</v>
      </c>
      <c r="R277" s="84">
        <f>P277/'סכום נכסי הקרן'!$C$42</f>
        <v>2.7691595866133334E-4</v>
      </c>
    </row>
    <row r="278" spans="2:18">
      <c r="B278" s="85" t="s">
        <v>35</v>
      </c>
      <c r="C278" s="81"/>
      <c r="D278" s="80"/>
      <c r="E278" s="80"/>
      <c r="F278" s="80"/>
      <c r="G278" s="100"/>
      <c r="H278" s="80"/>
      <c r="I278" s="83">
        <v>2.2375949375574966</v>
      </c>
      <c r="J278" s="81"/>
      <c r="K278" s="81"/>
      <c r="L278" s="82"/>
      <c r="M278" s="82">
        <v>7.8403804606374874E-2</v>
      </c>
      <c r="N278" s="83"/>
      <c r="O278" s="101"/>
      <c r="P278" s="83">
        <v>545.13235754300013</v>
      </c>
      <c r="Q278" s="84">
        <f t="shared" si="6"/>
        <v>7.6794629702422006E-3</v>
      </c>
      <c r="R278" s="84">
        <f>P278/'סכום נכסי הקרן'!$C$42</f>
        <v>2.7691595866133334E-4</v>
      </c>
    </row>
    <row r="279" spans="2:18">
      <c r="B279" s="86" t="s">
        <v>3199</v>
      </c>
      <c r="C279" s="88" t="s">
        <v>2811</v>
      </c>
      <c r="D279" s="87">
        <v>9645</v>
      </c>
      <c r="E279" s="87"/>
      <c r="F279" s="87" t="s">
        <v>2840</v>
      </c>
      <c r="G279" s="98">
        <v>45114</v>
      </c>
      <c r="H279" s="87" t="s">
        <v>2789</v>
      </c>
      <c r="I279" s="90">
        <v>2.5599999845805956</v>
      </c>
      <c r="J279" s="88" t="s">
        <v>2993</v>
      </c>
      <c r="K279" s="88" t="s">
        <v>2735</v>
      </c>
      <c r="L279" s="89">
        <v>7.5800000000000006E-2</v>
      </c>
      <c r="M279" s="89">
        <v>8.3199999177631767E-2</v>
      </c>
      <c r="N279" s="90">
        <v>42.956348000000006</v>
      </c>
      <c r="O279" s="99">
        <v>100.65</v>
      </c>
      <c r="P279" s="90">
        <v>1.5564804000000003E-2</v>
      </c>
      <c r="Q279" s="91">
        <f t="shared" si="6"/>
        <v>2.1926663186132593E-7</v>
      </c>
      <c r="R279" s="91">
        <f>P279/'סכום נכסי הקרן'!$C$42</f>
        <v>7.9065983910077695E-9</v>
      </c>
    </row>
    <row r="280" spans="2:18">
      <c r="B280" s="86" t="s">
        <v>3199</v>
      </c>
      <c r="C280" s="88" t="s">
        <v>2811</v>
      </c>
      <c r="D280" s="87">
        <v>9722</v>
      </c>
      <c r="E280" s="87"/>
      <c r="F280" s="87" t="s">
        <v>2840</v>
      </c>
      <c r="G280" s="98">
        <v>45169</v>
      </c>
      <c r="H280" s="87" t="s">
        <v>2789</v>
      </c>
      <c r="I280" s="90">
        <v>2.5799999786823657</v>
      </c>
      <c r="J280" s="88" t="s">
        <v>2993</v>
      </c>
      <c r="K280" s="88" t="s">
        <v>2735</v>
      </c>
      <c r="L280" s="89">
        <v>7.7300000000000008E-2</v>
      </c>
      <c r="M280" s="89">
        <v>8.1800000091361277E-2</v>
      </c>
      <c r="N280" s="90">
        <v>18.175343000000005</v>
      </c>
      <c r="O280" s="99">
        <v>100.37</v>
      </c>
      <c r="P280" s="90">
        <v>6.5673330000000016E-3</v>
      </c>
      <c r="Q280" s="91">
        <f t="shared" si="6"/>
        <v>9.2516230029092385E-8</v>
      </c>
      <c r="R280" s="91">
        <f>P280/'סכום נכסי הקרן'!$C$42</f>
        <v>3.3360692836872359E-9</v>
      </c>
    </row>
    <row r="281" spans="2:18">
      <c r="B281" s="86" t="s">
        <v>3199</v>
      </c>
      <c r="C281" s="88" t="s">
        <v>2811</v>
      </c>
      <c r="D281" s="87">
        <v>9788</v>
      </c>
      <c r="E281" s="87"/>
      <c r="F281" s="87" t="s">
        <v>2840</v>
      </c>
      <c r="G281" s="98">
        <v>45198</v>
      </c>
      <c r="H281" s="87" t="s">
        <v>2789</v>
      </c>
      <c r="I281" s="90">
        <v>2.5999996471185796</v>
      </c>
      <c r="J281" s="88" t="s">
        <v>2993</v>
      </c>
      <c r="K281" s="88" t="s">
        <v>2735</v>
      </c>
      <c r="L281" s="89">
        <v>7.7300000000000008E-2</v>
      </c>
      <c r="M281" s="89">
        <v>8.1699990803027991E-2</v>
      </c>
      <c r="N281" s="90">
        <v>12.625023000000004</v>
      </c>
      <c r="O281" s="99">
        <v>99.76</v>
      </c>
      <c r="P281" s="90">
        <v>4.5341010000000005E-3</v>
      </c>
      <c r="Q281" s="91">
        <f t="shared" si="6"/>
        <v>6.3873406615918177E-8</v>
      </c>
      <c r="R281" s="91">
        <f>P281/'סכום נכסי הקרן'!$C$42</f>
        <v>2.3032294959362618E-9</v>
      </c>
    </row>
    <row r="282" spans="2:18">
      <c r="B282" s="86" t="s">
        <v>3200</v>
      </c>
      <c r="C282" s="88" t="s">
        <v>2811</v>
      </c>
      <c r="D282" s="87">
        <v>8763</v>
      </c>
      <c r="E282" s="87"/>
      <c r="F282" s="87" t="s">
        <v>2840</v>
      </c>
      <c r="G282" s="98">
        <v>44529</v>
      </c>
      <c r="H282" s="87" t="s">
        <v>2789</v>
      </c>
      <c r="I282" s="90">
        <v>2.5599999986790505</v>
      </c>
      <c r="J282" s="88" t="s">
        <v>2993</v>
      </c>
      <c r="K282" s="88" t="s">
        <v>2735</v>
      </c>
      <c r="L282" s="89">
        <v>7.6299999999999993E-2</v>
      </c>
      <c r="M282" s="89">
        <v>8.0699999973581016E-2</v>
      </c>
      <c r="N282" s="90">
        <v>415.29856000000007</v>
      </c>
      <c r="O282" s="99">
        <v>101.27</v>
      </c>
      <c r="P282" s="90">
        <v>0.15140622000000001</v>
      </c>
      <c r="Q282" s="91">
        <f t="shared" si="6"/>
        <v>2.132910372803597E-6</v>
      </c>
      <c r="R282" s="91">
        <f>P282/'סכום נכסי הקרן'!$C$42</f>
        <v>7.6911227114749918E-8</v>
      </c>
    </row>
    <row r="283" spans="2:18">
      <c r="B283" s="86" t="s">
        <v>3200</v>
      </c>
      <c r="C283" s="88" t="s">
        <v>2811</v>
      </c>
      <c r="D283" s="87">
        <v>9327</v>
      </c>
      <c r="E283" s="87"/>
      <c r="F283" s="87" t="s">
        <v>2840</v>
      </c>
      <c r="G283" s="98">
        <v>44880</v>
      </c>
      <c r="H283" s="87" t="s">
        <v>2789</v>
      </c>
      <c r="I283" s="90">
        <v>2.5899999852425166</v>
      </c>
      <c r="J283" s="88" t="s">
        <v>2993</v>
      </c>
      <c r="K283" s="88" t="s">
        <v>136</v>
      </c>
      <c r="L283" s="89">
        <v>6.9459999999999994E-2</v>
      </c>
      <c r="M283" s="89">
        <v>7.3200000295149656E-2</v>
      </c>
      <c r="N283" s="90">
        <v>11.384019000000002</v>
      </c>
      <c r="O283" s="99">
        <v>101.26</v>
      </c>
      <c r="P283" s="90">
        <v>4.0657340000000005E-3</v>
      </c>
      <c r="Q283" s="91">
        <f t="shared" si="6"/>
        <v>5.7275363070686661E-8</v>
      </c>
      <c r="R283" s="91">
        <f>P283/'סכום נכסי הקרן'!$C$42</f>
        <v>2.065308750605891E-9</v>
      </c>
    </row>
    <row r="284" spans="2:18">
      <c r="B284" s="86" t="s">
        <v>3200</v>
      </c>
      <c r="C284" s="88" t="s">
        <v>2811</v>
      </c>
      <c r="D284" s="87">
        <v>9474</v>
      </c>
      <c r="E284" s="87"/>
      <c r="F284" s="87" t="s">
        <v>2840</v>
      </c>
      <c r="G284" s="98">
        <v>44977</v>
      </c>
      <c r="H284" s="87" t="s">
        <v>2789</v>
      </c>
      <c r="I284" s="90">
        <v>2.5900002859057976</v>
      </c>
      <c r="J284" s="88" t="s">
        <v>2993</v>
      </c>
      <c r="K284" s="88" t="s">
        <v>136</v>
      </c>
      <c r="L284" s="89">
        <v>6.9459999999999994E-2</v>
      </c>
      <c r="M284" s="89">
        <v>7.3200003812077308E-2</v>
      </c>
      <c r="N284" s="90">
        <v>4.4070320000000009</v>
      </c>
      <c r="O284" s="99">
        <v>101.26</v>
      </c>
      <c r="P284" s="90">
        <v>1.5739450000000002E-3</v>
      </c>
      <c r="Q284" s="91">
        <f t="shared" si="6"/>
        <v>2.2172692883570819E-8</v>
      </c>
      <c r="R284" s="91">
        <f>P284/'סכום נכסי הקרן'!$C$42</f>
        <v>7.9953149455237097E-10</v>
      </c>
    </row>
    <row r="285" spans="2:18">
      <c r="B285" s="86" t="s">
        <v>3200</v>
      </c>
      <c r="C285" s="88" t="s">
        <v>2811</v>
      </c>
      <c r="D285" s="87">
        <v>9571</v>
      </c>
      <c r="E285" s="87"/>
      <c r="F285" s="87" t="s">
        <v>2840</v>
      </c>
      <c r="G285" s="98">
        <v>45069</v>
      </c>
      <c r="H285" s="87" t="s">
        <v>2789</v>
      </c>
      <c r="I285" s="90">
        <v>2.5900002555637389</v>
      </c>
      <c r="J285" s="88" t="s">
        <v>2993</v>
      </c>
      <c r="K285" s="88" t="s">
        <v>136</v>
      </c>
      <c r="L285" s="89">
        <v>6.9459999999999994E-2</v>
      </c>
      <c r="M285" s="89">
        <v>7.3200010377436675E-2</v>
      </c>
      <c r="N285" s="90">
        <v>7.2310500000000015</v>
      </c>
      <c r="O285" s="99">
        <v>101.26</v>
      </c>
      <c r="P285" s="90">
        <v>2.5825259999999999E-3</v>
      </c>
      <c r="Q285" s="91">
        <f t="shared" si="6"/>
        <v>3.6380912841196234E-8</v>
      </c>
      <c r="R285" s="91">
        <f>P285/'סכום נכסי הקרן'!$C$42</f>
        <v>1.3118697746746906E-9</v>
      </c>
    </row>
    <row r="286" spans="2:18">
      <c r="B286" s="86" t="s">
        <v>3201</v>
      </c>
      <c r="C286" s="88" t="s">
        <v>2811</v>
      </c>
      <c r="D286" s="87">
        <v>9382</v>
      </c>
      <c r="E286" s="87"/>
      <c r="F286" s="87" t="s">
        <v>2840</v>
      </c>
      <c r="G286" s="98">
        <v>44341</v>
      </c>
      <c r="H286" s="87" t="s">
        <v>2789</v>
      </c>
      <c r="I286" s="90">
        <v>0.47999999828366235</v>
      </c>
      <c r="J286" s="88" t="s">
        <v>2993</v>
      </c>
      <c r="K286" s="88" t="s">
        <v>130</v>
      </c>
      <c r="L286" s="89">
        <v>7.9393000000000005E-2</v>
      </c>
      <c r="M286" s="89">
        <v>8.9699999989579393E-2</v>
      </c>
      <c r="N286" s="90">
        <v>42.68296800000001</v>
      </c>
      <c r="O286" s="99">
        <v>99.95</v>
      </c>
      <c r="P286" s="90">
        <v>0.16313806100000003</v>
      </c>
      <c r="Q286" s="91">
        <f t="shared" si="6"/>
        <v>2.2981807650040135E-6</v>
      </c>
      <c r="R286" s="91">
        <f>P286/'סכום נכסי הקרן'!$C$42</f>
        <v>8.2870759607042097E-8</v>
      </c>
    </row>
    <row r="287" spans="2:18">
      <c r="B287" s="86" t="s">
        <v>3201</v>
      </c>
      <c r="C287" s="88" t="s">
        <v>2811</v>
      </c>
      <c r="D287" s="87">
        <v>9410</v>
      </c>
      <c r="E287" s="87"/>
      <c r="F287" s="87" t="s">
        <v>2840</v>
      </c>
      <c r="G287" s="98">
        <v>44946</v>
      </c>
      <c r="H287" s="87" t="s">
        <v>2789</v>
      </c>
      <c r="I287" s="90"/>
      <c r="J287" s="88" t="s">
        <v>2993</v>
      </c>
      <c r="K287" s="88" t="s">
        <v>130</v>
      </c>
      <c r="L287" s="89">
        <v>7.9393000000000005E-2</v>
      </c>
      <c r="M287" s="89">
        <v>8.9699978681365519E-2</v>
      </c>
      <c r="N287" s="90">
        <v>0.11904500000000003</v>
      </c>
      <c r="O287" s="99">
        <v>99.95</v>
      </c>
      <c r="P287" s="90">
        <v>4.5500100000000007E-4</v>
      </c>
      <c r="Q287" s="91">
        <f t="shared" si="6"/>
        <v>6.4097522052661349E-9</v>
      </c>
      <c r="R287" s="91">
        <f>P287/'סכום נכסי הקרן'!$C$42</f>
        <v>2.3113109387737394E-10</v>
      </c>
    </row>
    <row r="288" spans="2:18">
      <c r="B288" s="86" t="s">
        <v>3201</v>
      </c>
      <c r="C288" s="88" t="s">
        <v>2811</v>
      </c>
      <c r="D288" s="87">
        <v>9460</v>
      </c>
      <c r="E288" s="87"/>
      <c r="F288" s="87" t="s">
        <v>2840</v>
      </c>
      <c r="G288" s="98">
        <v>44978</v>
      </c>
      <c r="H288" s="87" t="s">
        <v>2789</v>
      </c>
      <c r="I288" s="90"/>
      <c r="J288" s="88" t="s">
        <v>2993</v>
      </c>
      <c r="K288" s="88" t="s">
        <v>130</v>
      </c>
      <c r="L288" s="89">
        <v>7.9393000000000005E-2</v>
      </c>
      <c r="M288" s="89">
        <v>8.9700036210018097E-2</v>
      </c>
      <c r="N288" s="90">
        <v>0.162575</v>
      </c>
      <c r="O288" s="99">
        <v>99.95</v>
      </c>
      <c r="P288" s="90">
        <v>6.2137500000000007E-4</v>
      </c>
      <c r="Q288" s="91">
        <f t="shared" si="6"/>
        <v>8.7535187319307968E-9</v>
      </c>
      <c r="R288" s="91">
        <f>P288/'סכום נכסי הקרן'!$C$42</f>
        <v>3.1564564354375756E-10</v>
      </c>
    </row>
    <row r="289" spans="2:18">
      <c r="B289" s="86" t="s">
        <v>3201</v>
      </c>
      <c r="C289" s="88" t="s">
        <v>2811</v>
      </c>
      <c r="D289" s="87">
        <v>9511</v>
      </c>
      <c r="E289" s="87"/>
      <c r="F289" s="87" t="s">
        <v>2840</v>
      </c>
      <c r="G289" s="98">
        <v>45005</v>
      </c>
      <c r="H289" s="87" t="s">
        <v>2789</v>
      </c>
      <c r="I289" s="90"/>
      <c r="J289" s="88" t="s">
        <v>2993</v>
      </c>
      <c r="K289" s="88" t="s">
        <v>130</v>
      </c>
      <c r="L289" s="89">
        <v>7.9328999999999997E-2</v>
      </c>
      <c r="M289" s="89">
        <v>8.9599946692617838E-2</v>
      </c>
      <c r="N289" s="90">
        <v>8.4419000000000008E-2</v>
      </c>
      <c r="O289" s="99">
        <v>99.95</v>
      </c>
      <c r="P289" s="90">
        <v>3.2265700000000007E-4</v>
      </c>
      <c r="Q289" s="91">
        <f t="shared" si="6"/>
        <v>4.5453777404765157E-9</v>
      </c>
      <c r="R289" s="91">
        <f>P289/'סכום נכסי הקרן'!$C$42</f>
        <v>1.6390308011892688E-10</v>
      </c>
    </row>
    <row r="290" spans="2:18">
      <c r="B290" s="86" t="s">
        <v>3201</v>
      </c>
      <c r="C290" s="88" t="s">
        <v>2811</v>
      </c>
      <c r="D290" s="87">
        <v>9540</v>
      </c>
      <c r="E290" s="87"/>
      <c r="F290" s="87" t="s">
        <v>2840</v>
      </c>
      <c r="G290" s="98">
        <v>45036</v>
      </c>
      <c r="H290" s="87" t="s">
        <v>2789</v>
      </c>
      <c r="I290" s="90">
        <v>0.47999996607144674</v>
      </c>
      <c r="J290" s="88" t="s">
        <v>2993</v>
      </c>
      <c r="K290" s="88" t="s">
        <v>130</v>
      </c>
      <c r="L290" s="89">
        <v>7.9393000000000005E-2</v>
      </c>
      <c r="M290" s="89">
        <v>8.9699969803587576E-2</v>
      </c>
      <c r="N290" s="90">
        <v>0.30845600000000006</v>
      </c>
      <c r="O290" s="99">
        <v>99.95</v>
      </c>
      <c r="P290" s="90">
        <v>1.1789480000000004E-3</v>
      </c>
      <c r="Q290" s="91">
        <f t="shared" si="6"/>
        <v>1.6608237219026112E-8</v>
      </c>
      <c r="R290" s="91">
        <f>P290/'סכום נכסי הקרן'!$C$42</f>
        <v>5.9888119117220026E-10</v>
      </c>
    </row>
    <row r="291" spans="2:18">
      <c r="B291" s="86" t="s">
        <v>3201</v>
      </c>
      <c r="C291" s="88" t="s">
        <v>2811</v>
      </c>
      <c r="D291" s="87">
        <v>9562</v>
      </c>
      <c r="E291" s="87"/>
      <c r="F291" s="87" t="s">
        <v>2840</v>
      </c>
      <c r="G291" s="98">
        <v>45068</v>
      </c>
      <c r="H291" s="87" t="s">
        <v>2789</v>
      </c>
      <c r="I291" s="90"/>
      <c r="J291" s="88" t="s">
        <v>2993</v>
      </c>
      <c r="K291" s="88" t="s">
        <v>130</v>
      </c>
      <c r="L291" s="89">
        <v>7.9393000000000005E-2</v>
      </c>
      <c r="M291" s="89">
        <v>8.9700027937958907E-2</v>
      </c>
      <c r="N291" s="90">
        <v>0.16669600000000004</v>
      </c>
      <c r="O291" s="99">
        <v>99.95</v>
      </c>
      <c r="P291" s="90">
        <v>6.3712600000000012E-4</v>
      </c>
      <c r="Q291" s="91">
        <f t="shared" si="6"/>
        <v>8.9754083695033452E-9</v>
      </c>
      <c r="R291" s="91">
        <f>P291/'סכום נכסי הקרן'!$C$42</f>
        <v>3.2364682565030793E-10</v>
      </c>
    </row>
    <row r="292" spans="2:18">
      <c r="B292" s="86" t="s">
        <v>3201</v>
      </c>
      <c r="C292" s="88" t="s">
        <v>2811</v>
      </c>
      <c r="D292" s="87">
        <v>9603</v>
      </c>
      <c r="E292" s="87"/>
      <c r="F292" s="87" t="s">
        <v>2840</v>
      </c>
      <c r="G292" s="98">
        <v>45097</v>
      </c>
      <c r="H292" s="87" t="s">
        <v>2789</v>
      </c>
      <c r="I292" s="90"/>
      <c r="J292" s="88" t="s">
        <v>2993</v>
      </c>
      <c r="K292" s="88" t="s">
        <v>130</v>
      </c>
      <c r="L292" s="89">
        <v>7.9393000000000005E-2</v>
      </c>
      <c r="M292" s="89">
        <v>8.9700025324495225E-2</v>
      </c>
      <c r="N292" s="90">
        <v>0.13017500000000004</v>
      </c>
      <c r="O292" s="99">
        <v>99.95</v>
      </c>
      <c r="P292" s="90">
        <v>4.9754200000000001E-4</v>
      </c>
      <c r="Q292" s="91">
        <f t="shared" si="6"/>
        <v>7.0090415882877678E-9</v>
      </c>
      <c r="R292" s="91">
        <f>P292/'סכום נכסי הקרן'!$C$42</f>
        <v>2.5274104168987843E-10</v>
      </c>
    </row>
    <row r="293" spans="2:18">
      <c r="B293" s="86" t="s">
        <v>3201</v>
      </c>
      <c r="C293" s="88" t="s">
        <v>2811</v>
      </c>
      <c r="D293" s="87">
        <v>9659</v>
      </c>
      <c r="E293" s="87"/>
      <c r="F293" s="87" t="s">
        <v>2840</v>
      </c>
      <c r="G293" s="98">
        <v>45159</v>
      </c>
      <c r="H293" s="87" t="s">
        <v>2789</v>
      </c>
      <c r="I293" s="90">
        <v>0.48000032759496158</v>
      </c>
      <c r="J293" s="88" t="s">
        <v>2993</v>
      </c>
      <c r="K293" s="88" t="s">
        <v>130</v>
      </c>
      <c r="L293" s="89">
        <v>7.9393000000000005E-2</v>
      </c>
      <c r="M293" s="89">
        <v>8.9700029483546551E-2</v>
      </c>
      <c r="N293" s="90">
        <v>0.31946400000000008</v>
      </c>
      <c r="O293" s="99">
        <v>99.95</v>
      </c>
      <c r="P293" s="90">
        <v>1.2210200000000002E-3</v>
      </c>
      <c r="Q293" s="91">
        <f t="shared" si="6"/>
        <v>1.7200919641218493E-8</v>
      </c>
      <c r="R293" s="91">
        <f>P293/'סכום נכסי הקרן'!$C$42</f>
        <v>6.2025289668847134E-10</v>
      </c>
    </row>
    <row r="294" spans="2:18">
      <c r="B294" s="86" t="s">
        <v>3201</v>
      </c>
      <c r="C294" s="88" t="s">
        <v>2811</v>
      </c>
      <c r="D294" s="87">
        <v>9749</v>
      </c>
      <c r="E294" s="87"/>
      <c r="F294" s="87" t="s">
        <v>2840</v>
      </c>
      <c r="G294" s="98">
        <v>45189</v>
      </c>
      <c r="H294" s="87" t="s">
        <v>2789</v>
      </c>
      <c r="I294" s="90"/>
      <c r="J294" s="88" t="s">
        <v>2993</v>
      </c>
      <c r="K294" s="88" t="s">
        <v>130</v>
      </c>
      <c r="L294" s="89">
        <v>7.9393000000000005E-2</v>
      </c>
      <c r="M294" s="89">
        <v>8.9899934577603452E-2</v>
      </c>
      <c r="N294" s="90">
        <v>0.16118400000000002</v>
      </c>
      <c r="O294" s="99">
        <v>99.94</v>
      </c>
      <c r="P294" s="90">
        <v>6.1599700000000018E-4</v>
      </c>
      <c r="Q294" s="91">
        <f t="shared" si="6"/>
        <v>8.677757036110522E-9</v>
      </c>
      <c r="R294" s="91">
        <f>P294/'סכום נכסי הקרן'!$C$42</f>
        <v>3.1291373081637347E-10</v>
      </c>
    </row>
    <row r="295" spans="2:18">
      <c r="B295" s="86" t="s">
        <v>3202</v>
      </c>
      <c r="C295" s="88" t="s">
        <v>2790</v>
      </c>
      <c r="D295" s="87">
        <v>6211</v>
      </c>
      <c r="E295" s="87"/>
      <c r="F295" s="87" t="s">
        <v>419</v>
      </c>
      <c r="G295" s="98">
        <v>43186</v>
      </c>
      <c r="H295" s="87" t="s">
        <v>263</v>
      </c>
      <c r="I295" s="90">
        <v>3.5699999968859757</v>
      </c>
      <c r="J295" s="88" t="s">
        <v>628</v>
      </c>
      <c r="K295" s="88" t="s">
        <v>130</v>
      </c>
      <c r="L295" s="89">
        <v>4.8000000000000001E-2</v>
      </c>
      <c r="M295" s="89">
        <v>6.3699999948439931E-2</v>
      </c>
      <c r="N295" s="90">
        <v>107.68540400000002</v>
      </c>
      <c r="O295" s="99">
        <v>95.14</v>
      </c>
      <c r="P295" s="90">
        <v>0.39177604600000004</v>
      </c>
      <c r="Q295" s="91">
        <f t="shared" si="6"/>
        <v>5.5190810016218571E-6</v>
      </c>
      <c r="R295" s="91">
        <f>P295/'סכום נכסי הקרן'!$C$42</f>
        <v>1.9901412539078457E-7</v>
      </c>
    </row>
    <row r="296" spans="2:18">
      <c r="B296" s="86" t="s">
        <v>3202</v>
      </c>
      <c r="C296" s="88" t="s">
        <v>2790</v>
      </c>
      <c r="D296" s="87">
        <v>6831</v>
      </c>
      <c r="E296" s="87"/>
      <c r="F296" s="87" t="s">
        <v>419</v>
      </c>
      <c r="G296" s="98">
        <v>43552</v>
      </c>
      <c r="H296" s="87" t="s">
        <v>263</v>
      </c>
      <c r="I296" s="90">
        <v>3.5600000046044924</v>
      </c>
      <c r="J296" s="88" t="s">
        <v>628</v>
      </c>
      <c r="K296" s="88" t="s">
        <v>130</v>
      </c>
      <c r="L296" s="89">
        <v>4.5999999999999999E-2</v>
      </c>
      <c r="M296" s="89">
        <v>6.8200000097322244E-2</v>
      </c>
      <c r="N296" s="90">
        <v>53.705642000000005</v>
      </c>
      <c r="O296" s="99">
        <v>93.06</v>
      </c>
      <c r="P296" s="90">
        <v>0.19111767700000001</v>
      </c>
      <c r="Q296" s="91">
        <f t="shared" si="6"/>
        <v>2.6923390313781522E-6</v>
      </c>
      <c r="R296" s="91">
        <f>P296/'סכום נכסי הקרן'!$C$42</f>
        <v>9.7083825627443955E-8</v>
      </c>
    </row>
    <row r="297" spans="2:18">
      <c r="B297" s="86" t="s">
        <v>3202</v>
      </c>
      <c r="C297" s="88" t="s">
        <v>2790</v>
      </c>
      <c r="D297" s="87">
        <v>7598</v>
      </c>
      <c r="E297" s="87"/>
      <c r="F297" s="87" t="s">
        <v>419</v>
      </c>
      <c r="G297" s="98">
        <v>43942</v>
      </c>
      <c r="H297" s="87" t="s">
        <v>263</v>
      </c>
      <c r="I297" s="90">
        <v>3.4900000050827211</v>
      </c>
      <c r="J297" s="88" t="s">
        <v>628</v>
      </c>
      <c r="K297" s="88" t="s">
        <v>130</v>
      </c>
      <c r="L297" s="89">
        <v>5.4400000000000004E-2</v>
      </c>
      <c r="M297" s="89">
        <v>7.9600000151444347E-2</v>
      </c>
      <c r="N297" s="90">
        <v>54.574146000000013</v>
      </c>
      <c r="O297" s="99">
        <v>92.39</v>
      </c>
      <c r="P297" s="90">
        <v>0.19281009800000004</v>
      </c>
      <c r="Q297" s="91">
        <f t="shared" si="6"/>
        <v>2.7161807355436135E-6</v>
      </c>
      <c r="R297" s="91">
        <f>P297/'סכום נכסי הקרן'!$C$42</f>
        <v>9.7943540478688341E-8</v>
      </c>
    </row>
    <row r="298" spans="2:18">
      <c r="B298" s="86" t="s">
        <v>3203</v>
      </c>
      <c r="C298" s="88" t="s">
        <v>2811</v>
      </c>
      <c r="D298" s="87">
        <v>9047</v>
      </c>
      <c r="E298" s="87"/>
      <c r="F298" s="87" t="s">
        <v>2887</v>
      </c>
      <c r="G298" s="98">
        <v>44677</v>
      </c>
      <c r="H298" s="87" t="s">
        <v>2789</v>
      </c>
      <c r="I298" s="90">
        <v>2.8099999738963524</v>
      </c>
      <c r="J298" s="88" t="s">
        <v>2993</v>
      </c>
      <c r="K298" s="88" t="s">
        <v>2735</v>
      </c>
      <c r="L298" s="89">
        <v>0.1149</v>
      </c>
      <c r="M298" s="89">
        <v>0.12179999872333422</v>
      </c>
      <c r="N298" s="90">
        <v>126.63193600000001</v>
      </c>
      <c r="O298" s="99">
        <v>100</v>
      </c>
      <c r="P298" s="90">
        <v>4.558749900000001E-2</v>
      </c>
      <c r="Q298" s="91">
        <f t="shared" si="6"/>
        <v>6.4220643965138044E-7</v>
      </c>
      <c r="R298" s="91">
        <f>P298/'סכום נכסי הקרן'!$C$42</f>
        <v>2.3157506271422903E-8</v>
      </c>
    </row>
    <row r="299" spans="2:18">
      <c r="B299" s="86" t="s">
        <v>3203</v>
      </c>
      <c r="C299" s="88" t="s">
        <v>2811</v>
      </c>
      <c r="D299" s="87">
        <v>9048</v>
      </c>
      <c r="E299" s="87"/>
      <c r="F299" s="87" t="s">
        <v>2887</v>
      </c>
      <c r="G299" s="98">
        <v>44677</v>
      </c>
      <c r="H299" s="87" t="s">
        <v>2789</v>
      </c>
      <c r="I299" s="90">
        <v>2.9800000069695458</v>
      </c>
      <c r="J299" s="88" t="s">
        <v>2993</v>
      </c>
      <c r="K299" s="88" t="s">
        <v>2735</v>
      </c>
      <c r="L299" s="89">
        <v>7.5700000000000003E-2</v>
      </c>
      <c r="M299" s="89">
        <v>7.9100000142807367E-2</v>
      </c>
      <c r="N299" s="90">
        <v>406.53057700000005</v>
      </c>
      <c r="O299" s="99">
        <v>100</v>
      </c>
      <c r="P299" s="90">
        <v>0.14635100100000004</v>
      </c>
      <c r="Q299" s="91">
        <f t="shared" si="6"/>
        <v>2.0616958015535271E-6</v>
      </c>
      <c r="R299" s="91">
        <f>P299/'סכום נכסי הקרן'!$C$42</f>
        <v>7.4343280456919115E-8</v>
      </c>
    </row>
    <row r="300" spans="2:18">
      <c r="B300" s="86" t="s">
        <v>3203</v>
      </c>
      <c r="C300" s="88" t="s">
        <v>2811</v>
      </c>
      <c r="D300" s="87">
        <v>9074</v>
      </c>
      <c r="E300" s="87"/>
      <c r="F300" s="87" t="s">
        <v>2887</v>
      </c>
      <c r="G300" s="98">
        <v>44684</v>
      </c>
      <c r="H300" s="87" t="s">
        <v>2789</v>
      </c>
      <c r="I300" s="90">
        <v>2.9099999203074129</v>
      </c>
      <c r="J300" s="88" t="s">
        <v>2993</v>
      </c>
      <c r="K300" s="88" t="s">
        <v>2735</v>
      </c>
      <c r="L300" s="89">
        <v>7.7699999999999991E-2</v>
      </c>
      <c r="M300" s="89">
        <v>8.8699996447601639E-2</v>
      </c>
      <c r="N300" s="90">
        <v>20.565135000000005</v>
      </c>
      <c r="O300" s="99">
        <v>100</v>
      </c>
      <c r="P300" s="90">
        <v>7.403449000000002E-3</v>
      </c>
      <c r="Q300" s="91">
        <f t="shared" si="6"/>
        <v>1.0429487749329203E-7</v>
      </c>
      <c r="R300" s="91">
        <f>P300/'סכום נכסי הקרן'!$C$42</f>
        <v>3.7607989121679965E-9</v>
      </c>
    </row>
    <row r="301" spans="2:18">
      <c r="B301" s="86" t="s">
        <v>3203</v>
      </c>
      <c r="C301" s="88" t="s">
        <v>2811</v>
      </c>
      <c r="D301" s="87">
        <v>9220</v>
      </c>
      <c r="E301" s="87"/>
      <c r="F301" s="87" t="s">
        <v>2887</v>
      </c>
      <c r="G301" s="98">
        <v>44811</v>
      </c>
      <c r="H301" s="87" t="s">
        <v>2789</v>
      </c>
      <c r="I301" s="90">
        <v>2.9500000764691272</v>
      </c>
      <c r="J301" s="88" t="s">
        <v>2993</v>
      </c>
      <c r="K301" s="88" t="s">
        <v>2735</v>
      </c>
      <c r="L301" s="89">
        <v>7.9600000000000004E-2</v>
      </c>
      <c r="M301" s="89">
        <v>7.9800001745295376E-2</v>
      </c>
      <c r="N301" s="90">
        <v>30.432348000000005</v>
      </c>
      <c r="O301" s="99">
        <v>101.46</v>
      </c>
      <c r="P301" s="90">
        <v>1.1115597000000001E-2</v>
      </c>
      <c r="Q301" s="91">
        <f t="shared" si="6"/>
        <v>1.565891555921847E-7</v>
      </c>
      <c r="R301" s="91">
        <f>P301/'סכום נכסי הקרן'!$C$42</f>
        <v>5.6464932905862982E-9</v>
      </c>
    </row>
    <row r="302" spans="2:18">
      <c r="B302" s="86" t="s">
        <v>3203</v>
      </c>
      <c r="C302" s="88" t="s">
        <v>2811</v>
      </c>
      <c r="D302" s="87">
        <v>9599</v>
      </c>
      <c r="E302" s="87"/>
      <c r="F302" s="87" t="s">
        <v>2887</v>
      </c>
      <c r="G302" s="98">
        <v>45089</v>
      </c>
      <c r="H302" s="87" t="s">
        <v>2789</v>
      </c>
      <c r="I302" s="90">
        <v>2.9500001668167224</v>
      </c>
      <c r="J302" s="88" t="s">
        <v>2993</v>
      </c>
      <c r="K302" s="88" t="s">
        <v>2735</v>
      </c>
      <c r="L302" s="89">
        <v>0.08</v>
      </c>
      <c r="M302" s="89">
        <v>8.3000004289572868E-2</v>
      </c>
      <c r="N302" s="90">
        <v>28.998339000000005</v>
      </c>
      <c r="O302" s="99">
        <v>100.49</v>
      </c>
      <c r="P302" s="90">
        <v>1.0490555000000002E-2</v>
      </c>
      <c r="Q302" s="91">
        <f t="shared" si="6"/>
        <v>1.4778397859722434E-7</v>
      </c>
      <c r="R302" s="91">
        <f>P302/'סכום נכסי הקרן'!$C$42</f>
        <v>5.3289848869139955E-9</v>
      </c>
    </row>
    <row r="303" spans="2:18">
      <c r="B303" s="86" t="s">
        <v>3203</v>
      </c>
      <c r="C303" s="88" t="s">
        <v>2811</v>
      </c>
      <c r="D303" s="87">
        <v>9748</v>
      </c>
      <c r="E303" s="87"/>
      <c r="F303" s="87" t="s">
        <v>2887</v>
      </c>
      <c r="G303" s="98">
        <v>45180</v>
      </c>
      <c r="H303" s="87" t="s">
        <v>2789</v>
      </c>
      <c r="I303" s="90">
        <v>2.9499999604474398</v>
      </c>
      <c r="J303" s="88" t="s">
        <v>2993</v>
      </c>
      <c r="K303" s="88" t="s">
        <v>2735</v>
      </c>
      <c r="L303" s="89">
        <v>0.08</v>
      </c>
      <c r="M303" s="89">
        <v>8.3599999551737636E-2</v>
      </c>
      <c r="N303" s="90">
        <v>41.99105200000001</v>
      </c>
      <c r="O303" s="99">
        <v>100.35</v>
      </c>
      <c r="P303" s="90">
        <v>1.5169688000000002E-2</v>
      </c>
      <c r="Q303" s="91">
        <f t="shared" si="6"/>
        <v>2.1370049980373498E-7</v>
      </c>
      <c r="R303" s="91">
        <f>P303/'סכום נכסי הקרן'!$C$42</f>
        <v>7.7058876380897467E-9</v>
      </c>
    </row>
    <row r="304" spans="2:18">
      <c r="B304" s="86" t="s">
        <v>3204</v>
      </c>
      <c r="C304" s="88" t="s">
        <v>2811</v>
      </c>
      <c r="D304" s="87">
        <v>4623</v>
      </c>
      <c r="E304" s="87"/>
      <c r="F304" s="87" t="s">
        <v>2994</v>
      </c>
      <c r="G304" s="98">
        <v>42354</v>
      </c>
      <c r="H304" s="87" t="s">
        <v>2995</v>
      </c>
      <c r="I304" s="90">
        <v>2.2399999999999998</v>
      </c>
      <c r="J304" s="88" t="s">
        <v>2996</v>
      </c>
      <c r="K304" s="88" t="s">
        <v>130</v>
      </c>
      <c r="L304" s="89">
        <v>5.0199999999999995E-2</v>
      </c>
      <c r="M304" s="89">
        <v>7.3099999999999984E-2</v>
      </c>
      <c r="N304" s="90">
        <v>145441.61000000004</v>
      </c>
      <c r="O304" s="99">
        <v>96.55</v>
      </c>
      <c r="P304" s="90">
        <v>536.9809200000002</v>
      </c>
      <c r="Q304" s="91">
        <f t="shared" si="6"/>
        <v>7.5646309264283786E-3</v>
      </c>
      <c r="R304" s="91">
        <f>P304/'סכום נכסי הקרן'!$C$42</f>
        <v>2.7277519704545407E-4</v>
      </c>
    </row>
    <row r="305" spans="2:18">
      <c r="B305" s="86" t="s">
        <v>3205</v>
      </c>
      <c r="C305" s="88" t="s">
        <v>2811</v>
      </c>
      <c r="D305" s="87" t="s">
        <v>2997</v>
      </c>
      <c r="E305" s="87"/>
      <c r="F305" s="87" t="s">
        <v>2994</v>
      </c>
      <c r="G305" s="98">
        <v>43185</v>
      </c>
      <c r="H305" s="87" t="s">
        <v>2995</v>
      </c>
      <c r="I305" s="90">
        <v>3.8000000000000003</v>
      </c>
      <c r="J305" s="88" t="s">
        <v>2996</v>
      </c>
      <c r="K305" s="88" t="s">
        <v>138</v>
      </c>
      <c r="L305" s="89">
        <v>4.2199999999999994E-2</v>
      </c>
      <c r="M305" s="89">
        <v>7.9600000030098622E-2</v>
      </c>
      <c r="N305" s="90">
        <v>26.507194000000005</v>
      </c>
      <c r="O305" s="99">
        <v>88.19</v>
      </c>
      <c r="P305" s="90">
        <v>6.6448254999999998E-2</v>
      </c>
      <c r="Q305" s="91">
        <f t="shared" si="6"/>
        <v>9.3607892954594909E-7</v>
      </c>
      <c r="R305" s="91">
        <f>P305/'סכום נכסי הקרן'!$C$42</f>
        <v>3.3754338703415336E-8</v>
      </c>
    </row>
    <row r="306" spans="2:18">
      <c r="B306" s="86" t="s">
        <v>3206</v>
      </c>
      <c r="C306" s="88" t="s">
        <v>2811</v>
      </c>
      <c r="D306" s="87">
        <v>6812</v>
      </c>
      <c r="E306" s="87"/>
      <c r="F306" s="87" t="s">
        <v>618</v>
      </c>
      <c r="G306" s="98">
        <v>43536</v>
      </c>
      <c r="H306" s="87"/>
      <c r="I306" s="90">
        <v>2.4800000036300833</v>
      </c>
      <c r="J306" s="88" t="s">
        <v>2996</v>
      </c>
      <c r="K306" s="88" t="s">
        <v>130</v>
      </c>
      <c r="L306" s="89">
        <v>7.6661000000000007E-2</v>
      </c>
      <c r="M306" s="89">
        <v>7.5300000144068943E-2</v>
      </c>
      <c r="N306" s="90">
        <v>22.671484000000007</v>
      </c>
      <c r="O306" s="99">
        <v>101.68</v>
      </c>
      <c r="P306" s="90">
        <v>8.815224100000002E-2</v>
      </c>
      <c r="Q306" s="91">
        <f t="shared" si="6"/>
        <v>1.241830284216742E-6</v>
      </c>
      <c r="R306" s="91">
        <f>P306/'סכום נכסי הקרן'!$C$42</f>
        <v>4.477951452869751E-8</v>
      </c>
    </row>
    <row r="307" spans="2:18">
      <c r="B307" s="86" t="s">
        <v>3206</v>
      </c>
      <c r="C307" s="88" t="s">
        <v>2811</v>
      </c>
      <c r="D307" s="87">
        <v>6872</v>
      </c>
      <c r="E307" s="87"/>
      <c r="F307" s="87" t="s">
        <v>618</v>
      </c>
      <c r="G307" s="98">
        <v>43570</v>
      </c>
      <c r="H307" s="87"/>
      <c r="I307" s="90">
        <v>2.4799999955014709</v>
      </c>
      <c r="J307" s="88" t="s">
        <v>2996</v>
      </c>
      <c r="K307" s="88" t="s">
        <v>130</v>
      </c>
      <c r="L307" s="89">
        <v>7.6661000000000007E-2</v>
      </c>
      <c r="M307" s="89">
        <v>7.5199999623248165E-2</v>
      </c>
      <c r="N307" s="90">
        <v>18.292930999999999</v>
      </c>
      <c r="O307" s="99">
        <v>101.69</v>
      </c>
      <c r="P307" s="90">
        <v>7.1134359000000022E-2</v>
      </c>
      <c r="Q307" s="91">
        <f t="shared" si="6"/>
        <v>1.0020936535753614E-6</v>
      </c>
      <c r="R307" s="91">
        <f>P307/'סכום נכסי הקרן'!$C$42</f>
        <v>3.6134782578358777E-8</v>
      </c>
    </row>
    <row r="308" spans="2:18">
      <c r="B308" s="86" t="s">
        <v>3206</v>
      </c>
      <c r="C308" s="88" t="s">
        <v>2811</v>
      </c>
      <c r="D308" s="87">
        <v>7258</v>
      </c>
      <c r="E308" s="87"/>
      <c r="F308" s="87" t="s">
        <v>618</v>
      </c>
      <c r="G308" s="98">
        <v>43774</v>
      </c>
      <c r="H308" s="87"/>
      <c r="I308" s="90">
        <v>2.4800000055415206</v>
      </c>
      <c r="J308" s="88" t="s">
        <v>2996</v>
      </c>
      <c r="K308" s="88" t="s">
        <v>130</v>
      </c>
      <c r="L308" s="89">
        <v>7.6661000000000007E-2</v>
      </c>
      <c r="M308" s="89">
        <v>7.3500000261682907E-2</v>
      </c>
      <c r="N308" s="90">
        <v>16.706190000000003</v>
      </c>
      <c r="O308" s="99">
        <v>101.69</v>
      </c>
      <c r="P308" s="90">
        <v>6.4964118000000015E-2</v>
      </c>
      <c r="Q308" s="91">
        <f t="shared" si="6"/>
        <v>9.1517139218082907E-7</v>
      </c>
      <c r="R308" s="91">
        <f>P308/'סכום נכסי הקרן'!$C$42</f>
        <v>3.3000427814705463E-8</v>
      </c>
    </row>
    <row r="309" spans="2:18">
      <c r="B309" s="86" t="s">
        <v>3207</v>
      </c>
      <c r="C309" s="88" t="s">
        <v>2811</v>
      </c>
      <c r="D309" s="87">
        <v>6861</v>
      </c>
      <c r="E309" s="87"/>
      <c r="F309" s="87" t="s">
        <v>618</v>
      </c>
      <c r="G309" s="98">
        <v>43563</v>
      </c>
      <c r="H309" s="87"/>
      <c r="I309" s="90">
        <v>0.50999999921793204</v>
      </c>
      <c r="J309" s="88" t="s">
        <v>1423</v>
      </c>
      <c r="K309" s="88" t="s">
        <v>130</v>
      </c>
      <c r="L309" s="89">
        <v>8.0297000000000007E-2</v>
      </c>
      <c r="M309" s="89">
        <v>8.9899999987239951E-2</v>
      </c>
      <c r="N309" s="90">
        <v>126.57001100000001</v>
      </c>
      <c r="O309" s="99">
        <v>100.39</v>
      </c>
      <c r="P309" s="90">
        <v>0.48589133800000012</v>
      </c>
      <c r="Q309" s="91">
        <f t="shared" si="6"/>
        <v>6.8449147919789476E-6</v>
      </c>
      <c r="R309" s="91">
        <f>P309/'סכום נכסי הקרן'!$C$42</f>
        <v>2.468227464499657E-7</v>
      </c>
    </row>
    <row r="310" spans="2:18">
      <c r="B310" s="86" t="s">
        <v>3208</v>
      </c>
      <c r="C310" s="88" t="s">
        <v>2811</v>
      </c>
      <c r="D310" s="87">
        <v>6932</v>
      </c>
      <c r="E310" s="87"/>
      <c r="F310" s="87" t="s">
        <v>618</v>
      </c>
      <c r="G310" s="98">
        <v>43098</v>
      </c>
      <c r="H310" s="87"/>
      <c r="I310" s="90">
        <v>1.5799999928037147</v>
      </c>
      <c r="J310" s="88" t="s">
        <v>2996</v>
      </c>
      <c r="K310" s="88" t="s">
        <v>130</v>
      </c>
      <c r="L310" s="89">
        <v>8.1652000000000002E-2</v>
      </c>
      <c r="M310" s="89">
        <v>7.0699999777968273E-2</v>
      </c>
      <c r="N310" s="90">
        <v>29.294173000000004</v>
      </c>
      <c r="O310" s="99">
        <v>101.72</v>
      </c>
      <c r="P310" s="90">
        <v>0.11394767900000001</v>
      </c>
      <c r="Q310" s="91">
        <f t="shared" si="6"/>
        <v>1.6052193000789177E-6</v>
      </c>
      <c r="R310" s="91">
        <f>P310/'סכום נכסי הקרן'!$C$42</f>
        <v>5.7883063316471547E-8</v>
      </c>
    </row>
    <row r="311" spans="2:18">
      <c r="B311" s="86" t="s">
        <v>3208</v>
      </c>
      <c r="C311" s="88" t="s">
        <v>2811</v>
      </c>
      <c r="D311" s="87">
        <v>9335</v>
      </c>
      <c r="E311" s="87"/>
      <c r="F311" s="87" t="s">
        <v>618</v>
      </c>
      <c r="G311" s="98">
        <v>44064</v>
      </c>
      <c r="H311" s="87"/>
      <c r="I311" s="90">
        <v>2.4399999972372148</v>
      </c>
      <c r="J311" s="88" t="s">
        <v>2996</v>
      </c>
      <c r="K311" s="88" t="s">
        <v>130</v>
      </c>
      <c r="L311" s="89">
        <v>8.9152000000000009E-2</v>
      </c>
      <c r="M311" s="89">
        <v>0.10159999988455504</v>
      </c>
      <c r="N311" s="90">
        <v>107.98767500000002</v>
      </c>
      <c r="O311" s="99">
        <v>98.17</v>
      </c>
      <c r="P311" s="90">
        <v>0.40538797300000007</v>
      </c>
      <c r="Q311" s="91">
        <f t="shared" ref="Q311:Q363" si="7">IFERROR(P311/$P$10,0)</f>
        <v>5.7108367979963081E-6</v>
      </c>
      <c r="R311" s="91">
        <f>P311/'סכום נכסי הקרן'!$C$42</f>
        <v>2.0592870267146959E-7</v>
      </c>
    </row>
    <row r="312" spans="2:18">
      <c r="B312" s="86" t="s">
        <v>3208</v>
      </c>
      <c r="C312" s="88" t="s">
        <v>2811</v>
      </c>
      <c r="D312" s="87" t="s">
        <v>2998</v>
      </c>
      <c r="E312" s="87"/>
      <c r="F312" s="87" t="s">
        <v>618</v>
      </c>
      <c r="G312" s="98">
        <v>42817</v>
      </c>
      <c r="H312" s="87"/>
      <c r="I312" s="90">
        <v>1.6400000009644877</v>
      </c>
      <c r="J312" s="88" t="s">
        <v>2996</v>
      </c>
      <c r="K312" s="88" t="s">
        <v>130</v>
      </c>
      <c r="L312" s="89">
        <v>5.7820000000000003E-2</v>
      </c>
      <c r="M312" s="89">
        <v>8.6299999500877564E-2</v>
      </c>
      <c r="N312" s="90">
        <v>11.303173000000001</v>
      </c>
      <c r="O312" s="99">
        <v>95.95</v>
      </c>
      <c r="P312" s="90">
        <v>4.1472789000000003E-2</v>
      </c>
      <c r="Q312" s="91">
        <f t="shared" si="7"/>
        <v>5.8424113518714704E-7</v>
      </c>
      <c r="R312" s="91">
        <f>P312/'סכום נכסי הקרן'!$C$42</f>
        <v>2.1067318726146802E-8</v>
      </c>
    </row>
    <row r="313" spans="2:18">
      <c r="B313" s="86" t="s">
        <v>3208</v>
      </c>
      <c r="C313" s="88" t="s">
        <v>2811</v>
      </c>
      <c r="D313" s="87">
        <v>7291</v>
      </c>
      <c r="E313" s="87"/>
      <c r="F313" s="87" t="s">
        <v>618</v>
      </c>
      <c r="G313" s="98">
        <v>43798</v>
      </c>
      <c r="H313" s="87"/>
      <c r="I313" s="90">
        <v>1.5899999729514556</v>
      </c>
      <c r="J313" s="88" t="s">
        <v>2996</v>
      </c>
      <c r="K313" s="88" t="s">
        <v>130</v>
      </c>
      <c r="L313" s="89">
        <v>8.1652000000000002E-2</v>
      </c>
      <c r="M313" s="89">
        <v>7.9399997174929848E-2</v>
      </c>
      <c r="N313" s="90">
        <v>1.7231870000000002</v>
      </c>
      <c r="O313" s="99">
        <v>100.99</v>
      </c>
      <c r="P313" s="90">
        <v>6.6547020000000011E-3</v>
      </c>
      <c r="Q313" s="91">
        <f t="shared" si="7"/>
        <v>9.374702653376357E-8</v>
      </c>
      <c r="R313" s="91">
        <f>P313/'סכום נכסי הקרן'!$C$42</f>
        <v>3.380450927993451E-9</v>
      </c>
    </row>
    <row r="314" spans="2:18">
      <c r="B314" s="86" t="s">
        <v>3209</v>
      </c>
      <c r="C314" s="88" t="s">
        <v>2811</v>
      </c>
      <c r="D314" s="87" t="s">
        <v>2999</v>
      </c>
      <c r="E314" s="87"/>
      <c r="F314" s="87" t="s">
        <v>618</v>
      </c>
      <c r="G314" s="98">
        <v>43083</v>
      </c>
      <c r="H314" s="87"/>
      <c r="I314" s="90">
        <v>0.51999993746879025</v>
      </c>
      <c r="J314" s="88" t="s">
        <v>2996</v>
      </c>
      <c r="K314" s="88" t="s">
        <v>138</v>
      </c>
      <c r="L314" s="89">
        <v>7.0540000000000005E-2</v>
      </c>
      <c r="M314" s="89">
        <v>7.7999998436719759E-2</v>
      </c>
      <c r="N314" s="90">
        <v>3.1006610000000006</v>
      </c>
      <c r="O314" s="99">
        <v>101.61</v>
      </c>
      <c r="P314" s="90">
        <v>8.9555280000000008E-3</v>
      </c>
      <c r="Q314" s="91">
        <f t="shared" si="7"/>
        <v>1.2615953667645261E-7</v>
      </c>
      <c r="R314" s="91">
        <f>P314/'סכום נכסי הקרן'!$C$42</f>
        <v>4.5492229311352079E-9</v>
      </c>
    </row>
    <row r="315" spans="2:18">
      <c r="B315" s="86" t="s">
        <v>3209</v>
      </c>
      <c r="C315" s="88" t="s">
        <v>2811</v>
      </c>
      <c r="D315" s="87" t="s">
        <v>3000</v>
      </c>
      <c r="E315" s="87"/>
      <c r="F315" s="87" t="s">
        <v>618</v>
      </c>
      <c r="G315" s="98">
        <v>43083</v>
      </c>
      <c r="H315" s="87"/>
      <c r="I315" s="90">
        <v>4.959999903544869</v>
      </c>
      <c r="J315" s="88" t="s">
        <v>2996</v>
      </c>
      <c r="K315" s="88" t="s">
        <v>138</v>
      </c>
      <c r="L315" s="89">
        <v>7.195E-2</v>
      </c>
      <c r="M315" s="89">
        <v>7.4699998891792116E-2</v>
      </c>
      <c r="N315" s="90">
        <v>6.721858000000001</v>
      </c>
      <c r="O315" s="99">
        <v>102.01</v>
      </c>
      <c r="P315" s="90">
        <v>1.9490928000000005E-2</v>
      </c>
      <c r="Q315" s="91">
        <f t="shared" si="7"/>
        <v>2.7457526188004741E-7</v>
      </c>
      <c r="R315" s="91">
        <f>P315/'סכום נכסי הקרן'!$C$42</f>
        <v>9.9009881501911788E-9</v>
      </c>
    </row>
    <row r="316" spans="2:18">
      <c r="B316" s="86" t="s">
        <v>3209</v>
      </c>
      <c r="C316" s="88" t="s">
        <v>2811</v>
      </c>
      <c r="D316" s="87" t="s">
        <v>3001</v>
      </c>
      <c r="E316" s="87"/>
      <c r="F316" s="87" t="s">
        <v>618</v>
      </c>
      <c r="G316" s="98">
        <v>43083</v>
      </c>
      <c r="H316" s="87"/>
      <c r="I316" s="90">
        <v>5.2100000052493138</v>
      </c>
      <c r="J316" s="88" t="s">
        <v>2996</v>
      </c>
      <c r="K316" s="88" t="s">
        <v>138</v>
      </c>
      <c r="L316" s="89">
        <v>4.4999999999999998E-2</v>
      </c>
      <c r="M316" s="89">
        <v>7.5099999977502926E-2</v>
      </c>
      <c r="N316" s="90">
        <v>26.887430000000005</v>
      </c>
      <c r="O316" s="99">
        <v>87.24</v>
      </c>
      <c r="P316" s="90">
        <v>6.6675365000000014E-2</v>
      </c>
      <c r="Q316" s="91">
        <f t="shared" si="7"/>
        <v>9.3927830454367023E-7</v>
      </c>
      <c r="R316" s="91">
        <f>P316/'סכום נכסי הקרן'!$C$42</f>
        <v>3.3869705884433601E-8</v>
      </c>
    </row>
    <row r="317" spans="2:18">
      <c r="B317" s="86" t="s">
        <v>3210</v>
      </c>
      <c r="C317" s="88" t="s">
        <v>2811</v>
      </c>
      <c r="D317" s="87">
        <v>9186</v>
      </c>
      <c r="E317" s="87"/>
      <c r="F317" s="87" t="s">
        <v>618</v>
      </c>
      <c r="G317" s="98">
        <v>44778</v>
      </c>
      <c r="H317" s="87"/>
      <c r="I317" s="90">
        <v>3.3800000034518578</v>
      </c>
      <c r="J317" s="88" t="s">
        <v>3002</v>
      </c>
      <c r="K317" s="88" t="s">
        <v>132</v>
      </c>
      <c r="L317" s="89">
        <v>7.1870000000000003E-2</v>
      </c>
      <c r="M317" s="89">
        <v>7.3100000008891136E-2</v>
      </c>
      <c r="N317" s="90">
        <v>45.185930000000006</v>
      </c>
      <c r="O317" s="99">
        <v>104.4</v>
      </c>
      <c r="P317" s="90">
        <v>0.19120139300000003</v>
      </c>
      <c r="Q317" s="91">
        <f t="shared" si="7"/>
        <v>2.6935183668425056E-6</v>
      </c>
      <c r="R317" s="91">
        <f>P317/'סכום נכסי הקרן'!$C$42</f>
        <v>9.7126351623331964E-8</v>
      </c>
    </row>
    <row r="318" spans="2:18">
      <c r="B318" s="86" t="s">
        <v>3210</v>
      </c>
      <c r="C318" s="88" t="s">
        <v>2811</v>
      </c>
      <c r="D318" s="87">
        <v>9187</v>
      </c>
      <c r="E318" s="87"/>
      <c r="F318" s="87" t="s">
        <v>618</v>
      </c>
      <c r="G318" s="98">
        <v>44778</v>
      </c>
      <c r="H318" s="87"/>
      <c r="I318" s="90">
        <v>3.3000000006064854</v>
      </c>
      <c r="J318" s="88" t="s">
        <v>3002</v>
      </c>
      <c r="K318" s="88" t="s">
        <v>130</v>
      </c>
      <c r="L318" s="89">
        <v>8.2722999999999991E-2</v>
      </c>
      <c r="M318" s="89">
        <v>8.9100000002223775E-2</v>
      </c>
      <c r="N318" s="90">
        <v>124.42757500000002</v>
      </c>
      <c r="O318" s="99">
        <v>103.96</v>
      </c>
      <c r="P318" s="90">
        <v>0.49465317900000005</v>
      </c>
      <c r="Q318" s="91">
        <f t="shared" si="7"/>
        <v>6.9683457947062838E-6</v>
      </c>
      <c r="R318" s="91">
        <f>P318/'סכום נכסי הקרן'!$C$42</f>
        <v>2.512735803925496E-7</v>
      </c>
    </row>
    <row r="319" spans="2:18">
      <c r="B319" s="86" t="s">
        <v>3211</v>
      </c>
      <c r="C319" s="88" t="s">
        <v>2811</v>
      </c>
      <c r="D319" s="87" t="s">
        <v>3003</v>
      </c>
      <c r="E319" s="87"/>
      <c r="F319" s="87" t="s">
        <v>618</v>
      </c>
      <c r="G319" s="98">
        <v>45116</v>
      </c>
      <c r="H319" s="87"/>
      <c r="I319" s="90">
        <v>0.73000002605307501</v>
      </c>
      <c r="J319" s="88" t="s">
        <v>2996</v>
      </c>
      <c r="K319" s="88" t="s">
        <v>130</v>
      </c>
      <c r="L319" s="89">
        <v>8.1645999999999996E-2</v>
      </c>
      <c r="M319" s="89">
        <v>8.6000000939619098E-2</v>
      </c>
      <c r="N319" s="90">
        <v>6.1604200000000011</v>
      </c>
      <c r="O319" s="99">
        <v>99.39</v>
      </c>
      <c r="P319" s="90">
        <v>2.3413743000000004E-2</v>
      </c>
      <c r="Q319" s="91">
        <f t="shared" si="7"/>
        <v>3.2983727690221456E-7</v>
      </c>
      <c r="R319" s="91">
        <f>P319/'סכום נכסי הקרן'!$C$42</f>
        <v>1.1893697005838904E-8</v>
      </c>
    </row>
    <row r="320" spans="2:18">
      <c r="B320" s="86" t="s">
        <v>3212</v>
      </c>
      <c r="C320" s="88" t="s">
        <v>2811</v>
      </c>
      <c r="D320" s="87">
        <v>8702</v>
      </c>
      <c r="E320" s="87"/>
      <c r="F320" s="87" t="s">
        <v>618</v>
      </c>
      <c r="G320" s="98">
        <v>44497</v>
      </c>
      <c r="H320" s="87"/>
      <c r="I320" s="90"/>
      <c r="J320" s="88" t="s">
        <v>1423</v>
      </c>
      <c r="K320" s="88" t="s">
        <v>130</v>
      </c>
      <c r="L320" s="89">
        <v>7.2742000000000001E-2</v>
      </c>
      <c r="M320" s="89">
        <v>7.9499921923797623E-2</v>
      </c>
      <c r="N320" s="90">
        <v>0.10021100000000001</v>
      </c>
      <c r="O320" s="99">
        <v>100.27</v>
      </c>
      <c r="P320" s="90">
        <v>3.842400000000001E-4</v>
      </c>
      <c r="Q320" s="91">
        <f t="shared" si="7"/>
        <v>5.4129181855676362E-9</v>
      </c>
      <c r="R320" s="91">
        <f>P320/'סכום נכסי הקרן'!$C$42</f>
        <v>1.9518596994609281E-10</v>
      </c>
    </row>
    <row r="321" spans="2:18">
      <c r="B321" s="86" t="s">
        <v>3212</v>
      </c>
      <c r="C321" s="88" t="s">
        <v>2811</v>
      </c>
      <c r="D321" s="87">
        <v>9118</v>
      </c>
      <c r="E321" s="87"/>
      <c r="F321" s="87" t="s">
        <v>618</v>
      </c>
      <c r="G321" s="98">
        <v>44733</v>
      </c>
      <c r="H321" s="87"/>
      <c r="I321" s="90">
        <v>0.10999992810932088</v>
      </c>
      <c r="J321" s="88" t="s">
        <v>1423</v>
      </c>
      <c r="K321" s="88" t="s">
        <v>130</v>
      </c>
      <c r="L321" s="89">
        <v>7.2742000000000001E-2</v>
      </c>
      <c r="M321" s="89">
        <v>7.9499974184710678E-2</v>
      </c>
      <c r="N321" s="90">
        <v>0.39905300000000005</v>
      </c>
      <c r="O321" s="99">
        <v>100.27</v>
      </c>
      <c r="P321" s="90">
        <v>1.5301010000000001E-3</v>
      </c>
      <c r="Q321" s="91">
        <f t="shared" si="7"/>
        <v>2.1555047701059814E-8</v>
      </c>
      <c r="R321" s="91">
        <f>P321/'סכום נכסי הקרן'!$C$42</f>
        <v>7.772596496993715E-10</v>
      </c>
    </row>
    <row r="322" spans="2:18">
      <c r="B322" s="86" t="s">
        <v>3212</v>
      </c>
      <c r="C322" s="88" t="s">
        <v>2811</v>
      </c>
      <c r="D322" s="87">
        <v>9233</v>
      </c>
      <c r="E322" s="87"/>
      <c r="F322" s="87" t="s">
        <v>618</v>
      </c>
      <c r="G322" s="98">
        <v>44819</v>
      </c>
      <c r="H322" s="87"/>
      <c r="I322" s="90"/>
      <c r="J322" s="88" t="s">
        <v>1423</v>
      </c>
      <c r="K322" s="88" t="s">
        <v>130</v>
      </c>
      <c r="L322" s="89">
        <v>7.2742000000000001E-2</v>
      </c>
      <c r="M322" s="89">
        <v>7.9499930078777911E-2</v>
      </c>
      <c r="N322" s="90">
        <v>7.832900000000001E-2</v>
      </c>
      <c r="O322" s="99">
        <v>100.27</v>
      </c>
      <c r="P322" s="90">
        <v>3.0033800000000004E-4</v>
      </c>
      <c r="Q322" s="91">
        <f t="shared" si="7"/>
        <v>4.2309624766214146E-9</v>
      </c>
      <c r="R322" s="91">
        <f>P322/'סכום נכסי הקרן'!$C$42</f>
        <v>1.5256548990648973E-10</v>
      </c>
    </row>
    <row r="323" spans="2:18">
      <c r="B323" s="86" t="s">
        <v>3212</v>
      </c>
      <c r="C323" s="88" t="s">
        <v>2811</v>
      </c>
      <c r="D323" s="87">
        <v>9276</v>
      </c>
      <c r="E323" s="87"/>
      <c r="F323" s="87" t="s">
        <v>618</v>
      </c>
      <c r="G323" s="98">
        <v>44854</v>
      </c>
      <c r="H323" s="87"/>
      <c r="I323" s="90"/>
      <c r="J323" s="88" t="s">
        <v>1423</v>
      </c>
      <c r="K323" s="88" t="s">
        <v>130</v>
      </c>
      <c r="L323" s="89">
        <v>7.2742000000000001E-2</v>
      </c>
      <c r="M323" s="89">
        <v>7.9500416319733549E-2</v>
      </c>
      <c r="N323" s="90">
        <v>1.8794000000000005E-2</v>
      </c>
      <c r="O323" s="99">
        <v>100.27</v>
      </c>
      <c r="P323" s="90">
        <v>7.2060000000000011E-5</v>
      </c>
      <c r="Q323" s="91">
        <f t="shared" si="7"/>
        <v>1.0151334698417754E-9</v>
      </c>
      <c r="R323" s="91">
        <f>P323/'סכום נכסי הקרן'!$C$42</f>
        <v>3.6604989054537387E-11</v>
      </c>
    </row>
    <row r="324" spans="2:18">
      <c r="B324" s="86" t="s">
        <v>3212</v>
      </c>
      <c r="C324" s="88" t="s">
        <v>2811</v>
      </c>
      <c r="D324" s="87">
        <v>9430</v>
      </c>
      <c r="E324" s="87"/>
      <c r="F324" s="87" t="s">
        <v>618</v>
      </c>
      <c r="G324" s="98">
        <v>44950</v>
      </c>
      <c r="H324" s="87"/>
      <c r="I324" s="90"/>
      <c r="J324" s="88" t="s">
        <v>1423</v>
      </c>
      <c r="K324" s="88" t="s">
        <v>130</v>
      </c>
      <c r="L324" s="89">
        <v>7.2742000000000001E-2</v>
      </c>
      <c r="M324" s="89">
        <v>7.950006348561417E-2</v>
      </c>
      <c r="N324" s="90">
        <v>0.10270100000000001</v>
      </c>
      <c r="O324" s="99">
        <v>100.27</v>
      </c>
      <c r="P324" s="90">
        <v>3.9379000000000004E-4</v>
      </c>
      <c r="Q324" s="91">
        <f t="shared" si="7"/>
        <v>5.5474522493615425E-9</v>
      </c>
      <c r="R324" s="91">
        <f>P324/'סכום נכסי הקרן'!$C$42</f>
        <v>2.000371723534038E-10</v>
      </c>
    </row>
    <row r="325" spans="2:18">
      <c r="B325" s="86" t="s">
        <v>3212</v>
      </c>
      <c r="C325" s="88" t="s">
        <v>2811</v>
      </c>
      <c r="D325" s="87">
        <v>9539</v>
      </c>
      <c r="E325" s="87"/>
      <c r="F325" s="87" t="s">
        <v>618</v>
      </c>
      <c r="G325" s="98">
        <v>45029</v>
      </c>
      <c r="H325" s="87"/>
      <c r="I325" s="90"/>
      <c r="J325" s="88" t="s">
        <v>1423</v>
      </c>
      <c r="K325" s="88" t="s">
        <v>130</v>
      </c>
      <c r="L325" s="89">
        <v>7.2742000000000001E-2</v>
      </c>
      <c r="M325" s="89">
        <v>7.9500239976230916E-2</v>
      </c>
      <c r="N325" s="90">
        <v>3.4234000000000007E-2</v>
      </c>
      <c r="O325" s="99">
        <v>100.27</v>
      </c>
      <c r="P325" s="90">
        <v>1.3126300000000001E-4</v>
      </c>
      <c r="Q325" s="91">
        <f t="shared" si="7"/>
        <v>1.8491460540083396E-9</v>
      </c>
      <c r="R325" s="91">
        <f>P325/'סכום נכסי הקרן'!$C$42</f>
        <v>6.6678888124698047E-11</v>
      </c>
    </row>
    <row r="326" spans="2:18">
      <c r="B326" s="86" t="s">
        <v>3212</v>
      </c>
      <c r="C326" s="88" t="s">
        <v>2811</v>
      </c>
      <c r="D326" s="87">
        <v>8060</v>
      </c>
      <c r="E326" s="87"/>
      <c r="F326" s="87" t="s">
        <v>618</v>
      </c>
      <c r="G326" s="98">
        <v>44150</v>
      </c>
      <c r="H326" s="87"/>
      <c r="I326" s="90">
        <v>0.11000000021338506</v>
      </c>
      <c r="J326" s="88" t="s">
        <v>1423</v>
      </c>
      <c r="K326" s="88" t="s">
        <v>130</v>
      </c>
      <c r="L326" s="89">
        <v>7.2742000000000001E-2</v>
      </c>
      <c r="M326" s="89">
        <v>7.949999996023277E-2</v>
      </c>
      <c r="N326" s="90">
        <v>134.44349199999999</v>
      </c>
      <c r="O326" s="99">
        <v>100.27</v>
      </c>
      <c r="P326" s="90">
        <v>0.5154999990000001</v>
      </c>
      <c r="Q326" s="91">
        <f t="shared" si="7"/>
        <v>7.2620219634790702E-6</v>
      </c>
      <c r="R326" s="91">
        <f>P326/'סכום נכסי הקרן'!$C$42</f>
        <v>2.6186333362488253E-7</v>
      </c>
    </row>
    <row r="327" spans="2:18">
      <c r="B327" s="86" t="s">
        <v>3212</v>
      </c>
      <c r="C327" s="88" t="s">
        <v>2811</v>
      </c>
      <c r="D327" s="87">
        <v>8119</v>
      </c>
      <c r="E327" s="87"/>
      <c r="F327" s="87" t="s">
        <v>618</v>
      </c>
      <c r="G327" s="98">
        <v>44169</v>
      </c>
      <c r="H327" s="87"/>
      <c r="I327" s="90">
        <v>0.10999972181175821</v>
      </c>
      <c r="J327" s="88" t="s">
        <v>1423</v>
      </c>
      <c r="K327" s="88" t="s">
        <v>130</v>
      </c>
      <c r="L327" s="89">
        <v>7.2742000000000001E-2</v>
      </c>
      <c r="M327" s="89">
        <v>7.9499997545397869E-2</v>
      </c>
      <c r="N327" s="90">
        <v>0.31875100000000006</v>
      </c>
      <c r="O327" s="99">
        <v>100.27</v>
      </c>
      <c r="P327" s="90">
        <v>1.2221940000000002E-3</v>
      </c>
      <c r="Q327" s="91">
        <f t="shared" si="7"/>
        <v>1.7217458174296406E-8</v>
      </c>
      <c r="R327" s="91">
        <f>P327/'סכום נכסי הקרן'!$C$42</f>
        <v>6.2084926439801932E-10</v>
      </c>
    </row>
    <row r="328" spans="2:18">
      <c r="B328" s="86" t="s">
        <v>3212</v>
      </c>
      <c r="C328" s="88" t="s">
        <v>2811</v>
      </c>
      <c r="D328" s="87">
        <v>8418</v>
      </c>
      <c r="E328" s="87"/>
      <c r="F328" s="87" t="s">
        <v>618</v>
      </c>
      <c r="G328" s="98">
        <v>44326</v>
      </c>
      <c r="H328" s="87"/>
      <c r="I328" s="90"/>
      <c r="J328" s="88" t="s">
        <v>1423</v>
      </c>
      <c r="K328" s="88" t="s">
        <v>130</v>
      </c>
      <c r="L328" s="89">
        <v>7.2742000000000001E-2</v>
      </c>
      <c r="M328" s="89">
        <v>7.950008700527833E-2</v>
      </c>
      <c r="N328" s="90">
        <v>6.7445000000000019E-2</v>
      </c>
      <c r="O328" s="99">
        <v>100.27</v>
      </c>
      <c r="P328" s="90">
        <v>2.5860500000000002E-4</v>
      </c>
      <c r="Q328" s="91">
        <f t="shared" si="7"/>
        <v>3.6430556615103012E-9</v>
      </c>
      <c r="R328" s="91">
        <f>P328/'סכום נכסי הקרן'!$C$42</f>
        <v>1.313659893761954E-10</v>
      </c>
    </row>
    <row r="329" spans="2:18">
      <c r="B329" s="86" t="s">
        <v>3213</v>
      </c>
      <c r="C329" s="88" t="s">
        <v>2811</v>
      </c>
      <c r="D329" s="87">
        <v>8718</v>
      </c>
      <c r="E329" s="87"/>
      <c r="F329" s="87" t="s">
        <v>618</v>
      </c>
      <c r="G329" s="98">
        <v>44508</v>
      </c>
      <c r="H329" s="87"/>
      <c r="I329" s="90">
        <v>3.0099999974367702</v>
      </c>
      <c r="J329" s="88" t="s">
        <v>2996</v>
      </c>
      <c r="K329" s="88" t="s">
        <v>130</v>
      </c>
      <c r="L329" s="89">
        <v>8.7911000000000003E-2</v>
      </c>
      <c r="M329" s="89">
        <v>9.0099999951065615E-2</v>
      </c>
      <c r="N329" s="90">
        <v>111.52178900000001</v>
      </c>
      <c r="O329" s="99">
        <v>100.63</v>
      </c>
      <c r="P329" s="90">
        <v>0.42914601000000002</v>
      </c>
      <c r="Q329" s="91">
        <f t="shared" si="7"/>
        <v>6.0455242603393454E-6</v>
      </c>
      <c r="R329" s="91">
        <f>P329/'סכום נכסי הקרן'!$C$42</f>
        <v>2.1799729390575064E-7</v>
      </c>
    </row>
    <row r="330" spans="2:18">
      <c r="B330" s="86" t="s">
        <v>3214</v>
      </c>
      <c r="C330" s="88" t="s">
        <v>2811</v>
      </c>
      <c r="D330" s="87">
        <v>8806</v>
      </c>
      <c r="E330" s="87"/>
      <c r="F330" s="87" t="s">
        <v>618</v>
      </c>
      <c r="G330" s="98">
        <v>44137</v>
      </c>
      <c r="H330" s="87"/>
      <c r="I330" s="90">
        <v>0.92999999943918621</v>
      </c>
      <c r="J330" s="88" t="s">
        <v>1423</v>
      </c>
      <c r="K330" s="88" t="s">
        <v>130</v>
      </c>
      <c r="L330" s="89">
        <v>7.4443999999999996E-2</v>
      </c>
      <c r="M330" s="89">
        <v>8.8299999928113854E-2</v>
      </c>
      <c r="N330" s="90">
        <v>154.31039300000003</v>
      </c>
      <c r="O330" s="99">
        <v>99.72</v>
      </c>
      <c r="P330" s="90">
        <v>0.58843068100000018</v>
      </c>
      <c r="Q330" s="91">
        <f t="shared" si="7"/>
        <v>8.2894210236592969E-6</v>
      </c>
      <c r="R330" s="91">
        <f>P330/'סכום נכסי הקרן'!$C$42</f>
        <v>2.9891061112071862E-7</v>
      </c>
    </row>
    <row r="331" spans="2:18">
      <c r="B331" s="86" t="s">
        <v>3214</v>
      </c>
      <c r="C331" s="88" t="s">
        <v>2811</v>
      </c>
      <c r="D331" s="87">
        <v>9044</v>
      </c>
      <c r="E331" s="87"/>
      <c r="F331" s="87" t="s">
        <v>618</v>
      </c>
      <c r="G331" s="98">
        <v>44679</v>
      </c>
      <c r="H331" s="87"/>
      <c r="I331" s="90">
        <v>0.92999992303324808</v>
      </c>
      <c r="J331" s="88" t="s">
        <v>1423</v>
      </c>
      <c r="K331" s="88" t="s">
        <v>130</v>
      </c>
      <c r="L331" s="89">
        <v>7.4450000000000002E-2</v>
      </c>
      <c r="M331" s="89">
        <v>8.8299991928358565E-2</v>
      </c>
      <c r="N331" s="90">
        <v>1.328805</v>
      </c>
      <c r="O331" s="99">
        <v>99.72</v>
      </c>
      <c r="P331" s="90">
        <v>5.0671230000000006E-3</v>
      </c>
      <c r="Q331" s="91">
        <f t="shared" si="7"/>
        <v>7.1382266904039226E-8</v>
      </c>
      <c r="R331" s="91">
        <f>P331/'סכום נכסי הקרן'!$C$42</f>
        <v>2.5739936435330925E-9</v>
      </c>
    </row>
    <row r="332" spans="2:18">
      <c r="B332" s="86" t="s">
        <v>3214</v>
      </c>
      <c r="C332" s="88" t="s">
        <v>2811</v>
      </c>
      <c r="D332" s="87">
        <v>9224</v>
      </c>
      <c r="E332" s="87"/>
      <c r="F332" s="87" t="s">
        <v>618</v>
      </c>
      <c r="G332" s="98">
        <v>44810</v>
      </c>
      <c r="H332" s="87"/>
      <c r="I332" s="90">
        <v>0.92999992256809572</v>
      </c>
      <c r="J332" s="88" t="s">
        <v>1423</v>
      </c>
      <c r="K332" s="88" t="s">
        <v>130</v>
      </c>
      <c r="L332" s="89">
        <v>7.4450000000000002E-2</v>
      </c>
      <c r="M332" s="89">
        <v>8.8299995626733269E-2</v>
      </c>
      <c r="N332" s="90">
        <v>2.4045750000000004</v>
      </c>
      <c r="O332" s="99">
        <v>99.72</v>
      </c>
      <c r="P332" s="90">
        <v>9.1693470000000013E-3</v>
      </c>
      <c r="Q332" s="91">
        <f t="shared" si="7"/>
        <v>1.2917167688444732E-7</v>
      </c>
      <c r="R332" s="91">
        <f>P332/'סכום נכסי הקרן'!$C$42</f>
        <v>4.6578385591486987E-9</v>
      </c>
    </row>
    <row r="333" spans="2:18">
      <c r="B333" s="86" t="s">
        <v>3215</v>
      </c>
      <c r="C333" s="88" t="s">
        <v>2811</v>
      </c>
      <c r="D333" s="87" t="s">
        <v>3004</v>
      </c>
      <c r="E333" s="87"/>
      <c r="F333" s="87" t="s">
        <v>618</v>
      </c>
      <c r="G333" s="98">
        <v>42921</v>
      </c>
      <c r="H333" s="87"/>
      <c r="I333" s="90">
        <v>5.3900001926358021</v>
      </c>
      <c r="J333" s="88" t="s">
        <v>2996</v>
      </c>
      <c r="K333" s="88" t="s">
        <v>130</v>
      </c>
      <c r="L333" s="89">
        <v>7.8939999999999996E-2</v>
      </c>
      <c r="M333" s="89"/>
      <c r="N333" s="90">
        <v>17.227184000000005</v>
      </c>
      <c r="O333" s="99">
        <v>14.656955999999999</v>
      </c>
      <c r="P333" s="90">
        <v>9.6555260000000011E-3</v>
      </c>
      <c r="Q333" s="91">
        <f t="shared" si="7"/>
        <v>1.3602064406782511E-7</v>
      </c>
      <c r="R333" s="91">
        <f>P333/'סכום נכסי הקרן'!$C$42</f>
        <v>4.9048074319428414E-9</v>
      </c>
    </row>
    <row r="334" spans="2:18">
      <c r="B334" s="86" t="s">
        <v>3215</v>
      </c>
      <c r="C334" s="88" t="s">
        <v>2811</v>
      </c>
      <c r="D334" s="87">
        <v>6497</v>
      </c>
      <c r="E334" s="87"/>
      <c r="F334" s="87" t="s">
        <v>618</v>
      </c>
      <c r="G334" s="98">
        <v>43342</v>
      </c>
      <c r="H334" s="87"/>
      <c r="I334" s="90">
        <v>1.049999863585146</v>
      </c>
      <c r="J334" s="88" t="s">
        <v>2996</v>
      </c>
      <c r="K334" s="88" t="s">
        <v>130</v>
      </c>
      <c r="L334" s="89">
        <v>7.8939999999999996E-2</v>
      </c>
      <c r="M334" s="89">
        <v>3.3701996840631985</v>
      </c>
      <c r="N334" s="90">
        <v>3.2697660000000006</v>
      </c>
      <c r="O334" s="99">
        <v>14.656955999999999</v>
      </c>
      <c r="P334" s="90">
        <v>1.8326450000000004E-3</v>
      </c>
      <c r="Q334" s="91">
        <f t="shared" si="7"/>
        <v>2.5817086842050799E-8</v>
      </c>
      <c r="R334" s="91">
        <f>P334/'סכום נכסי הקרן'!$C$42</f>
        <v>9.3094574196298471E-10</v>
      </c>
    </row>
    <row r="335" spans="2:18">
      <c r="B335" s="86" t="s">
        <v>3216</v>
      </c>
      <c r="C335" s="88" t="s">
        <v>2811</v>
      </c>
      <c r="D335" s="87">
        <v>9405</v>
      </c>
      <c r="E335" s="87"/>
      <c r="F335" s="87" t="s">
        <v>618</v>
      </c>
      <c r="G335" s="98">
        <v>43866</v>
      </c>
      <c r="H335" s="87"/>
      <c r="I335" s="90">
        <v>1.0599999986734394</v>
      </c>
      <c r="J335" s="88" t="s">
        <v>1423</v>
      </c>
      <c r="K335" s="88" t="s">
        <v>130</v>
      </c>
      <c r="L335" s="89">
        <v>7.6938000000000006E-2</v>
      </c>
      <c r="M335" s="89">
        <v>9.599999992764216E-2</v>
      </c>
      <c r="N335" s="90">
        <v>131.44726700000004</v>
      </c>
      <c r="O335" s="99">
        <v>98.98</v>
      </c>
      <c r="P335" s="90">
        <v>0.49752726100000005</v>
      </c>
      <c r="Q335" s="91">
        <f t="shared" si="7"/>
        <v>7.0088339550347573E-6</v>
      </c>
      <c r="R335" s="91">
        <f>P335/'סכום נכסי הקרן'!$C$42</f>
        <v>2.527335545828333E-7</v>
      </c>
    </row>
    <row r="336" spans="2:18">
      <c r="B336" s="86" t="s">
        <v>3216</v>
      </c>
      <c r="C336" s="88" t="s">
        <v>2811</v>
      </c>
      <c r="D336" s="87">
        <v>9439</v>
      </c>
      <c r="E336" s="87"/>
      <c r="F336" s="87" t="s">
        <v>618</v>
      </c>
      <c r="G336" s="98">
        <v>44953</v>
      </c>
      <c r="H336" s="87"/>
      <c r="I336" s="90">
        <v>1.0600003639269964</v>
      </c>
      <c r="J336" s="88" t="s">
        <v>1423</v>
      </c>
      <c r="K336" s="88" t="s">
        <v>130</v>
      </c>
      <c r="L336" s="89">
        <v>7.6938000000000006E-2</v>
      </c>
      <c r="M336" s="89">
        <v>9.6000008398315295E-2</v>
      </c>
      <c r="N336" s="90">
        <v>0.37750600000000006</v>
      </c>
      <c r="O336" s="99">
        <v>98.98</v>
      </c>
      <c r="P336" s="90">
        <v>1.4288580000000001E-3</v>
      </c>
      <c r="Q336" s="91">
        <f t="shared" si="7"/>
        <v>2.01288034894696E-8</v>
      </c>
      <c r="R336" s="91">
        <f>P336/'סכום נכסי הקרן'!$C$42</f>
        <v>7.2583030045084906E-10</v>
      </c>
    </row>
    <row r="337" spans="2:18">
      <c r="B337" s="86" t="s">
        <v>3216</v>
      </c>
      <c r="C337" s="88" t="s">
        <v>2811</v>
      </c>
      <c r="D337" s="87">
        <v>9447</v>
      </c>
      <c r="E337" s="87"/>
      <c r="F337" s="87" t="s">
        <v>618</v>
      </c>
      <c r="G337" s="98">
        <v>44959</v>
      </c>
      <c r="H337" s="87"/>
      <c r="I337" s="90"/>
      <c r="J337" s="88" t="s">
        <v>1423</v>
      </c>
      <c r="K337" s="88" t="s">
        <v>130</v>
      </c>
      <c r="L337" s="89">
        <v>7.6938000000000006E-2</v>
      </c>
      <c r="M337" s="89">
        <v>9.6000004979980472E-2</v>
      </c>
      <c r="N337" s="90">
        <v>0.21221100000000004</v>
      </c>
      <c r="O337" s="99">
        <v>98.98</v>
      </c>
      <c r="P337" s="90">
        <v>8.0321600000000015E-4</v>
      </c>
      <c r="Q337" s="91">
        <f t="shared" si="7"/>
        <v>1.1315174092595498E-8</v>
      </c>
      <c r="R337" s="91">
        <f>P337/'סכום נכסי הקרן'!$C$42</f>
        <v>4.0801710919274638E-10</v>
      </c>
    </row>
    <row r="338" spans="2:18">
      <c r="B338" s="86" t="s">
        <v>3216</v>
      </c>
      <c r="C338" s="88" t="s">
        <v>2811</v>
      </c>
      <c r="D338" s="87">
        <v>9467</v>
      </c>
      <c r="E338" s="87"/>
      <c r="F338" s="87" t="s">
        <v>618</v>
      </c>
      <c r="G338" s="98">
        <v>44966</v>
      </c>
      <c r="H338" s="87"/>
      <c r="I338" s="90">
        <v>1.0600003991212681</v>
      </c>
      <c r="J338" s="88" t="s">
        <v>1423</v>
      </c>
      <c r="K338" s="88" t="s">
        <v>130</v>
      </c>
      <c r="L338" s="89">
        <v>7.6938000000000006E-2</v>
      </c>
      <c r="M338" s="89">
        <v>9.6700015465949127E-2</v>
      </c>
      <c r="N338" s="90">
        <v>0.31796400000000008</v>
      </c>
      <c r="O338" s="99">
        <v>98.91</v>
      </c>
      <c r="P338" s="90">
        <v>1.2026420000000003E-3</v>
      </c>
      <c r="Q338" s="91">
        <f t="shared" si="7"/>
        <v>1.6942022570600232E-8</v>
      </c>
      <c r="R338" s="91">
        <f>P338/'סכום נכסי הקרן'!$C$42</f>
        <v>6.1091725293542819E-10</v>
      </c>
    </row>
    <row r="339" spans="2:18">
      <c r="B339" s="86" t="s">
        <v>3216</v>
      </c>
      <c r="C339" s="88" t="s">
        <v>2811</v>
      </c>
      <c r="D339" s="87">
        <v>9491</v>
      </c>
      <c r="E339" s="87"/>
      <c r="F339" s="87" t="s">
        <v>618</v>
      </c>
      <c r="G339" s="98">
        <v>44986</v>
      </c>
      <c r="H339" s="87"/>
      <c r="I339" s="90">
        <v>1.0600000427507545</v>
      </c>
      <c r="J339" s="88" t="s">
        <v>1423</v>
      </c>
      <c r="K339" s="88" t="s">
        <v>130</v>
      </c>
      <c r="L339" s="89">
        <v>7.6938000000000006E-2</v>
      </c>
      <c r="M339" s="89">
        <v>9.6699998717477365E-2</v>
      </c>
      <c r="N339" s="90">
        <v>1.2368820000000003</v>
      </c>
      <c r="O339" s="99">
        <v>98.91</v>
      </c>
      <c r="P339" s="90">
        <v>4.6782800000000008E-3</v>
      </c>
      <c r="Q339" s="91">
        <f t="shared" si="7"/>
        <v>6.5904504708456578E-8</v>
      </c>
      <c r="R339" s="91">
        <f>P339/'סכום נכסי הקרן'!$C$42</f>
        <v>2.3764694448246072E-9</v>
      </c>
    </row>
    <row r="340" spans="2:18">
      <c r="B340" s="86" t="s">
        <v>3216</v>
      </c>
      <c r="C340" s="88" t="s">
        <v>2811</v>
      </c>
      <c r="D340" s="87">
        <v>9510</v>
      </c>
      <c r="E340" s="87"/>
      <c r="F340" s="87" t="s">
        <v>618</v>
      </c>
      <c r="G340" s="98">
        <v>44994</v>
      </c>
      <c r="H340" s="87"/>
      <c r="I340" s="90"/>
      <c r="J340" s="88" t="s">
        <v>1423</v>
      </c>
      <c r="K340" s="88" t="s">
        <v>130</v>
      </c>
      <c r="L340" s="89">
        <v>7.6938000000000006E-2</v>
      </c>
      <c r="M340" s="89">
        <v>9.6700031539661141E-2</v>
      </c>
      <c r="N340" s="90">
        <v>0.24142200000000003</v>
      </c>
      <c r="O340" s="99">
        <v>98.91</v>
      </c>
      <c r="P340" s="90">
        <v>9.1313600000000005E-4</v>
      </c>
      <c r="Q340" s="91">
        <f t="shared" si="7"/>
        <v>1.2863654123195106E-8</v>
      </c>
      <c r="R340" s="91">
        <f>P340/'סכום נכסי הקרן'!$C$42</f>
        <v>4.6385419491124133E-10</v>
      </c>
    </row>
    <row r="341" spans="2:18">
      <c r="B341" s="86" t="s">
        <v>3216</v>
      </c>
      <c r="C341" s="88" t="s">
        <v>2811</v>
      </c>
      <c r="D341" s="87">
        <v>9560</v>
      </c>
      <c r="E341" s="87"/>
      <c r="F341" s="87" t="s">
        <v>618</v>
      </c>
      <c r="G341" s="98">
        <v>45058</v>
      </c>
      <c r="H341" s="87"/>
      <c r="I341" s="90">
        <v>1.0600000364590412</v>
      </c>
      <c r="J341" s="88" t="s">
        <v>1423</v>
      </c>
      <c r="K341" s="88" t="s">
        <v>130</v>
      </c>
      <c r="L341" s="89">
        <v>7.6938000000000006E-2</v>
      </c>
      <c r="M341" s="89">
        <v>9.6699999007503881E-2</v>
      </c>
      <c r="N341" s="90">
        <v>1.3052970000000002</v>
      </c>
      <c r="O341" s="99">
        <v>98.91</v>
      </c>
      <c r="P341" s="90">
        <v>4.9370470000000008E-3</v>
      </c>
      <c r="Q341" s="91">
        <f t="shared" si="7"/>
        <v>6.9549842518483591E-8</v>
      </c>
      <c r="R341" s="91">
        <f>P341/'סכום נכסי הקרן'!$C$42</f>
        <v>2.5079177268489681E-9</v>
      </c>
    </row>
    <row r="342" spans="2:18">
      <c r="B342" s="86" t="s">
        <v>3217</v>
      </c>
      <c r="C342" s="88" t="s">
        <v>2811</v>
      </c>
      <c r="D342" s="87">
        <v>9606</v>
      </c>
      <c r="E342" s="87"/>
      <c r="F342" s="87" t="s">
        <v>618</v>
      </c>
      <c r="G342" s="98">
        <v>44136</v>
      </c>
      <c r="H342" s="87"/>
      <c r="I342" s="90">
        <v>8.9999998988980118E-2</v>
      </c>
      <c r="J342" s="88" t="s">
        <v>1423</v>
      </c>
      <c r="K342" s="88" t="s">
        <v>130</v>
      </c>
      <c r="L342" s="89">
        <v>7.0095999999999992E-2</v>
      </c>
      <c r="M342" s="89">
        <v>7.3267000080578271</v>
      </c>
      <c r="N342" s="90">
        <v>89.704751000000016</v>
      </c>
      <c r="O342" s="99">
        <v>86.502415999999997</v>
      </c>
      <c r="P342" s="90">
        <v>0.29673007000000007</v>
      </c>
      <c r="Q342" s="91">
        <f t="shared" si="7"/>
        <v>4.180136352560268E-6</v>
      </c>
      <c r="R342" s="91">
        <f>P342/'סכום נכסי הקרן'!$C$42</f>
        <v>1.5073273611576622E-7</v>
      </c>
    </row>
    <row r="343" spans="2:18">
      <c r="B343" s="86" t="s">
        <v>3218</v>
      </c>
      <c r="C343" s="88" t="s">
        <v>2811</v>
      </c>
      <c r="D343" s="87">
        <v>6588</v>
      </c>
      <c r="E343" s="87"/>
      <c r="F343" s="87" t="s">
        <v>618</v>
      </c>
      <c r="G343" s="98">
        <v>43397</v>
      </c>
      <c r="H343" s="87"/>
      <c r="I343" s="90">
        <v>0.75000000080260087</v>
      </c>
      <c r="J343" s="88" t="s">
        <v>1423</v>
      </c>
      <c r="K343" s="88" t="s">
        <v>130</v>
      </c>
      <c r="L343" s="89">
        <v>7.6938000000000006E-2</v>
      </c>
      <c r="M343" s="89">
        <v>8.8299999930976328E-2</v>
      </c>
      <c r="N343" s="90">
        <v>81.512946000000014</v>
      </c>
      <c r="O343" s="99">
        <v>99.93</v>
      </c>
      <c r="P343" s="90">
        <v>0.31148730500000005</v>
      </c>
      <c r="Q343" s="91">
        <f t="shared" si="7"/>
        <v>4.3880264881531145E-6</v>
      </c>
      <c r="R343" s="91">
        <f>P343/'סכום נכסי הקרן'!$C$42</f>
        <v>1.5822910616364626E-7</v>
      </c>
    </row>
    <row r="344" spans="2:18">
      <c r="B344" s="86" t="s">
        <v>3219</v>
      </c>
      <c r="C344" s="88" t="s">
        <v>2811</v>
      </c>
      <c r="D344" s="87" t="s">
        <v>3005</v>
      </c>
      <c r="E344" s="87"/>
      <c r="F344" s="87" t="s">
        <v>618</v>
      </c>
      <c r="G344" s="98">
        <v>44144</v>
      </c>
      <c r="H344" s="87"/>
      <c r="I344" s="90">
        <v>0.25</v>
      </c>
      <c r="J344" s="88" t="s">
        <v>1423</v>
      </c>
      <c r="K344" s="88" t="s">
        <v>130</v>
      </c>
      <c r="L344" s="89">
        <v>7.8763E-2</v>
      </c>
      <c r="M344" s="89">
        <v>2.379899999942209</v>
      </c>
      <c r="N344" s="90">
        <v>101.48757500000002</v>
      </c>
      <c r="O344" s="99">
        <v>76.690121000000005</v>
      </c>
      <c r="P344" s="90">
        <v>0.29762552800000003</v>
      </c>
      <c r="Q344" s="91">
        <f t="shared" si="7"/>
        <v>4.1927509707484109E-6</v>
      </c>
      <c r="R344" s="91">
        <f>P344/'סכום נכסי הקרן'!$C$42</f>
        <v>1.5118761025244118E-7</v>
      </c>
    </row>
    <row r="345" spans="2:18">
      <c r="B345" s="86" t="s">
        <v>3220</v>
      </c>
      <c r="C345" s="88" t="s">
        <v>2811</v>
      </c>
      <c r="D345" s="87">
        <v>6826</v>
      </c>
      <c r="E345" s="87"/>
      <c r="F345" s="87" t="s">
        <v>618</v>
      </c>
      <c r="G345" s="98">
        <v>43550</v>
      </c>
      <c r="H345" s="87"/>
      <c r="I345" s="90">
        <v>1.9599999999999997</v>
      </c>
      <c r="J345" s="88" t="s">
        <v>2996</v>
      </c>
      <c r="K345" s="88" t="s">
        <v>130</v>
      </c>
      <c r="L345" s="89">
        <v>8.4161E-2</v>
      </c>
      <c r="M345" s="89">
        <v>8.5500000110049823E-2</v>
      </c>
      <c r="N345" s="90">
        <v>41.328201000000007</v>
      </c>
      <c r="O345" s="99">
        <v>100.62</v>
      </c>
      <c r="P345" s="90">
        <v>0.15901887500000003</v>
      </c>
      <c r="Q345" s="91">
        <f t="shared" si="7"/>
        <v>2.2401524056215039E-6</v>
      </c>
      <c r="R345" s="91">
        <f>P345/'סכום נכסי הקרן'!$C$42</f>
        <v>8.0778298346375932E-8</v>
      </c>
    </row>
    <row r="346" spans="2:18">
      <c r="B346" s="86" t="s">
        <v>3221</v>
      </c>
      <c r="C346" s="88" t="s">
        <v>2811</v>
      </c>
      <c r="D346" s="87">
        <v>6528</v>
      </c>
      <c r="E346" s="87"/>
      <c r="F346" s="87" t="s">
        <v>618</v>
      </c>
      <c r="G346" s="98">
        <v>43373</v>
      </c>
      <c r="H346" s="87"/>
      <c r="I346" s="90">
        <v>4.300000003652082</v>
      </c>
      <c r="J346" s="88" t="s">
        <v>2996</v>
      </c>
      <c r="K346" s="88" t="s">
        <v>133</v>
      </c>
      <c r="L346" s="89">
        <v>3.032E-2</v>
      </c>
      <c r="M346" s="89">
        <v>7.550000007304164E-2</v>
      </c>
      <c r="N346" s="90">
        <v>70.710371000000009</v>
      </c>
      <c r="O346" s="99">
        <v>82.78</v>
      </c>
      <c r="P346" s="90">
        <v>0.27381642000000006</v>
      </c>
      <c r="Q346" s="91">
        <f t="shared" si="7"/>
        <v>3.8573440540418115E-6</v>
      </c>
      <c r="R346" s="91">
        <f>P346/'סכום נכסי הקרן'!$C$42</f>
        <v>1.3909307600683616E-7</v>
      </c>
    </row>
    <row r="347" spans="2:18">
      <c r="B347" s="86" t="s">
        <v>3222</v>
      </c>
      <c r="C347" s="88" t="s">
        <v>2811</v>
      </c>
      <c r="D347" s="87">
        <v>8860</v>
      </c>
      <c r="E347" s="87"/>
      <c r="F347" s="87" t="s">
        <v>618</v>
      </c>
      <c r="G347" s="98">
        <v>44585</v>
      </c>
      <c r="H347" s="87"/>
      <c r="I347" s="90">
        <v>2.340000043329884</v>
      </c>
      <c r="J347" s="88" t="s">
        <v>2993</v>
      </c>
      <c r="K347" s="88" t="s">
        <v>132</v>
      </c>
      <c r="L347" s="89">
        <v>6.1120000000000001E-2</v>
      </c>
      <c r="M347" s="89">
        <v>7.0200000744385191E-2</v>
      </c>
      <c r="N347" s="90">
        <v>4.3440910000000006</v>
      </c>
      <c r="O347" s="99">
        <v>102.24</v>
      </c>
      <c r="P347" s="90">
        <v>1.8001433000000001E-2</v>
      </c>
      <c r="Q347" s="91">
        <f t="shared" si="7"/>
        <v>2.5359224456583736E-7</v>
      </c>
      <c r="R347" s="91">
        <f>P347/'סכום נכסי הקרן'!$C$42</f>
        <v>9.1443555083401063E-9</v>
      </c>
    </row>
    <row r="348" spans="2:18">
      <c r="B348" s="86" t="s">
        <v>3222</v>
      </c>
      <c r="C348" s="88" t="s">
        <v>2811</v>
      </c>
      <c r="D348" s="87">
        <v>8977</v>
      </c>
      <c r="E348" s="87"/>
      <c r="F348" s="87" t="s">
        <v>618</v>
      </c>
      <c r="G348" s="98">
        <v>44553</v>
      </c>
      <c r="H348" s="87"/>
      <c r="I348" s="90">
        <v>2.3399999396755451</v>
      </c>
      <c r="J348" s="88" t="s">
        <v>2993</v>
      </c>
      <c r="K348" s="88" t="s">
        <v>132</v>
      </c>
      <c r="L348" s="89">
        <v>6.1120000000000001E-2</v>
      </c>
      <c r="M348" s="89">
        <v>7.0299993515121076E-2</v>
      </c>
      <c r="N348" s="90">
        <v>0.64018200000000003</v>
      </c>
      <c r="O348" s="99">
        <v>102.22</v>
      </c>
      <c r="P348" s="90">
        <v>2.6523240000000006E-3</v>
      </c>
      <c r="Q348" s="91">
        <f t="shared" si="7"/>
        <v>3.736418075582317E-8</v>
      </c>
      <c r="R348" s="91">
        <f>P348/'סכום נכסי הקרן'!$C$42</f>
        <v>1.3473257145307638E-9</v>
      </c>
    </row>
    <row r="349" spans="2:18">
      <c r="B349" s="86" t="s">
        <v>3222</v>
      </c>
      <c r="C349" s="88" t="s">
        <v>2811</v>
      </c>
      <c r="D349" s="87">
        <v>8978</v>
      </c>
      <c r="E349" s="87"/>
      <c r="F349" s="87" t="s">
        <v>618</v>
      </c>
      <c r="G349" s="98">
        <v>44553</v>
      </c>
      <c r="H349" s="87"/>
      <c r="I349" s="90">
        <v>2.339999952970556</v>
      </c>
      <c r="J349" s="88" t="s">
        <v>2993</v>
      </c>
      <c r="K349" s="88" t="s">
        <v>132</v>
      </c>
      <c r="L349" s="89">
        <v>6.1120000000000001E-2</v>
      </c>
      <c r="M349" s="89">
        <v>7.1300002586619421E-2</v>
      </c>
      <c r="N349" s="90">
        <v>0.82309100000000013</v>
      </c>
      <c r="O349" s="99">
        <v>101.98</v>
      </c>
      <c r="P349" s="90">
        <v>3.4021240000000007E-3</v>
      </c>
      <c r="Q349" s="91">
        <f t="shared" si="7"/>
        <v>4.7926865680710249E-8</v>
      </c>
      <c r="R349" s="91">
        <f>P349/'סכום נכסי הקרן'!$C$42</f>
        <v>1.7282086009183869E-9</v>
      </c>
    </row>
    <row r="350" spans="2:18">
      <c r="B350" s="86" t="s">
        <v>3222</v>
      </c>
      <c r="C350" s="88" t="s">
        <v>2811</v>
      </c>
      <c r="D350" s="87">
        <v>8979</v>
      </c>
      <c r="E350" s="87"/>
      <c r="F350" s="87" t="s">
        <v>618</v>
      </c>
      <c r="G350" s="98">
        <v>44553</v>
      </c>
      <c r="H350" s="87"/>
      <c r="I350" s="90">
        <v>2.3399999610404536</v>
      </c>
      <c r="J350" s="88" t="s">
        <v>2993</v>
      </c>
      <c r="K350" s="88" t="s">
        <v>132</v>
      </c>
      <c r="L350" s="89">
        <v>6.1120000000000001E-2</v>
      </c>
      <c r="M350" s="89">
        <v>7.0299999189390089E-2</v>
      </c>
      <c r="N350" s="90">
        <v>3.8410910000000005</v>
      </c>
      <c r="O350" s="99">
        <v>102.22</v>
      </c>
      <c r="P350" s="90">
        <v>1.5913943E-2</v>
      </c>
      <c r="Q350" s="91">
        <f t="shared" si="7"/>
        <v>2.2418507044760242E-7</v>
      </c>
      <c r="R350" s="91">
        <f>P350/'סכום נכסי הקרן'!$C$42</f>
        <v>8.08395377920527E-9</v>
      </c>
    </row>
    <row r="351" spans="2:18">
      <c r="B351" s="86" t="s">
        <v>3222</v>
      </c>
      <c r="C351" s="88" t="s">
        <v>2811</v>
      </c>
      <c r="D351" s="87">
        <v>8918</v>
      </c>
      <c r="E351" s="87"/>
      <c r="F351" s="87" t="s">
        <v>618</v>
      </c>
      <c r="G351" s="98">
        <v>44553</v>
      </c>
      <c r="H351" s="87"/>
      <c r="I351" s="90">
        <v>2.3399996304404445</v>
      </c>
      <c r="J351" s="88" t="s">
        <v>2993</v>
      </c>
      <c r="K351" s="88" t="s">
        <v>132</v>
      </c>
      <c r="L351" s="89">
        <v>6.1120000000000001E-2</v>
      </c>
      <c r="M351" s="89">
        <v>7.0399986625463706E-2</v>
      </c>
      <c r="N351" s="90">
        <v>0.54872699999999996</v>
      </c>
      <c r="O351" s="99">
        <v>102.2</v>
      </c>
      <c r="P351" s="90">
        <v>2.2729760000000003E-3</v>
      </c>
      <c r="Q351" s="91">
        <f t="shared" si="7"/>
        <v>3.2020177820525665E-8</v>
      </c>
      <c r="R351" s="91">
        <f>P351/'סכום נכסי הקרן'!$C$42</f>
        <v>1.1546247793675572E-9</v>
      </c>
    </row>
    <row r="352" spans="2:18">
      <c r="B352" s="86" t="s">
        <v>3222</v>
      </c>
      <c r="C352" s="88" t="s">
        <v>2811</v>
      </c>
      <c r="D352" s="87">
        <v>9037</v>
      </c>
      <c r="E352" s="87"/>
      <c r="F352" s="87" t="s">
        <v>618</v>
      </c>
      <c r="G352" s="98">
        <v>44671</v>
      </c>
      <c r="H352" s="87"/>
      <c r="I352" s="90">
        <v>2.3399996903950697</v>
      </c>
      <c r="J352" s="88" t="s">
        <v>2993</v>
      </c>
      <c r="K352" s="88" t="s">
        <v>132</v>
      </c>
      <c r="L352" s="89">
        <v>6.1120000000000001E-2</v>
      </c>
      <c r="M352" s="89">
        <v>7.0199990711852109E-2</v>
      </c>
      <c r="N352" s="90">
        <v>0.34295500000000007</v>
      </c>
      <c r="O352" s="99">
        <v>102.24</v>
      </c>
      <c r="P352" s="90">
        <v>1.4211660000000002E-3</v>
      </c>
      <c r="Q352" s="91">
        <f t="shared" si="7"/>
        <v>2.0020443696935283E-8</v>
      </c>
      <c r="R352" s="91">
        <f>P352/'סכום נכסי הקרן'!$C$42</f>
        <v>7.2192292360089764E-10</v>
      </c>
    </row>
    <row r="353" spans="2:18">
      <c r="B353" s="86" t="s">
        <v>3222</v>
      </c>
      <c r="C353" s="88" t="s">
        <v>2811</v>
      </c>
      <c r="D353" s="87">
        <v>9130</v>
      </c>
      <c r="E353" s="87"/>
      <c r="F353" s="87" t="s">
        <v>618</v>
      </c>
      <c r="G353" s="98">
        <v>44742</v>
      </c>
      <c r="H353" s="87"/>
      <c r="I353" s="90">
        <v>2.3399998475430093</v>
      </c>
      <c r="J353" s="88" t="s">
        <v>2993</v>
      </c>
      <c r="K353" s="88" t="s">
        <v>132</v>
      </c>
      <c r="L353" s="89">
        <v>6.1120000000000001E-2</v>
      </c>
      <c r="M353" s="89">
        <v>7.0199996599036363E-2</v>
      </c>
      <c r="N353" s="90">
        <v>2.0577270000000003</v>
      </c>
      <c r="O353" s="99">
        <v>102.24</v>
      </c>
      <c r="P353" s="90">
        <v>8.5269950000000008E-3</v>
      </c>
      <c r="Q353" s="91">
        <f t="shared" si="7"/>
        <v>1.2012264809427518E-7</v>
      </c>
      <c r="R353" s="91">
        <f>P353/'סכום נכסי הקרן'!$C$42</f>
        <v>4.3315370336260756E-9</v>
      </c>
    </row>
    <row r="354" spans="2:18">
      <c r="B354" s="86" t="s">
        <v>3222</v>
      </c>
      <c r="C354" s="88" t="s">
        <v>2811</v>
      </c>
      <c r="D354" s="87">
        <v>9313</v>
      </c>
      <c r="E354" s="87"/>
      <c r="F354" s="87" t="s">
        <v>618</v>
      </c>
      <c r="G354" s="98">
        <v>44886</v>
      </c>
      <c r="H354" s="87"/>
      <c r="I354" s="90">
        <v>2.3399997940543491</v>
      </c>
      <c r="J354" s="88" t="s">
        <v>2993</v>
      </c>
      <c r="K354" s="88" t="s">
        <v>132</v>
      </c>
      <c r="L354" s="89">
        <v>6.1120000000000001E-2</v>
      </c>
      <c r="M354" s="89">
        <v>7.0199996395951106E-2</v>
      </c>
      <c r="N354" s="90">
        <v>0.93740900000000027</v>
      </c>
      <c r="O354" s="99">
        <v>102.24</v>
      </c>
      <c r="P354" s="90">
        <v>3.8845200000000007E-3</v>
      </c>
      <c r="Q354" s="91">
        <f t="shared" si="7"/>
        <v>5.4722540470021837E-8</v>
      </c>
      <c r="R354" s="91">
        <f>P354/'סכום נכסי הקרן'!$C$42</f>
        <v>1.9732557879840632E-9</v>
      </c>
    </row>
    <row r="355" spans="2:18">
      <c r="B355" s="86" t="s">
        <v>3222</v>
      </c>
      <c r="C355" s="88" t="s">
        <v>2811</v>
      </c>
      <c r="D355" s="87">
        <v>9496</v>
      </c>
      <c r="E355" s="87"/>
      <c r="F355" s="87" t="s">
        <v>618</v>
      </c>
      <c r="G355" s="98">
        <v>44985</v>
      </c>
      <c r="H355" s="87"/>
      <c r="I355" s="90">
        <v>2.3399998449776303</v>
      </c>
      <c r="J355" s="88" t="s">
        <v>2993</v>
      </c>
      <c r="K355" s="88" t="s">
        <v>132</v>
      </c>
      <c r="L355" s="89">
        <v>6.1120000000000001E-2</v>
      </c>
      <c r="M355" s="89">
        <v>7.0199996998503045E-2</v>
      </c>
      <c r="N355" s="90">
        <v>1.4632730000000003</v>
      </c>
      <c r="O355" s="99">
        <v>102.24</v>
      </c>
      <c r="P355" s="90">
        <v>6.0636410000000007E-3</v>
      </c>
      <c r="Q355" s="91">
        <f t="shared" si="7"/>
        <v>8.5420551321188627E-8</v>
      </c>
      <c r="R355" s="91">
        <f>P355/'סכום נכסי הקרן'!$C$42</f>
        <v>3.0802041692429105E-9</v>
      </c>
    </row>
    <row r="356" spans="2:18">
      <c r="B356" s="86" t="s">
        <v>3222</v>
      </c>
      <c r="C356" s="88" t="s">
        <v>2811</v>
      </c>
      <c r="D356" s="87">
        <v>9547</v>
      </c>
      <c r="E356" s="87"/>
      <c r="F356" s="87" t="s">
        <v>618</v>
      </c>
      <c r="G356" s="98">
        <v>45036</v>
      </c>
      <c r="H356" s="87"/>
      <c r="I356" s="90">
        <v>2.3400000281403983</v>
      </c>
      <c r="J356" s="88" t="s">
        <v>2993</v>
      </c>
      <c r="K356" s="88" t="s">
        <v>132</v>
      </c>
      <c r="L356" s="89">
        <v>6.1120000000000001E-2</v>
      </c>
      <c r="M356" s="89">
        <v>7.0099989869456703E-2</v>
      </c>
      <c r="N356" s="90">
        <v>0.34295500000000007</v>
      </c>
      <c r="O356" s="99">
        <v>102.26</v>
      </c>
      <c r="P356" s="90">
        <v>1.4214440000000002E-3</v>
      </c>
      <c r="Q356" s="91">
        <f t="shared" si="7"/>
        <v>2.0024359976488658E-8</v>
      </c>
      <c r="R356" s="91">
        <f>P356/'סכום נכסי הקרן'!$C$42</f>
        <v>7.2206414184898485E-10</v>
      </c>
    </row>
    <row r="357" spans="2:18">
      <c r="B357" s="86" t="s">
        <v>3222</v>
      </c>
      <c r="C357" s="88" t="s">
        <v>2811</v>
      </c>
      <c r="D357" s="87">
        <v>9718</v>
      </c>
      <c r="E357" s="87"/>
      <c r="F357" s="87" t="s">
        <v>618</v>
      </c>
      <c r="G357" s="98">
        <v>45163</v>
      </c>
      <c r="H357" s="87"/>
      <c r="I357" s="90">
        <v>2.3800000359716931</v>
      </c>
      <c r="J357" s="88" t="s">
        <v>2993</v>
      </c>
      <c r="K357" s="88" t="s">
        <v>132</v>
      </c>
      <c r="L357" s="89">
        <v>6.4320000000000002E-2</v>
      </c>
      <c r="M357" s="89">
        <v>7.2400001626546112E-2</v>
      </c>
      <c r="N357" s="90">
        <v>3.1661560000000004</v>
      </c>
      <c r="O357" s="99">
        <v>99.65</v>
      </c>
      <c r="P357" s="90">
        <v>1.2787833E-2</v>
      </c>
      <c r="Q357" s="91">
        <f t="shared" si="7"/>
        <v>1.8014650686993003E-7</v>
      </c>
      <c r="R357" s="91">
        <f>P357/'סכום נכסי הקרן'!$C$42</f>
        <v>6.4959545794650563E-9</v>
      </c>
    </row>
    <row r="358" spans="2:18">
      <c r="B358" s="86" t="s">
        <v>3222</v>
      </c>
      <c r="C358" s="88" t="s">
        <v>2811</v>
      </c>
      <c r="D358" s="87">
        <v>8829</v>
      </c>
      <c r="E358" s="87"/>
      <c r="F358" s="87" t="s">
        <v>618</v>
      </c>
      <c r="G358" s="98">
        <v>44553</v>
      </c>
      <c r="H358" s="87"/>
      <c r="I358" s="90">
        <v>2.3400000016282752</v>
      </c>
      <c r="J358" s="88" t="s">
        <v>2993</v>
      </c>
      <c r="K358" s="88" t="s">
        <v>132</v>
      </c>
      <c r="L358" s="89">
        <v>6.1180000000000005E-2</v>
      </c>
      <c r="M358" s="89">
        <v>6.9900000033728565E-2</v>
      </c>
      <c r="N358" s="90">
        <v>41.497500000000009</v>
      </c>
      <c r="O358" s="99">
        <v>102.24</v>
      </c>
      <c r="P358" s="90">
        <v>0.17196105800000003</v>
      </c>
      <c r="Q358" s="91">
        <f t="shared" si="7"/>
        <v>2.4224732928837469E-6</v>
      </c>
      <c r="R358" s="91">
        <f>P358/'סכום נכסי הקרן'!$C$42</f>
        <v>8.735265953228794E-8</v>
      </c>
    </row>
    <row r="359" spans="2:18">
      <c r="B359" s="86" t="s">
        <v>3223</v>
      </c>
      <c r="C359" s="88" t="s">
        <v>2811</v>
      </c>
      <c r="D359" s="87">
        <v>7382</v>
      </c>
      <c r="E359" s="87"/>
      <c r="F359" s="87" t="s">
        <v>618</v>
      </c>
      <c r="G359" s="98">
        <v>43860</v>
      </c>
      <c r="H359" s="87"/>
      <c r="I359" s="90">
        <v>2.640000003646807</v>
      </c>
      <c r="J359" s="88" t="s">
        <v>2996</v>
      </c>
      <c r="K359" s="88" t="s">
        <v>130</v>
      </c>
      <c r="L359" s="89">
        <v>8.1652000000000002E-2</v>
      </c>
      <c r="M359" s="89">
        <v>8.3600000115482229E-2</v>
      </c>
      <c r="N359" s="90">
        <v>68.33428600000002</v>
      </c>
      <c r="O359" s="99">
        <v>100.74</v>
      </c>
      <c r="P359" s="90">
        <v>0.263244011</v>
      </c>
      <c r="Q359" s="91">
        <f t="shared" si="7"/>
        <v>3.708406970600839E-6</v>
      </c>
      <c r="R359" s="91">
        <f>P359/'סכום נכסי הקרן'!$C$42</f>
        <v>1.3372251098150873E-7</v>
      </c>
    </row>
    <row r="360" spans="2:18">
      <c r="B360" s="86" t="s">
        <v>3224</v>
      </c>
      <c r="C360" s="88" t="s">
        <v>2811</v>
      </c>
      <c r="D360" s="87">
        <v>9158</v>
      </c>
      <c r="E360" s="87"/>
      <c r="F360" s="87" t="s">
        <v>618</v>
      </c>
      <c r="G360" s="98">
        <v>44179</v>
      </c>
      <c r="H360" s="87"/>
      <c r="I360" s="90">
        <v>2.4699999908557548</v>
      </c>
      <c r="J360" s="88" t="s">
        <v>2996</v>
      </c>
      <c r="K360" s="88" t="s">
        <v>130</v>
      </c>
      <c r="L360" s="89">
        <v>8.0410999999999996E-2</v>
      </c>
      <c r="M360" s="89">
        <v>9.6599999725672667E-2</v>
      </c>
      <c r="N360" s="90">
        <v>30.542023000000004</v>
      </c>
      <c r="O360" s="99">
        <v>97.38</v>
      </c>
      <c r="P360" s="90">
        <v>0.11373273200000002</v>
      </c>
      <c r="Q360" s="91">
        <f t="shared" si="7"/>
        <v>1.6021912693553251E-6</v>
      </c>
      <c r="R360" s="91">
        <f>P360/'סכום נכסי הקרן'!$C$42</f>
        <v>5.777387468779676E-8</v>
      </c>
    </row>
    <row r="361" spans="2:18">
      <c r="B361" s="86" t="s">
        <v>3225</v>
      </c>
      <c r="C361" s="88" t="s">
        <v>2811</v>
      </c>
      <c r="D361" s="87">
        <v>7823</v>
      </c>
      <c r="E361" s="87"/>
      <c r="F361" s="87" t="s">
        <v>618</v>
      </c>
      <c r="G361" s="98">
        <v>44027</v>
      </c>
      <c r="H361" s="87"/>
      <c r="I361" s="90">
        <v>3.3600000042165776</v>
      </c>
      <c r="J361" s="88" t="s">
        <v>2993</v>
      </c>
      <c r="K361" s="88" t="s">
        <v>132</v>
      </c>
      <c r="L361" s="89">
        <v>2.35E-2</v>
      </c>
      <c r="M361" s="89">
        <v>2.1300000048691429E-2</v>
      </c>
      <c r="N361" s="90">
        <v>48.438900000000004</v>
      </c>
      <c r="O361" s="99">
        <v>101.47</v>
      </c>
      <c r="P361" s="90">
        <v>0.19921373100000001</v>
      </c>
      <c r="Q361" s="91">
        <f t="shared" si="7"/>
        <v>2.8063908685839028E-6</v>
      </c>
      <c r="R361" s="91">
        <f>P361/'סכום נכסי הקרן'!$C$42</f>
        <v>1.0119645354938322E-7</v>
      </c>
    </row>
    <row r="362" spans="2:18">
      <c r="B362" s="86" t="s">
        <v>3225</v>
      </c>
      <c r="C362" s="88" t="s">
        <v>2811</v>
      </c>
      <c r="D362" s="87">
        <v>7993</v>
      </c>
      <c r="E362" s="87"/>
      <c r="F362" s="87" t="s">
        <v>618</v>
      </c>
      <c r="G362" s="98">
        <v>44119</v>
      </c>
      <c r="H362" s="87"/>
      <c r="I362" s="90">
        <v>3.360000009236312</v>
      </c>
      <c r="J362" s="88" t="s">
        <v>2993</v>
      </c>
      <c r="K362" s="88" t="s">
        <v>132</v>
      </c>
      <c r="L362" s="89">
        <v>2.35E-2</v>
      </c>
      <c r="M362" s="89">
        <v>2.1300000048691429E-2</v>
      </c>
      <c r="N362" s="90">
        <v>48.438901000000008</v>
      </c>
      <c r="O362" s="99">
        <v>101.47</v>
      </c>
      <c r="P362" s="90">
        <v>0.19921373100000001</v>
      </c>
      <c r="Q362" s="91">
        <f t="shared" si="7"/>
        <v>2.8063908685839028E-6</v>
      </c>
      <c r="R362" s="91">
        <f>P362/'סכום נכסי הקרן'!$C$42</f>
        <v>1.0119645354938322E-7</v>
      </c>
    </row>
    <row r="363" spans="2:18">
      <c r="B363" s="86" t="s">
        <v>3225</v>
      </c>
      <c r="C363" s="88" t="s">
        <v>2811</v>
      </c>
      <c r="D363" s="87">
        <v>8187</v>
      </c>
      <c r="E363" s="87"/>
      <c r="F363" s="87" t="s">
        <v>618</v>
      </c>
      <c r="G363" s="98">
        <v>44211</v>
      </c>
      <c r="H363" s="87"/>
      <c r="I363" s="90">
        <v>3.3600000042165776</v>
      </c>
      <c r="J363" s="88" t="s">
        <v>2993</v>
      </c>
      <c r="K363" s="88" t="s">
        <v>132</v>
      </c>
      <c r="L363" s="89">
        <v>2.35E-2</v>
      </c>
      <c r="M363" s="89">
        <v>2.1300000048691429E-2</v>
      </c>
      <c r="N363" s="90">
        <v>48.438900000000004</v>
      </c>
      <c r="O363" s="99">
        <v>101.47</v>
      </c>
      <c r="P363" s="90">
        <v>0.19921373100000001</v>
      </c>
      <c r="Q363" s="91">
        <f t="shared" si="7"/>
        <v>2.8063908685839028E-6</v>
      </c>
      <c r="R363" s="91">
        <f>P363/'סכום נכסי הקרן'!$C$42</f>
        <v>1.0119645354938322E-7</v>
      </c>
    </row>
    <row r="364" spans="2:18">
      <c r="B364" s="94"/>
      <c r="C364" s="94"/>
      <c r="D364" s="94"/>
      <c r="E364" s="94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</row>
    <row r="365" spans="2:18">
      <c r="B365" s="94"/>
      <c r="C365" s="94"/>
      <c r="D365" s="94"/>
      <c r="E365" s="94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</row>
    <row r="366" spans="2:18">
      <c r="B366" s="94"/>
      <c r="C366" s="94"/>
      <c r="D366" s="94"/>
      <c r="E366" s="94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</row>
    <row r="367" spans="2:18">
      <c r="B367" s="110" t="s">
        <v>219</v>
      </c>
      <c r="C367" s="94"/>
      <c r="D367" s="94"/>
      <c r="E367" s="94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</row>
    <row r="368" spans="2:18">
      <c r="B368" s="110" t="s">
        <v>110</v>
      </c>
      <c r="C368" s="94"/>
      <c r="D368" s="94"/>
      <c r="E368" s="94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</row>
    <row r="369" spans="2:18">
      <c r="B369" s="110" t="s">
        <v>202</v>
      </c>
      <c r="C369" s="94"/>
      <c r="D369" s="94"/>
      <c r="E369" s="94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</row>
    <row r="370" spans="2:18">
      <c r="B370" s="110" t="s">
        <v>210</v>
      </c>
      <c r="C370" s="94"/>
      <c r="D370" s="94"/>
      <c r="E370" s="94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</row>
    <row r="371" spans="2:18">
      <c r="B371" s="94"/>
      <c r="C371" s="94"/>
      <c r="D371" s="94"/>
      <c r="E371" s="94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</row>
    <row r="372" spans="2:18">
      <c r="B372" s="94"/>
      <c r="C372" s="94"/>
      <c r="D372" s="94"/>
      <c r="E372" s="94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</row>
    <row r="373" spans="2:18">
      <c r="B373" s="94"/>
      <c r="C373" s="94"/>
      <c r="D373" s="94"/>
      <c r="E373" s="94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</row>
    <row r="374" spans="2:18">
      <c r="B374" s="94"/>
      <c r="C374" s="94"/>
      <c r="D374" s="94"/>
      <c r="E374" s="94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</row>
    <row r="375" spans="2:18">
      <c r="B375" s="94"/>
      <c r="C375" s="94"/>
      <c r="D375" s="94"/>
      <c r="E375" s="94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</row>
    <row r="376" spans="2:18">
      <c r="B376" s="94"/>
      <c r="C376" s="94"/>
      <c r="D376" s="94"/>
      <c r="E376" s="94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</row>
    <row r="377" spans="2:18">
      <c r="B377" s="94"/>
      <c r="C377" s="94"/>
      <c r="D377" s="94"/>
      <c r="E377" s="94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</row>
    <row r="378" spans="2:18">
      <c r="B378" s="94"/>
      <c r="C378" s="94"/>
      <c r="D378" s="94"/>
      <c r="E378" s="94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</row>
    <row r="379" spans="2:18">
      <c r="B379" s="94"/>
      <c r="C379" s="94"/>
      <c r="D379" s="94"/>
      <c r="E379" s="94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</row>
    <row r="380" spans="2:18">
      <c r="B380" s="94"/>
      <c r="C380" s="94"/>
      <c r="D380" s="94"/>
      <c r="E380" s="94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</row>
    <row r="381" spans="2:18">
      <c r="B381" s="94"/>
      <c r="C381" s="94"/>
      <c r="D381" s="94"/>
      <c r="E381" s="94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</row>
    <row r="382" spans="2:18">
      <c r="B382" s="94"/>
      <c r="C382" s="94"/>
      <c r="D382" s="94"/>
      <c r="E382" s="94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</row>
    <row r="383" spans="2:18">
      <c r="B383" s="94"/>
      <c r="C383" s="94"/>
      <c r="D383" s="94"/>
      <c r="E383" s="94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</row>
    <row r="384" spans="2:18">
      <c r="B384" s="94"/>
      <c r="C384" s="94"/>
      <c r="D384" s="94"/>
      <c r="E384" s="94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</row>
    <row r="385" spans="2:18">
      <c r="B385" s="94"/>
      <c r="C385" s="94"/>
      <c r="D385" s="94"/>
      <c r="E385" s="94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</row>
    <row r="386" spans="2:18">
      <c r="B386" s="94"/>
      <c r="C386" s="94"/>
      <c r="D386" s="94"/>
      <c r="E386" s="94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</row>
    <row r="387" spans="2:18">
      <c r="B387" s="94"/>
      <c r="C387" s="94"/>
      <c r="D387" s="94"/>
      <c r="E387" s="94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</row>
    <row r="388" spans="2:18">
      <c r="B388" s="94"/>
      <c r="C388" s="94"/>
      <c r="D388" s="94"/>
      <c r="E388" s="94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</row>
    <row r="389" spans="2:18">
      <c r="B389" s="94"/>
      <c r="C389" s="94"/>
      <c r="D389" s="94"/>
      <c r="E389" s="94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</row>
    <row r="390" spans="2:18">
      <c r="B390" s="94"/>
      <c r="C390" s="94"/>
      <c r="D390" s="94"/>
      <c r="E390" s="94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</row>
    <row r="391" spans="2:18">
      <c r="B391" s="94"/>
      <c r="C391" s="94"/>
      <c r="D391" s="94"/>
      <c r="E391" s="94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</row>
    <row r="392" spans="2:18">
      <c r="B392" s="94"/>
      <c r="C392" s="94"/>
      <c r="D392" s="94"/>
      <c r="E392" s="94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</row>
    <row r="393" spans="2:18">
      <c r="B393" s="94"/>
      <c r="C393" s="94"/>
      <c r="D393" s="94"/>
      <c r="E393" s="94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</row>
    <row r="394" spans="2:18">
      <c r="B394" s="94"/>
      <c r="C394" s="94"/>
      <c r="D394" s="94"/>
      <c r="E394" s="94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</row>
    <row r="395" spans="2:18">
      <c r="B395" s="94"/>
      <c r="C395" s="94"/>
      <c r="D395" s="94"/>
      <c r="E395" s="94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</row>
    <row r="396" spans="2:18">
      <c r="B396" s="94"/>
      <c r="C396" s="94"/>
      <c r="D396" s="94"/>
      <c r="E396" s="94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</row>
    <row r="397" spans="2:18">
      <c r="B397" s="94"/>
      <c r="C397" s="94"/>
      <c r="D397" s="94"/>
      <c r="E397" s="94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</row>
    <row r="398" spans="2:18">
      <c r="B398" s="94"/>
      <c r="C398" s="94"/>
      <c r="D398" s="94"/>
      <c r="E398" s="94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</row>
    <row r="399" spans="2:18">
      <c r="B399" s="94"/>
      <c r="C399" s="94"/>
      <c r="D399" s="94"/>
      <c r="E399" s="94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</row>
    <row r="400" spans="2:18">
      <c r="B400" s="94"/>
      <c r="C400" s="94"/>
      <c r="D400" s="94"/>
      <c r="E400" s="94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</row>
    <row r="401" spans="2:18">
      <c r="B401" s="94"/>
      <c r="C401" s="94"/>
      <c r="D401" s="94"/>
      <c r="E401" s="94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</row>
    <row r="402" spans="2:18">
      <c r="B402" s="94"/>
      <c r="C402" s="94"/>
      <c r="D402" s="94"/>
      <c r="E402" s="94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</row>
    <row r="403" spans="2:18">
      <c r="B403" s="94"/>
      <c r="C403" s="94"/>
      <c r="D403" s="94"/>
      <c r="E403" s="94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</row>
    <row r="404" spans="2:18">
      <c r="B404" s="94"/>
      <c r="C404" s="94"/>
      <c r="D404" s="94"/>
      <c r="E404" s="94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</row>
    <row r="405" spans="2:18">
      <c r="B405" s="94"/>
      <c r="C405" s="94"/>
      <c r="D405" s="94"/>
      <c r="E405" s="94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</row>
    <row r="406" spans="2:18">
      <c r="B406" s="94"/>
      <c r="C406" s="94"/>
      <c r="D406" s="94"/>
      <c r="E406" s="94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</row>
    <row r="407" spans="2:18">
      <c r="B407" s="94"/>
      <c r="C407" s="94"/>
      <c r="D407" s="94"/>
      <c r="E407" s="94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</row>
    <row r="408" spans="2:18">
      <c r="B408" s="94"/>
      <c r="C408" s="94"/>
      <c r="D408" s="94"/>
      <c r="E408" s="94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</row>
    <row r="409" spans="2:18">
      <c r="B409" s="94"/>
      <c r="C409" s="94"/>
      <c r="D409" s="94"/>
      <c r="E409" s="94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</row>
    <row r="410" spans="2:18">
      <c r="B410" s="94"/>
      <c r="C410" s="94"/>
      <c r="D410" s="94"/>
      <c r="E410" s="94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</row>
    <row r="411" spans="2:18">
      <c r="B411" s="94"/>
      <c r="C411" s="94"/>
      <c r="D411" s="94"/>
      <c r="E411" s="94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</row>
    <row r="412" spans="2:18">
      <c r="B412" s="94"/>
      <c r="C412" s="94"/>
      <c r="D412" s="94"/>
      <c r="E412" s="94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</row>
    <row r="413" spans="2:18">
      <c r="B413" s="94"/>
      <c r="C413" s="94"/>
      <c r="D413" s="94"/>
      <c r="E413" s="94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</row>
    <row r="414" spans="2:18">
      <c r="B414" s="94"/>
      <c r="C414" s="94"/>
      <c r="D414" s="94"/>
      <c r="E414" s="94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</row>
    <row r="415" spans="2:18">
      <c r="B415" s="94"/>
      <c r="C415" s="94"/>
      <c r="D415" s="94"/>
      <c r="E415" s="94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</row>
    <row r="416" spans="2:18">
      <c r="B416" s="94"/>
      <c r="C416" s="94"/>
      <c r="D416" s="94"/>
      <c r="E416" s="94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</row>
    <row r="417" spans="2:18">
      <c r="B417" s="94"/>
      <c r="C417" s="94"/>
      <c r="D417" s="94"/>
      <c r="E417" s="94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</row>
    <row r="418" spans="2:18">
      <c r="B418" s="94"/>
      <c r="C418" s="94"/>
      <c r="D418" s="94"/>
      <c r="E418" s="94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</row>
    <row r="419" spans="2:18">
      <c r="B419" s="94"/>
      <c r="C419" s="94"/>
      <c r="D419" s="94"/>
      <c r="E419" s="94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</row>
    <row r="420" spans="2:18">
      <c r="B420" s="94"/>
      <c r="C420" s="94"/>
      <c r="D420" s="94"/>
      <c r="E420" s="94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</row>
    <row r="421" spans="2:18">
      <c r="B421" s="94"/>
      <c r="C421" s="94"/>
      <c r="D421" s="94"/>
      <c r="E421" s="94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</row>
    <row r="422" spans="2:18">
      <c r="B422" s="94"/>
      <c r="C422" s="94"/>
      <c r="D422" s="94"/>
      <c r="E422" s="94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</row>
    <row r="423" spans="2:18">
      <c r="B423" s="94"/>
      <c r="C423" s="94"/>
      <c r="D423" s="94"/>
      <c r="E423" s="94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</row>
    <row r="424" spans="2:18">
      <c r="B424" s="94"/>
      <c r="C424" s="94"/>
      <c r="D424" s="94"/>
      <c r="E424" s="94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</row>
    <row r="425" spans="2:18">
      <c r="B425" s="94"/>
      <c r="C425" s="94"/>
      <c r="D425" s="94"/>
      <c r="E425" s="94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</row>
    <row r="426" spans="2:18">
      <c r="B426" s="94"/>
      <c r="C426" s="94"/>
      <c r="D426" s="94"/>
      <c r="E426" s="94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</row>
    <row r="427" spans="2:18">
      <c r="B427" s="94"/>
      <c r="C427" s="94"/>
      <c r="D427" s="94"/>
      <c r="E427" s="94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</row>
    <row r="428" spans="2:18">
      <c r="B428" s="94"/>
      <c r="C428" s="94"/>
      <c r="D428" s="94"/>
      <c r="E428" s="94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</row>
    <row r="429" spans="2:18">
      <c r="B429" s="94"/>
      <c r="C429" s="94"/>
      <c r="D429" s="94"/>
      <c r="E429" s="94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</row>
    <row r="430" spans="2:18">
      <c r="B430" s="94"/>
      <c r="C430" s="94"/>
      <c r="D430" s="94"/>
      <c r="E430" s="94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</row>
    <row r="431" spans="2:18">
      <c r="B431" s="94"/>
      <c r="C431" s="94"/>
      <c r="D431" s="94"/>
      <c r="E431" s="94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</row>
    <row r="432" spans="2:18">
      <c r="B432" s="94"/>
      <c r="C432" s="94"/>
      <c r="D432" s="94"/>
      <c r="E432" s="94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</row>
    <row r="433" spans="2:18">
      <c r="B433" s="94"/>
      <c r="C433" s="94"/>
      <c r="D433" s="94"/>
      <c r="E433" s="94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</row>
    <row r="434" spans="2:18">
      <c r="B434" s="94"/>
      <c r="C434" s="94"/>
      <c r="D434" s="94"/>
      <c r="E434" s="94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</row>
    <row r="435" spans="2:18">
      <c r="B435" s="94"/>
      <c r="C435" s="94"/>
      <c r="D435" s="94"/>
      <c r="E435" s="94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</row>
    <row r="436" spans="2:18">
      <c r="B436" s="94"/>
      <c r="C436" s="94"/>
      <c r="D436" s="94"/>
      <c r="E436" s="94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</row>
    <row r="437" spans="2:18">
      <c r="B437" s="94"/>
      <c r="C437" s="94"/>
      <c r="D437" s="94"/>
      <c r="E437" s="94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</row>
    <row r="438" spans="2:18">
      <c r="B438" s="94"/>
      <c r="C438" s="94"/>
      <c r="D438" s="94"/>
      <c r="E438" s="94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</row>
    <row r="439" spans="2:18">
      <c r="B439" s="94"/>
      <c r="C439" s="94"/>
      <c r="D439" s="94"/>
      <c r="E439" s="94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</row>
    <row r="440" spans="2:18">
      <c r="B440" s="94"/>
      <c r="C440" s="94"/>
      <c r="D440" s="94"/>
      <c r="E440" s="94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</row>
    <row r="441" spans="2:18">
      <c r="B441" s="94"/>
      <c r="C441" s="94"/>
      <c r="D441" s="94"/>
      <c r="E441" s="94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</row>
    <row r="442" spans="2:18">
      <c r="B442" s="94"/>
      <c r="C442" s="94"/>
      <c r="D442" s="94"/>
      <c r="E442" s="94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</row>
    <row r="443" spans="2:18">
      <c r="B443" s="94"/>
      <c r="C443" s="94"/>
      <c r="D443" s="94"/>
      <c r="E443" s="94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</row>
    <row r="444" spans="2:18">
      <c r="B444" s="94"/>
      <c r="C444" s="94"/>
      <c r="D444" s="94"/>
      <c r="E444" s="94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</row>
    <row r="445" spans="2:18">
      <c r="B445" s="94"/>
      <c r="C445" s="94"/>
      <c r="D445" s="94"/>
      <c r="E445" s="94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</row>
    <row r="446" spans="2:18">
      <c r="B446" s="94"/>
      <c r="C446" s="94"/>
      <c r="D446" s="94"/>
      <c r="E446" s="94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</row>
    <row r="447" spans="2:18">
      <c r="B447" s="94"/>
      <c r="C447" s="94"/>
      <c r="D447" s="94"/>
      <c r="E447" s="94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</row>
    <row r="448" spans="2:18">
      <c r="B448" s="94"/>
      <c r="C448" s="94"/>
      <c r="D448" s="94"/>
      <c r="E448" s="94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</row>
    <row r="449" spans="2:18">
      <c r="B449" s="94"/>
      <c r="C449" s="94"/>
      <c r="D449" s="94"/>
      <c r="E449" s="94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</row>
    <row r="450" spans="2:18">
      <c r="B450" s="94"/>
      <c r="C450" s="94"/>
      <c r="D450" s="94"/>
      <c r="E450" s="94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</row>
    <row r="451" spans="2:18">
      <c r="B451" s="94"/>
      <c r="C451" s="94"/>
      <c r="D451" s="94"/>
      <c r="E451" s="94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</row>
    <row r="452" spans="2:18">
      <c r="B452" s="94"/>
      <c r="C452" s="94"/>
      <c r="D452" s="94"/>
      <c r="E452" s="94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</row>
    <row r="453" spans="2:18">
      <c r="B453" s="94"/>
      <c r="C453" s="94"/>
      <c r="D453" s="94"/>
      <c r="E453" s="94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</row>
    <row r="454" spans="2:18">
      <c r="B454" s="94"/>
      <c r="C454" s="94"/>
      <c r="D454" s="94"/>
      <c r="E454" s="94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</row>
    <row r="455" spans="2:18">
      <c r="B455" s="94"/>
      <c r="C455" s="94"/>
      <c r="D455" s="94"/>
      <c r="E455" s="94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</row>
    <row r="456" spans="2:18">
      <c r="B456" s="94"/>
      <c r="C456" s="94"/>
      <c r="D456" s="94"/>
      <c r="E456" s="94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</row>
    <row r="457" spans="2:18">
      <c r="B457" s="94"/>
      <c r="C457" s="94"/>
      <c r="D457" s="94"/>
      <c r="E457" s="94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</row>
    <row r="458" spans="2:18">
      <c r="B458" s="94"/>
      <c r="C458" s="94"/>
      <c r="D458" s="94"/>
      <c r="E458" s="94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</row>
    <row r="459" spans="2:18">
      <c r="B459" s="94"/>
      <c r="C459" s="94"/>
      <c r="D459" s="94"/>
      <c r="E459" s="94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</row>
    <row r="460" spans="2:18">
      <c r="B460" s="94"/>
      <c r="C460" s="94"/>
      <c r="D460" s="94"/>
      <c r="E460" s="94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</row>
    <row r="461" spans="2:18">
      <c r="B461" s="94"/>
      <c r="C461" s="94"/>
      <c r="D461" s="94"/>
      <c r="E461" s="94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</row>
    <row r="462" spans="2:18">
      <c r="B462" s="94"/>
      <c r="C462" s="94"/>
      <c r="D462" s="94"/>
      <c r="E462" s="94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</row>
    <row r="463" spans="2:18">
      <c r="B463" s="94"/>
      <c r="C463" s="94"/>
      <c r="D463" s="94"/>
      <c r="E463" s="94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</row>
    <row r="464" spans="2:18">
      <c r="B464" s="94"/>
      <c r="C464" s="94"/>
      <c r="D464" s="94"/>
      <c r="E464" s="94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</row>
    <row r="465" spans="2:18">
      <c r="B465" s="94"/>
      <c r="C465" s="94"/>
      <c r="D465" s="94"/>
      <c r="E465" s="94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</row>
    <row r="466" spans="2:18">
      <c r="B466" s="94"/>
      <c r="C466" s="94"/>
      <c r="D466" s="94"/>
      <c r="E466" s="94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</row>
    <row r="467" spans="2:18">
      <c r="B467" s="94"/>
      <c r="C467" s="94"/>
      <c r="D467" s="94"/>
      <c r="E467" s="94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</row>
    <row r="468" spans="2:18">
      <c r="B468" s="94"/>
      <c r="C468" s="94"/>
      <c r="D468" s="94"/>
      <c r="E468" s="94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</row>
    <row r="469" spans="2:18">
      <c r="B469" s="94"/>
      <c r="C469" s="94"/>
      <c r="D469" s="94"/>
      <c r="E469" s="94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</row>
    <row r="470" spans="2:18">
      <c r="B470" s="94"/>
      <c r="C470" s="94"/>
      <c r="D470" s="94"/>
      <c r="E470" s="94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</row>
    <row r="471" spans="2:18">
      <c r="B471" s="94"/>
      <c r="C471" s="94"/>
      <c r="D471" s="94"/>
      <c r="E471" s="94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</row>
    <row r="472" spans="2:18">
      <c r="B472" s="94"/>
      <c r="C472" s="94"/>
      <c r="D472" s="94"/>
      <c r="E472" s="94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</row>
    <row r="473" spans="2:18">
      <c r="B473" s="94"/>
      <c r="C473" s="94"/>
      <c r="D473" s="94"/>
      <c r="E473" s="94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</row>
    <row r="474" spans="2:18">
      <c r="B474" s="94"/>
      <c r="C474" s="94"/>
      <c r="D474" s="94"/>
      <c r="E474" s="94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</row>
    <row r="475" spans="2:18">
      <c r="B475" s="94"/>
      <c r="C475" s="94"/>
      <c r="D475" s="94"/>
      <c r="E475" s="94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</row>
    <row r="476" spans="2:18">
      <c r="B476" s="94"/>
      <c r="C476" s="94"/>
      <c r="D476" s="94"/>
      <c r="E476" s="94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</row>
    <row r="477" spans="2:18">
      <c r="B477" s="94"/>
      <c r="C477" s="94"/>
      <c r="D477" s="94"/>
      <c r="E477" s="94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</row>
    <row r="478" spans="2:18">
      <c r="B478" s="94"/>
      <c r="C478" s="94"/>
      <c r="D478" s="94"/>
      <c r="E478" s="94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</row>
    <row r="479" spans="2:18">
      <c r="B479" s="94"/>
      <c r="C479" s="94"/>
      <c r="D479" s="94"/>
      <c r="E479" s="94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</row>
    <row r="480" spans="2:18">
      <c r="B480" s="94"/>
      <c r="C480" s="94"/>
      <c r="D480" s="94"/>
      <c r="E480" s="94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</row>
    <row r="481" spans="2:18">
      <c r="B481" s="94"/>
      <c r="C481" s="94"/>
      <c r="D481" s="94"/>
      <c r="E481" s="94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</row>
    <row r="482" spans="2:18">
      <c r="B482" s="94"/>
      <c r="C482" s="94"/>
      <c r="D482" s="94"/>
      <c r="E482" s="94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</row>
    <row r="483" spans="2:18">
      <c r="B483" s="94"/>
      <c r="C483" s="94"/>
      <c r="D483" s="94"/>
      <c r="E483" s="94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</row>
    <row r="484" spans="2:18">
      <c r="B484" s="94"/>
      <c r="C484" s="94"/>
      <c r="D484" s="94"/>
      <c r="E484" s="94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</row>
    <row r="485" spans="2:18">
      <c r="B485" s="94"/>
      <c r="C485" s="94"/>
      <c r="D485" s="94"/>
      <c r="E485" s="94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</row>
    <row r="486" spans="2:18">
      <c r="B486" s="94"/>
      <c r="C486" s="94"/>
      <c r="D486" s="94"/>
      <c r="E486" s="94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</row>
    <row r="487" spans="2:18">
      <c r="B487" s="94"/>
      <c r="C487" s="94"/>
      <c r="D487" s="94"/>
      <c r="E487" s="94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</row>
    <row r="488" spans="2:18">
      <c r="B488" s="94"/>
      <c r="C488" s="94"/>
      <c r="D488" s="94"/>
      <c r="E488" s="94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</row>
    <row r="489" spans="2:18">
      <c r="B489" s="94"/>
      <c r="C489" s="94"/>
      <c r="D489" s="94"/>
      <c r="E489" s="94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</row>
    <row r="490" spans="2:18">
      <c r="B490" s="94"/>
      <c r="C490" s="94"/>
      <c r="D490" s="94"/>
      <c r="E490" s="94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</row>
    <row r="491" spans="2:18">
      <c r="B491" s="94"/>
      <c r="C491" s="94"/>
      <c r="D491" s="94"/>
      <c r="E491" s="94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</row>
    <row r="492" spans="2:18">
      <c r="B492" s="94"/>
      <c r="C492" s="94"/>
      <c r="D492" s="94"/>
      <c r="E492" s="94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</row>
    <row r="493" spans="2:18">
      <c r="B493" s="94"/>
      <c r="C493" s="94"/>
      <c r="D493" s="94"/>
      <c r="E493" s="94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</row>
    <row r="494" spans="2:18">
      <c r="B494" s="94"/>
      <c r="C494" s="94"/>
      <c r="D494" s="94"/>
      <c r="E494" s="94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</row>
    <row r="495" spans="2:18">
      <c r="B495" s="94"/>
      <c r="C495" s="94"/>
      <c r="D495" s="94"/>
      <c r="E495" s="94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</row>
    <row r="496" spans="2:18">
      <c r="B496" s="94"/>
      <c r="C496" s="94"/>
      <c r="D496" s="94"/>
      <c r="E496" s="94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</row>
    <row r="497" spans="2:18">
      <c r="B497" s="94"/>
      <c r="C497" s="94"/>
      <c r="D497" s="94"/>
      <c r="E497" s="94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</row>
    <row r="498" spans="2:18">
      <c r="B498" s="94"/>
      <c r="C498" s="94"/>
      <c r="D498" s="94"/>
      <c r="E498" s="94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</row>
    <row r="499" spans="2:18">
      <c r="B499" s="94"/>
      <c r="C499" s="94"/>
      <c r="D499" s="94"/>
      <c r="E499" s="94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</row>
    <row r="500" spans="2:18">
      <c r="B500" s="94"/>
      <c r="C500" s="94"/>
      <c r="D500" s="94"/>
      <c r="E500" s="94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</row>
    <row r="501" spans="2:18">
      <c r="B501" s="94"/>
      <c r="C501" s="94"/>
      <c r="D501" s="94"/>
      <c r="E501" s="94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</row>
    <row r="502" spans="2:18">
      <c r="B502" s="94"/>
      <c r="C502" s="94"/>
      <c r="D502" s="94"/>
      <c r="E502" s="94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</row>
    <row r="503" spans="2:18">
      <c r="B503" s="94"/>
      <c r="C503" s="94"/>
      <c r="D503" s="94"/>
      <c r="E503" s="94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</row>
    <row r="504" spans="2:18">
      <c r="B504" s="94"/>
      <c r="C504" s="94"/>
      <c r="D504" s="94"/>
      <c r="E504" s="94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</row>
    <row r="505" spans="2:18">
      <c r="B505" s="94"/>
      <c r="C505" s="94"/>
      <c r="D505" s="94"/>
      <c r="E505" s="94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</row>
    <row r="506" spans="2:18">
      <c r="B506" s="94"/>
      <c r="C506" s="94"/>
      <c r="D506" s="94"/>
      <c r="E506" s="94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</row>
    <row r="507" spans="2:18">
      <c r="B507" s="94"/>
      <c r="C507" s="94"/>
      <c r="D507" s="94"/>
      <c r="E507" s="94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</row>
    <row r="508" spans="2:18">
      <c r="B508" s="94"/>
      <c r="C508" s="94"/>
      <c r="D508" s="94"/>
      <c r="E508" s="94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</row>
    <row r="509" spans="2:18">
      <c r="B509" s="94"/>
      <c r="C509" s="94"/>
      <c r="D509" s="94"/>
      <c r="E509" s="94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</row>
    <row r="510" spans="2:18">
      <c r="B510" s="94"/>
      <c r="C510" s="94"/>
      <c r="D510" s="94"/>
      <c r="E510" s="94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</row>
    <row r="511" spans="2:18">
      <c r="B511" s="94"/>
      <c r="C511" s="94"/>
      <c r="D511" s="94"/>
      <c r="E511" s="94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</row>
    <row r="512" spans="2:18">
      <c r="B512" s="94"/>
      <c r="C512" s="94"/>
      <c r="D512" s="94"/>
      <c r="E512" s="94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</row>
    <row r="513" spans="2:18">
      <c r="B513" s="94"/>
      <c r="C513" s="94"/>
      <c r="D513" s="94"/>
      <c r="E513" s="94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</row>
    <row r="514" spans="2:18">
      <c r="B514" s="94"/>
      <c r="C514" s="94"/>
      <c r="D514" s="94"/>
      <c r="E514" s="94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</row>
    <row r="515" spans="2:18">
      <c r="B515" s="94"/>
      <c r="C515" s="94"/>
      <c r="D515" s="94"/>
      <c r="E515" s="94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</row>
    <row r="516" spans="2:18">
      <c r="B516" s="94"/>
      <c r="C516" s="94"/>
      <c r="D516" s="94"/>
      <c r="E516" s="94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</row>
    <row r="517" spans="2:18">
      <c r="B517" s="94"/>
      <c r="C517" s="94"/>
      <c r="D517" s="94"/>
      <c r="E517" s="94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</row>
    <row r="518" spans="2:18">
      <c r="B518" s="94"/>
      <c r="C518" s="94"/>
      <c r="D518" s="94"/>
      <c r="E518" s="94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</row>
    <row r="519" spans="2:18">
      <c r="B519" s="94"/>
      <c r="C519" s="94"/>
      <c r="D519" s="94"/>
      <c r="E519" s="94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</row>
    <row r="520" spans="2:18">
      <c r="B520" s="94"/>
      <c r="C520" s="94"/>
      <c r="D520" s="94"/>
      <c r="E520" s="94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</row>
    <row r="521" spans="2:18">
      <c r="B521" s="94"/>
      <c r="C521" s="94"/>
      <c r="D521" s="94"/>
      <c r="E521" s="94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</row>
    <row r="522" spans="2:18">
      <c r="B522" s="94"/>
      <c r="C522" s="94"/>
      <c r="D522" s="94"/>
      <c r="E522" s="94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</row>
    <row r="523" spans="2:18">
      <c r="B523" s="94"/>
      <c r="C523" s="94"/>
      <c r="D523" s="94"/>
      <c r="E523" s="94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</row>
    <row r="524" spans="2:18">
      <c r="B524" s="94"/>
      <c r="C524" s="94"/>
      <c r="D524" s="94"/>
      <c r="E524" s="94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</row>
    <row r="525" spans="2:18">
      <c r="B525" s="94"/>
      <c r="C525" s="94"/>
      <c r="D525" s="94"/>
      <c r="E525" s="94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</row>
    <row r="526" spans="2:18">
      <c r="B526" s="94"/>
      <c r="C526" s="94"/>
      <c r="D526" s="94"/>
      <c r="E526" s="94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</row>
    <row r="527" spans="2:18">
      <c r="B527" s="94"/>
      <c r="C527" s="94"/>
      <c r="D527" s="94"/>
      <c r="E527" s="94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</row>
    <row r="528" spans="2:18">
      <c r="B528" s="94"/>
      <c r="C528" s="94"/>
      <c r="D528" s="94"/>
      <c r="E528" s="94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</row>
    <row r="529" spans="2:18">
      <c r="B529" s="94"/>
      <c r="C529" s="94"/>
      <c r="D529" s="94"/>
      <c r="E529" s="94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</row>
    <row r="530" spans="2:18">
      <c r="B530" s="94"/>
      <c r="C530" s="94"/>
      <c r="D530" s="94"/>
      <c r="E530" s="94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</row>
    <row r="531" spans="2:18">
      <c r="B531" s="94"/>
      <c r="C531" s="94"/>
      <c r="D531" s="94"/>
      <c r="E531" s="94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</row>
    <row r="532" spans="2:18">
      <c r="B532" s="94"/>
      <c r="C532" s="94"/>
      <c r="D532" s="94"/>
      <c r="E532" s="94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</row>
    <row r="533" spans="2:18">
      <c r="B533" s="94"/>
      <c r="C533" s="94"/>
      <c r="D533" s="94"/>
      <c r="E533" s="94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</row>
    <row r="534" spans="2:18">
      <c r="B534" s="94"/>
      <c r="C534" s="94"/>
      <c r="D534" s="94"/>
      <c r="E534" s="94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</row>
    <row r="535" spans="2:18">
      <c r="B535" s="94"/>
      <c r="C535" s="94"/>
      <c r="D535" s="94"/>
      <c r="E535" s="94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</row>
    <row r="536" spans="2:18">
      <c r="B536" s="94"/>
      <c r="C536" s="94"/>
      <c r="D536" s="94"/>
      <c r="E536" s="94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</row>
    <row r="537" spans="2:18">
      <c r="B537" s="94"/>
      <c r="C537" s="94"/>
      <c r="D537" s="94"/>
      <c r="E537" s="94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</row>
    <row r="538" spans="2:18">
      <c r="B538" s="94"/>
      <c r="C538" s="94"/>
      <c r="D538" s="94"/>
      <c r="E538" s="94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</row>
    <row r="539" spans="2:18">
      <c r="B539" s="94"/>
      <c r="C539" s="94"/>
      <c r="D539" s="94"/>
      <c r="E539" s="94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</row>
    <row r="540" spans="2:18">
      <c r="B540" s="94"/>
      <c r="C540" s="94"/>
      <c r="D540" s="94"/>
      <c r="E540" s="94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</row>
    <row r="541" spans="2:18">
      <c r="B541" s="94"/>
      <c r="C541" s="94"/>
      <c r="D541" s="94"/>
      <c r="E541" s="94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</row>
    <row r="542" spans="2:18">
      <c r="B542" s="94"/>
      <c r="C542" s="94"/>
      <c r="D542" s="94"/>
      <c r="E542" s="94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</row>
    <row r="543" spans="2:18">
      <c r="B543" s="94"/>
      <c r="C543" s="94"/>
      <c r="D543" s="94"/>
      <c r="E543" s="94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</row>
    <row r="544" spans="2:18">
      <c r="B544" s="94"/>
      <c r="C544" s="94"/>
      <c r="D544" s="94"/>
      <c r="E544" s="94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</row>
    <row r="545" spans="2:18">
      <c r="B545" s="94"/>
      <c r="C545" s="94"/>
      <c r="D545" s="94"/>
      <c r="E545" s="94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</row>
    <row r="546" spans="2:18">
      <c r="B546" s="94"/>
      <c r="C546" s="94"/>
      <c r="D546" s="94"/>
      <c r="E546" s="94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</row>
    <row r="547" spans="2:18">
      <c r="B547" s="94"/>
      <c r="C547" s="94"/>
      <c r="D547" s="94"/>
      <c r="E547" s="94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</row>
    <row r="548" spans="2:18">
      <c r="B548" s="94"/>
      <c r="C548" s="94"/>
      <c r="D548" s="94"/>
      <c r="E548" s="94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</row>
    <row r="549" spans="2:18">
      <c r="B549" s="94"/>
      <c r="C549" s="94"/>
      <c r="D549" s="94"/>
      <c r="E549" s="94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</row>
    <row r="550" spans="2:18">
      <c r="B550" s="94"/>
      <c r="C550" s="94"/>
      <c r="D550" s="94"/>
      <c r="E550" s="94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</row>
    <row r="551" spans="2:18">
      <c r="B551" s="94"/>
      <c r="C551" s="94"/>
      <c r="D551" s="94"/>
      <c r="E551" s="94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</row>
    <row r="552" spans="2:18">
      <c r="B552" s="94"/>
      <c r="C552" s="94"/>
      <c r="D552" s="94"/>
      <c r="E552" s="94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</row>
    <row r="553" spans="2:18">
      <c r="B553" s="94"/>
      <c r="C553" s="94"/>
      <c r="D553" s="94"/>
      <c r="E553" s="94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</row>
    <row r="554" spans="2:18">
      <c r="B554" s="94"/>
      <c r="C554" s="94"/>
      <c r="D554" s="94"/>
      <c r="E554" s="94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</row>
    <row r="555" spans="2:18">
      <c r="B555" s="94"/>
      <c r="C555" s="94"/>
      <c r="D555" s="94"/>
      <c r="E555" s="94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</row>
    <row r="556" spans="2:18">
      <c r="B556" s="94"/>
      <c r="C556" s="94"/>
      <c r="D556" s="94"/>
      <c r="E556" s="94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</row>
    <row r="557" spans="2:18">
      <c r="B557" s="94"/>
      <c r="C557" s="94"/>
      <c r="D557" s="94"/>
      <c r="E557" s="94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</row>
    <row r="558" spans="2:18">
      <c r="B558" s="94"/>
      <c r="C558" s="94"/>
      <c r="D558" s="94"/>
      <c r="E558" s="94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</row>
    <row r="559" spans="2:18">
      <c r="B559" s="94"/>
      <c r="C559" s="94"/>
      <c r="D559" s="94"/>
      <c r="E559" s="94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</row>
    <row r="560" spans="2:18">
      <c r="B560" s="94"/>
      <c r="C560" s="94"/>
      <c r="D560" s="94"/>
      <c r="E560" s="94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</row>
    <row r="561" spans="2:18">
      <c r="B561" s="94"/>
      <c r="C561" s="94"/>
      <c r="D561" s="94"/>
      <c r="E561" s="94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</row>
    <row r="562" spans="2:18">
      <c r="B562" s="94"/>
      <c r="C562" s="94"/>
      <c r="D562" s="94"/>
      <c r="E562" s="94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</row>
    <row r="563" spans="2:18">
      <c r="B563" s="94"/>
      <c r="C563" s="94"/>
      <c r="D563" s="94"/>
      <c r="E563" s="94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</row>
    <row r="564" spans="2:18">
      <c r="B564" s="94"/>
      <c r="C564" s="94"/>
      <c r="D564" s="94"/>
      <c r="E564" s="94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</row>
    <row r="565" spans="2:18">
      <c r="B565" s="94"/>
      <c r="C565" s="94"/>
      <c r="D565" s="94"/>
      <c r="E565" s="94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</row>
    <row r="566" spans="2:18">
      <c r="B566" s="94"/>
      <c r="C566" s="94"/>
      <c r="D566" s="94"/>
      <c r="E566" s="94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</row>
    <row r="567" spans="2:18">
      <c r="B567" s="94"/>
      <c r="C567" s="94"/>
      <c r="D567" s="94"/>
      <c r="E567" s="94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</row>
    <row r="568" spans="2:18">
      <c r="B568" s="94"/>
      <c r="C568" s="94"/>
      <c r="D568" s="94"/>
      <c r="E568" s="94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</row>
    <row r="569" spans="2:18">
      <c r="B569" s="94"/>
      <c r="C569" s="94"/>
      <c r="D569" s="94"/>
      <c r="E569" s="94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</row>
    <row r="570" spans="2:18">
      <c r="B570" s="94"/>
      <c r="C570" s="94"/>
      <c r="D570" s="94"/>
      <c r="E570" s="94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</row>
    <row r="571" spans="2:18">
      <c r="B571" s="94"/>
      <c r="C571" s="94"/>
      <c r="D571" s="94"/>
      <c r="E571" s="94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</row>
    <row r="572" spans="2:18">
      <c r="B572" s="94"/>
      <c r="C572" s="94"/>
      <c r="D572" s="94"/>
      <c r="E572" s="94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</row>
    <row r="573" spans="2:18">
      <c r="B573" s="94"/>
      <c r="C573" s="94"/>
      <c r="D573" s="94"/>
      <c r="E573" s="94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</row>
    <row r="574" spans="2:18">
      <c r="B574" s="94"/>
      <c r="C574" s="94"/>
      <c r="D574" s="94"/>
      <c r="E574" s="94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</row>
    <row r="575" spans="2:18">
      <c r="B575" s="94"/>
      <c r="C575" s="94"/>
      <c r="D575" s="94"/>
      <c r="E575" s="94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</row>
    <row r="576" spans="2:18">
      <c r="B576" s="94"/>
      <c r="C576" s="94"/>
      <c r="D576" s="94"/>
      <c r="E576" s="94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</row>
    <row r="577" spans="2:18">
      <c r="B577" s="94"/>
      <c r="C577" s="94"/>
      <c r="D577" s="94"/>
      <c r="E577" s="94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</row>
    <row r="578" spans="2:18">
      <c r="B578" s="94"/>
      <c r="C578" s="94"/>
      <c r="D578" s="94"/>
      <c r="E578" s="94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</row>
    <row r="579" spans="2:18">
      <c r="B579" s="94"/>
      <c r="C579" s="94"/>
      <c r="D579" s="94"/>
      <c r="E579" s="94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</row>
    <row r="580" spans="2:18">
      <c r="B580" s="94"/>
      <c r="C580" s="94"/>
      <c r="D580" s="94"/>
      <c r="E580" s="94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</row>
    <row r="581" spans="2:18">
      <c r="B581" s="94"/>
      <c r="C581" s="94"/>
      <c r="D581" s="94"/>
      <c r="E581" s="94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</row>
    <row r="582" spans="2:18">
      <c r="B582" s="94"/>
      <c r="C582" s="94"/>
      <c r="D582" s="94"/>
      <c r="E582" s="94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</row>
    <row r="583" spans="2:18">
      <c r="B583" s="94"/>
      <c r="C583" s="94"/>
      <c r="D583" s="94"/>
      <c r="E583" s="94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</row>
    <row r="584" spans="2:18">
      <c r="B584" s="94"/>
      <c r="C584" s="94"/>
      <c r="D584" s="94"/>
      <c r="E584" s="94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</row>
    <row r="585" spans="2:18">
      <c r="B585" s="94"/>
      <c r="C585" s="94"/>
      <c r="D585" s="94"/>
      <c r="E585" s="94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</row>
    <row r="586" spans="2:18">
      <c r="B586" s="94"/>
      <c r="C586" s="94"/>
      <c r="D586" s="94"/>
      <c r="E586" s="94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</row>
    <row r="587" spans="2:18">
      <c r="B587" s="94"/>
      <c r="C587" s="94"/>
      <c r="D587" s="94"/>
      <c r="E587" s="94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</row>
    <row r="588" spans="2:18">
      <c r="B588" s="94"/>
      <c r="C588" s="94"/>
      <c r="D588" s="94"/>
      <c r="E588" s="94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</row>
    <row r="589" spans="2:18">
      <c r="B589" s="94"/>
      <c r="C589" s="94"/>
      <c r="D589" s="94"/>
      <c r="E589" s="94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</row>
    <row r="590" spans="2:18">
      <c r="B590" s="94"/>
      <c r="C590" s="94"/>
      <c r="D590" s="94"/>
      <c r="E590" s="94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</row>
    <row r="591" spans="2:18">
      <c r="B591" s="94"/>
      <c r="C591" s="94"/>
      <c r="D591" s="94"/>
      <c r="E591" s="94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</row>
    <row r="592" spans="2:18">
      <c r="B592" s="94"/>
      <c r="C592" s="94"/>
      <c r="D592" s="94"/>
      <c r="E592" s="94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</row>
    <row r="593" spans="2:18">
      <c r="B593" s="94"/>
      <c r="C593" s="94"/>
      <c r="D593" s="94"/>
      <c r="E593" s="94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</row>
    <row r="594" spans="2:18">
      <c r="B594" s="94"/>
      <c r="C594" s="94"/>
      <c r="D594" s="94"/>
      <c r="E594" s="94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</row>
    <row r="595" spans="2:18">
      <c r="B595" s="94"/>
      <c r="C595" s="94"/>
      <c r="D595" s="94"/>
      <c r="E595" s="94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</row>
    <row r="596" spans="2:18">
      <c r="B596" s="94"/>
      <c r="C596" s="94"/>
      <c r="D596" s="94"/>
      <c r="E596" s="94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</row>
    <row r="597" spans="2:18">
      <c r="B597" s="94"/>
      <c r="C597" s="94"/>
      <c r="D597" s="94"/>
      <c r="E597" s="94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</row>
    <row r="598" spans="2:18">
      <c r="B598" s="94"/>
      <c r="C598" s="94"/>
      <c r="D598" s="94"/>
      <c r="E598" s="94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</row>
    <row r="599" spans="2:18">
      <c r="B599" s="94"/>
      <c r="C599" s="94"/>
      <c r="D599" s="94"/>
      <c r="E599" s="94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</row>
    <row r="600" spans="2:18">
      <c r="B600" s="94"/>
      <c r="C600" s="94"/>
      <c r="D600" s="94"/>
      <c r="E600" s="94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</row>
    <row r="601" spans="2:18">
      <c r="B601" s="94"/>
      <c r="C601" s="94"/>
      <c r="D601" s="94"/>
      <c r="E601" s="94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</row>
    <row r="602" spans="2:18">
      <c r="B602" s="94"/>
      <c r="C602" s="94"/>
      <c r="D602" s="94"/>
      <c r="E602" s="94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</row>
    <row r="603" spans="2:18">
      <c r="B603" s="94"/>
      <c r="C603" s="94"/>
      <c r="D603" s="94"/>
      <c r="E603" s="94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</row>
    <row r="604" spans="2:18">
      <c r="B604" s="94"/>
      <c r="C604" s="94"/>
      <c r="D604" s="94"/>
      <c r="E604" s="94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</row>
    <row r="605" spans="2:18">
      <c r="B605" s="94"/>
      <c r="C605" s="94"/>
      <c r="D605" s="94"/>
      <c r="E605" s="94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</row>
    <row r="606" spans="2:18">
      <c r="B606" s="94"/>
      <c r="C606" s="94"/>
      <c r="D606" s="94"/>
      <c r="E606" s="94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</row>
    <row r="607" spans="2:18">
      <c r="B607" s="94"/>
      <c r="C607" s="94"/>
      <c r="D607" s="94"/>
      <c r="E607" s="94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</row>
    <row r="608" spans="2:18">
      <c r="B608" s="94"/>
      <c r="C608" s="94"/>
      <c r="D608" s="94"/>
      <c r="E608" s="94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</row>
    <row r="609" spans="2:18">
      <c r="B609" s="94"/>
      <c r="C609" s="94"/>
      <c r="D609" s="94"/>
      <c r="E609" s="94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</row>
    <row r="610" spans="2:18">
      <c r="B610" s="94"/>
      <c r="C610" s="94"/>
      <c r="D610" s="94"/>
      <c r="E610" s="94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</row>
    <row r="611" spans="2:18">
      <c r="B611" s="94"/>
      <c r="C611" s="94"/>
      <c r="D611" s="94"/>
      <c r="E611" s="94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</row>
    <row r="612" spans="2:18">
      <c r="B612" s="94"/>
      <c r="C612" s="94"/>
      <c r="D612" s="94"/>
      <c r="E612" s="94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</row>
    <row r="613" spans="2:18">
      <c r="B613" s="94"/>
      <c r="C613" s="94"/>
      <c r="D613" s="94"/>
      <c r="E613" s="94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</row>
    <row r="614" spans="2:18">
      <c r="B614" s="94"/>
      <c r="C614" s="94"/>
      <c r="D614" s="94"/>
      <c r="E614" s="94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</row>
    <row r="615" spans="2:18">
      <c r="B615" s="94"/>
      <c r="C615" s="94"/>
      <c r="D615" s="94"/>
      <c r="E615" s="94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</row>
    <row r="616" spans="2:18">
      <c r="B616" s="94"/>
      <c r="C616" s="94"/>
      <c r="D616" s="94"/>
      <c r="E616" s="94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</row>
    <row r="617" spans="2:18">
      <c r="B617" s="94"/>
      <c r="C617" s="94"/>
      <c r="D617" s="94"/>
      <c r="E617" s="94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</row>
    <row r="618" spans="2:18">
      <c r="B618" s="94"/>
      <c r="C618" s="94"/>
      <c r="D618" s="94"/>
      <c r="E618" s="94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</row>
    <row r="619" spans="2:18">
      <c r="B619" s="94"/>
      <c r="C619" s="94"/>
      <c r="D619" s="94"/>
      <c r="E619" s="94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</row>
    <row r="620" spans="2:18">
      <c r="B620" s="94"/>
      <c r="C620" s="94"/>
      <c r="D620" s="94"/>
      <c r="E620" s="94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</row>
    <row r="621" spans="2:18">
      <c r="B621" s="94"/>
      <c r="C621" s="94"/>
      <c r="D621" s="94"/>
      <c r="E621" s="94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</row>
    <row r="622" spans="2:18">
      <c r="B622" s="94"/>
      <c r="C622" s="94"/>
      <c r="D622" s="94"/>
      <c r="E622" s="94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</row>
    <row r="623" spans="2:18">
      <c r="B623" s="94"/>
      <c r="C623" s="94"/>
      <c r="D623" s="94"/>
      <c r="E623" s="94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</row>
    <row r="624" spans="2:18">
      <c r="B624" s="94"/>
      <c r="C624" s="94"/>
      <c r="D624" s="94"/>
      <c r="E624" s="94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</row>
    <row r="625" spans="2:18">
      <c r="B625" s="94"/>
      <c r="C625" s="94"/>
      <c r="D625" s="94"/>
      <c r="E625" s="94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</row>
    <row r="626" spans="2:18">
      <c r="B626" s="94"/>
      <c r="C626" s="94"/>
      <c r="D626" s="94"/>
      <c r="E626" s="94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</row>
    <row r="627" spans="2:18">
      <c r="B627" s="94"/>
      <c r="C627" s="94"/>
      <c r="D627" s="94"/>
      <c r="E627" s="94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</row>
    <row r="628" spans="2:18">
      <c r="B628" s="94"/>
      <c r="C628" s="94"/>
      <c r="D628" s="94"/>
      <c r="E628" s="94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</row>
    <row r="629" spans="2:18">
      <c r="B629" s="94"/>
      <c r="C629" s="94"/>
      <c r="D629" s="94"/>
      <c r="E629" s="94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</row>
    <row r="630" spans="2:18">
      <c r="B630" s="94"/>
      <c r="C630" s="94"/>
      <c r="D630" s="94"/>
      <c r="E630" s="94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</row>
    <row r="631" spans="2:18">
      <c r="B631" s="94"/>
      <c r="C631" s="94"/>
      <c r="D631" s="94"/>
      <c r="E631" s="94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</row>
    <row r="632" spans="2:18">
      <c r="B632" s="94"/>
      <c r="C632" s="94"/>
      <c r="D632" s="94"/>
      <c r="E632" s="94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</row>
    <row r="633" spans="2:18">
      <c r="B633" s="94"/>
      <c r="C633" s="94"/>
      <c r="D633" s="94"/>
      <c r="E633" s="94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</row>
    <row r="634" spans="2:18">
      <c r="B634" s="94"/>
      <c r="C634" s="94"/>
      <c r="D634" s="94"/>
      <c r="E634" s="94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</row>
    <row r="635" spans="2:18">
      <c r="B635" s="94"/>
      <c r="C635" s="94"/>
      <c r="D635" s="94"/>
      <c r="E635" s="94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</row>
    <row r="636" spans="2:18">
      <c r="B636" s="94"/>
      <c r="C636" s="94"/>
      <c r="D636" s="94"/>
      <c r="E636" s="94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</row>
    <row r="637" spans="2:18">
      <c r="B637" s="94"/>
      <c r="C637" s="94"/>
      <c r="D637" s="94"/>
      <c r="E637" s="94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</row>
    <row r="638" spans="2:18">
      <c r="B638" s="94"/>
      <c r="C638" s="94"/>
      <c r="D638" s="94"/>
      <c r="E638" s="94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</row>
    <row r="639" spans="2:18">
      <c r="B639" s="94"/>
      <c r="C639" s="94"/>
      <c r="D639" s="94"/>
      <c r="E639" s="94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</row>
    <row r="640" spans="2:18">
      <c r="B640" s="94"/>
      <c r="C640" s="94"/>
      <c r="D640" s="94"/>
      <c r="E640" s="94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</row>
    <row r="641" spans="2:18">
      <c r="B641" s="94"/>
      <c r="C641" s="94"/>
      <c r="D641" s="94"/>
      <c r="E641" s="94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</row>
    <row r="642" spans="2:18">
      <c r="B642" s="94"/>
      <c r="C642" s="94"/>
      <c r="D642" s="94"/>
      <c r="E642" s="94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</row>
    <row r="643" spans="2:18">
      <c r="B643" s="94"/>
      <c r="C643" s="94"/>
      <c r="D643" s="94"/>
      <c r="E643" s="94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</row>
    <row r="644" spans="2:18">
      <c r="B644" s="94"/>
      <c r="C644" s="94"/>
      <c r="D644" s="94"/>
      <c r="E644" s="94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</row>
    <row r="645" spans="2:18">
      <c r="B645" s="94"/>
      <c r="C645" s="94"/>
      <c r="D645" s="94"/>
      <c r="E645" s="94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</row>
    <row r="646" spans="2:18">
      <c r="B646" s="94"/>
      <c r="C646" s="94"/>
      <c r="D646" s="94"/>
      <c r="E646" s="94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</row>
    <row r="647" spans="2:18">
      <c r="B647" s="94"/>
      <c r="C647" s="94"/>
      <c r="D647" s="94"/>
      <c r="E647" s="94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</row>
    <row r="648" spans="2:18">
      <c r="B648" s="94"/>
      <c r="C648" s="94"/>
      <c r="D648" s="94"/>
      <c r="E648" s="94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</row>
    <row r="649" spans="2:18">
      <c r="B649" s="94"/>
      <c r="C649" s="94"/>
      <c r="D649" s="94"/>
      <c r="E649" s="94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</row>
    <row r="650" spans="2:18">
      <c r="B650" s="94"/>
      <c r="C650" s="94"/>
      <c r="D650" s="94"/>
      <c r="E650" s="94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</row>
    <row r="651" spans="2:18">
      <c r="B651" s="94"/>
      <c r="C651" s="94"/>
      <c r="D651" s="94"/>
      <c r="E651" s="94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</row>
    <row r="652" spans="2:18">
      <c r="B652" s="94"/>
      <c r="C652" s="94"/>
      <c r="D652" s="94"/>
      <c r="E652" s="94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</row>
    <row r="653" spans="2:18">
      <c r="B653" s="94"/>
      <c r="C653" s="94"/>
      <c r="D653" s="94"/>
      <c r="E653" s="94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</row>
    <row r="654" spans="2:18">
      <c r="B654" s="94"/>
      <c r="C654" s="94"/>
      <c r="D654" s="94"/>
      <c r="E654" s="94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</row>
    <row r="655" spans="2:18">
      <c r="B655" s="94"/>
      <c r="C655" s="94"/>
      <c r="D655" s="94"/>
      <c r="E655" s="94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</row>
    <row r="656" spans="2:18">
      <c r="B656" s="94"/>
      <c r="C656" s="94"/>
      <c r="D656" s="94"/>
      <c r="E656" s="94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</row>
    <row r="657" spans="2:18">
      <c r="B657" s="94"/>
      <c r="C657" s="94"/>
      <c r="D657" s="94"/>
      <c r="E657" s="94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</row>
    <row r="658" spans="2:18">
      <c r="B658" s="94"/>
      <c r="C658" s="94"/>
      <c r="D658" s="94"/>
      <c r="E658" s="94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</row>
    <row r="659" spans="2:18">
      <c r="B659" s="94"/>
      <c r="C659" s="94"/>
      <c r="D659" s="94"/>
      <c r="E659" s="94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</row>
    <row r="660" spans="2:18">
      <c r="B660" s="94"/>
      <c r="C660" s="94"/>
      <c r="D660" s="94"/>
      <c r="E660" s="94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</row>
    <row r="661" spans="2:18">
      <c r="B661" s="94"/>
      <c r="C661" s="94"/>
      <c r="D661" s="94"/>
      <c r="E661" s="94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</row>
    <row r="662" spans="2:18">
      <c r="B662" s="94"/>
      <c r="C662" s="94"/>
      <c r="D662" s="94"/>
      <c r="E662" s="94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</row>
    <row r="663" spans="2:18">
      <c r="B663" s="94"/>
      <c r="C663" s="94"/>
      <c r="D663" s="94"/>
      <c r="E663" s="94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</row>
    <row r="664" spans="2:18">
      <c r="B664" s="94"/>
      <c r="C664" s="94"/>
      <c r="D664" s="94"/>
      <c r="E664" s="94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</row>
    <row r="665" spans="2:18">
      <c r="B665" s="94"/>
      <c r="C665" s="94"/>
      <c r="D665" s="94"/>
      <c r="E665" s="94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</row>
    <row r="666" spans="2:18">
      <c r="B666" s="94"/>
      <c r="C666" s="94"/>
      <c r="D666" s="94"/>
      <c r="E666" s="94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</row>
    <row r="667" spans="2:18">
      <c r="B667" s="94"/>
      <c r="C667" s="94"/>
      <c r="D667" s="94"/>
      <c r="E667" s="94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</row>
    <row r="668" spans="2:18">
      <c r="B668" s="94"/>
      <c r="C668" s="94"/>
      <c r="D668" s="94"/>
      <c r="E668" s="94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</row>
    <row r="669" spans="2:18">
      <c r="B669" s="94"/>
      <c r="C669" s="94"/>
      <c r="D669" s="94"/>
      <c r="E669" s="94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</row>
    <row r="670" spans="2:18">
      <c r="B670" s="94"/>
      <c r="C670" s="94"/>
      <c r="D670" s="94"/>
      <c r="E670" s="94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</row>
    <row r="671" spans="2:18">
      <c r="B671" s="94"/>
      <c r="C671" s="94"/>
      <c r="D671" s="94"/>
      <c r="E671" s="94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</row>
    <row r="672" spans="2:18">
      <c r="B672" s="94"/>
      <c r="C672" s="94"/>
      <c r="D672" s="94"/>
      <c r="E672" s="94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</row>
    <row r="673" spans="2:18">
      <c r="B673" s="94"/>
      <c r="C673" s="94"/>
      <c r="D673" s="94"/>
      <c r="E673" s="94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</row>
    <row r="674" spans="2:18">
      <c r="B674" s="94"/>
      <c r="C674" s="94"/>
      <c r="D674" s="94"/>
      <c r="E674" s="94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</row>
    <row r="675" spans="2:18">
      <c r="B675" s="94"/>
      <c r="C675" s="94"/>
      <c r="D675" s="94"/>
      <c r="E675" s="94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</row>
    <row r="676" spans="2:18">
      <c r="B676" s="94"/>
      <c r="C676" s="94"/>
      <c r="D676" s="94"/>
      <c r="E676" s="94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</row>
    <row r="677" spans="2:18">
      <c r="B677" s="94"/>
      <c r="C677" s="94"/>
      <c r="D677" s="94"/>
      <c r="E677" s="94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</row>
    <row r="678" spans="2:18">
      <c r="B678" s="94"/>
      <c r="C678" s="94"/>
      <c r="D678" s="94"/>
      <c r="E678" s="94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</row>
    <row r="679" spans="2:18">
      <c r="B679" s="94"/>
      <c r="C679" s="94"/>
      <c r="D679" s="94"/>
      <c r="E679" s="94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</row>
    <row r="680" spans="2:18">
      <c r="B680" s="94"/>
      <c r="C680" s="94"/>
      <c r="D680" s="94"/>
      <c r="E680" s="94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</row>
    <row r="681" spans="2:18">
      <c r="B681" s="94"/>
      <c r="C681" s="94"/>
      <c r="D681" s="94"/>
      <c r="E681" s="94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</row>
    <row r="682" spans="2:18">
      <c r="B682" s="94"/>
      <c r="C682" s="94"/>
      <c r="D682" s="94"/>
      <c r="E682" s="94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</row>
    <row r="683" spans="2:18">
      <c r="B683" s="94"/>
      <c r="C683" s="94"/>
      <c r="D683" s="94"/>
      <c r="E683" s="94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</row>
    <row r="684" spans="2:18">
      <c r="B684" s="94"/>
      <c r="C684" s="94"/>
      <c r="D684" s="94"/>
      <c r="E684" s="94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</row>
    <row r="685" spans="2:18">
      <c r="B685" s="94"/>
      <c r="C685" s="94"/>
      <c r="D685" s="94"/>
      <c r="E685" s="94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</row>
    <row r="686" spans="2:18">
      <c r="B686" s="94"/>
      <c r="C686" s="94"/>
      <c r="D686" s="94"/>
      <c r="E686" s="94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</row>
    <row r="687" spans="2:18">
      <c r="B687" s="94"/>
      <c r="C687" s="94"/>
      <c r="D687" s="94"/>
      <c r="E687" s="94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</row>
    <row r="688" spans="2:18">
      <c r="B688" s="94"/>
      <c r="C688" s="94"/>
      <c r="D688" s="94"/>
      <c r="E688" s="94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</row>
    <row r="689" spans="2:18">
      <c r="B689" s="94"/>
      <c r="C689" s="94"/>
      <c r="D689" s="94"/>
      <c r="E689" s="94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</row>
    <row r="690" spans="2:18">
      <c r="B690" s="94"/>
      <c r="C690" s="94"/>
      <c r="D690" s="94"/>
      <c r="E690" s="94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</row>
    <row r="691" spans="2:18">
      <c r="B691" s="94"/>
      <c r="C691" s="94"/>
      <c r="D691" s="94"/>
      <c r="E691" s="94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</row>
    <row r="692" spans="2:18">
      <c r="B692" s="94"/>
      <c r="C692" s="94"/>
      <c r="D692" s="94"/>
      <c r="E692" s="94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</row>
    <row r="693" spans="2:18">
      <c r="B693" s="94"/>
      <c r="C693" s="94"/>
      <c r="D693" s="94"/>
      <c r="E693" s="94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</row>
    <row r="694" spans="2:18">
      <c r="B694" s="94"/>
      <c r="C694" s="94"/>
      <c r="D694" s="94"/>
      <c r="E694" s="94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</row>
    <row r="695" spans="2:18">
      <c r="B695" s="94"/>
      <c r="C695" s="94"/>
      <c r="D695" s="94"/>
      <c r="E695" s="94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</row>
    <row r="696" spans="2:18">
      <c r="B696" s="94"/>
      <c r="C696" s="94"/>
      <c r="D696" s="94"/>
      <c r="E696" s="94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</row>
    <row r="697" spans="2:18">
      <c r="B697" s="94"/>
      <c r="C697" s="94"/>
      <c r="D697" s="94"/>
      <c r="E697" s="94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</row>
    <row r="698" spans="2:18">
      <c r="B698" s="94"/>
      <c r="C698" s="94"/>
      <c r="D698" s="94"/>
      <c r="E698" s="94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</row>
    <row r="699" spans="2:18">
      <c r="B699" s="94"/>
      <c r="C699" s="94"/>
      <c r="D699" s="94"/>
      <c r="E699" s="94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</row>
    <row r="700" spans="2:18">
      <c r="B700" s="94"/>
      <c r="C700" s="94"/>
      <c r="D700" s="94"/>
      <c r="E700" s="94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</row>
    <row r="701" spans="2:18">
      <c r="B701" s="94"/>
      <c r="C701" s="94"/>
      <c r="D701" s="94"/>
      <c r="E701" s="94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</row>
    <row r="702" spans="2:18">
      <c r="B702" s="94"/>
      <c r="C702" s="94"/>
      <c r="D702" s="94"/>
      <c r="E702" s="94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</row>
    <row r="703" spans="2:18">
      <c r="B703" s="94"/>
      <c r="C703" s="94"/>
      <c r="D703" s="94"/>
      <c r="E703" s="94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</row>
    <row r="704" spans="2:18">
      <c r="B704" s="94"/>
      <c r="C704" s="94"/>
      <c r="D704" s="94"/>
      <c r="E704" s="94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</row>
    <row r="705" spans="2:18">
      <c r="B705" s="94"/>
      <c r="C705" s="94"/>
      <c r="D705" s="94"/>
      <c r="E705" s="94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</row>
    <row r="706" spans="2:18">
      <c r="B706" s="94"/>
      <c r="C706" s="94"/>
      <c r="D706" s="94"/>
      <c r="E706" s="94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</row>
    <row r="707" spans="2:18">
      <c r="B707" s="94"/>
      <c r="C707" s="94"/>
      <c r="D707" s="94"/>
      <c r="E707" s="94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</row>
    <row r="708" spans="2:18">
      <c r="B708" s="94"/>
      <c r="C708" s="94"/>
      <c r="D708" s="94"/>
      <c r="E708" s="94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</row>
    <row r="709" spans="2:18">
      <c r="B709" s="94"/>
      <c r="C709" s="94"/>
      <c r="D709" s="94"/>
      <c r="E709" s="94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</row>
    <row r="710" spans="2:18">
      <c r="B710" s="94"/>
      <c r="C710" s="94"/>
      <c r="D710" s="94"/>
      <c r="E710" s="94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</row>
    <row r="711" spans="2:18">
      <c r="B711" s="94"/>
      <c r="C711" s="94"/>
      <c r="D711" s="94"/>
      <c r="E711" s="94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</row>
    <row r="712" spans="2:18">
      <c r="B712" s="94"/>
      <c r="C712" s="94"/>
      <c r="D712" s="94"/>
      <c r="E712" s="94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</row>
    <row r="713" spans="2:18">
      <c r="B713" s="94"/>
      <c r="C713" s="94"/>
      <c r="D713" s="94"/>
      <c r="E713" s="94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</row>
    <row r="714" spans="2:18">
      <c r="B714" s="94"/>
      <c r="C714" s="94"/>
      <c r="D714" s="94"/>
      <c r="E714" s="94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</row>
    <row r="715" spans="2:18">
      <c r="B715" s="94"/>
      <c r="C715" s="94"/>
      <c r="D715" s="94"/>
      <c r="E715" s="94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</row>
    <row r="716" spans="2:18">
      <c r="B716" s="94"/>
      <c r="C716" s="94"/>
      <c r="D716" s="94"/>
      <c r="E716" s="94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</row>
    <row r="717" spans="2:18">
      <c r="B717" s="94"/>
      <c r="C717" s="94"/>
      <c r="D717" s="94"/>
      <c r="E717" s="94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</row>
    <row r="718" spans="2:18">
      <c r="B718" s="94"/>
      <c r="C718" s="94"/>
      <c r="D718" s="94"/>
      <c r="E718" s="94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</row>
    <row r="719" spans="2:18">
      <c r="B719" s="94"/>
      <c r="C719" s="94"/>
      <c r="D719" s="94"/>
      <c r="E719" s="94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</row>
    <row r="720" spans="2:18">
      <c r="B720" s="94"/>
      <c r="C720" s="94"/>
      <c r="D720" s="94"/>
      <c r="E720" s="94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</row>
    <row r="721" spans="2:18">
      <c r="B721" s="94"/>
      <c r="C721" s="94"/>
      <c r="D721" s="94"/>
      <c r="E721" s="94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</row>
    <row r="722" spans="2:18">
      <c r="B722" s="94"/>
      <c r="C722" s="94"/>
      <c r="D722" s="94"/>
      <c r="E722" s="94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</row>
    <row r="723" spans="2:18">
      <c r="B723" s="94"/>
      <c r="C723" s="94"/>
      <c r="D723" s="94"/>
      <c r="E723" s="94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</row>
    <row r="724" spans="2:18">
      <c r="B724" s="94"/>
      <c r="C724" s="94"/>
      <c r="D724" s="94"/>
      <c r="E724" s="94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</row>
    <row r="725" spans="2:18">
      <c r="B725" s="94"/>
      <c r="C725" s="94"/>
      <c r="D725" s="94"/>
      <c r="E725" s="94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</row>
    <row r="726" spans="2:18">
      <c r="B726" s="94"/>
      <c r="C726" s="94"/>
      <c r="D726" s="94"/>
      <c r="E726" s="94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</row>
    <row r="727" spans="2:18">
      <c r="B727" s="94"/>
      <c r="C727" s="94"/>
      <c r="D727" s="94"/>
      <c r="E727" s="94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</row>
    <row r="728" spans="2:18">
      <c r="B728" s="94"/>
      <c r="C728" s="94"/>
      <c r="D728" s="94"/>
      <c r="E728" s="94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</row>
    <row r="729" spans="2:18">
      <c r="B729" s="94"/>
      <c r="C729" s="94"/>
      <c r="D729" s="94"/>
      <c r="E729" s="94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</row>
    <row r="730" spans="2:18">
      <c r="B730" s="94"/>
      <c r="C730" s="94"/>
      <c r="D730" s="94"/>
      <c r="E730" s="94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</row>
    <row r="731" spans="2:18">
      <c r="B731" s="94"/>
      <c r="C731" s="94"/>
      <c r="D731" s="94"/>
      <c r="E731" s="94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</row>
    <row r="732" spans="2:18">
      <c r="B732" s="94"/>
      <c r="C732" s="94"/>
      <c r="D732" s="94"/>
      <c r="E732" s="94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</row>
    <row r="733" spans="2:18">
      <c r="B733" s="94"/>
      <c r="C733" s="94"/>
      <c r="D733" s="94"/>
      <c r="E733" s="94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</row>
    <row r="734" spans="2:18">
      <c r="B734" s="94"/>
      <c r="C734" s="94"/>
      <c r="D734" s="94"/>
      <c r="E734" s="94"/>
      <c r="F734" s="95"/>
      <c r="G734" s="95"/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</row>
    <row r="735" spans="2:18">
      <c r="B735" s="94"/>
      <c r="C735" s="94"/>
      <c r="D735" s="94"/>
      <c r="E735" s="94"/>
      <c r="F735" s="95"/>
      <c r="G735" s="95"/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</row>
    <row r="736" spans="2:18">
      <c r="B736" s="94"/>
      <c r="C736" s="94"/>
      <c r="D736" s="94"/>
      <c r="E736" s="94"/>
      <c r="F736" s="95"/>
      <c r="G736" s="95"/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</row>
    <row r="737" spans="2:18">
      <c r="B737" s="94"/>
      <c r="C737" s="94"/>
      <c r="D737" s="94"/>
      <c r="E737" s="94"/>
      <c r="F737" s="95"/>
      <c r="G737" s="95"/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</row>
    <row r="738" spans="2:18">
      <c r="B738" s="94"/>
      <c r="C738" s="94"/>
      <c r="D738" s="94"/>
      <c r="E738" s="94"/>
      <c r="F738" s="95"/>
      <c r="G738" s="95"/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</row>
    <row r="739" spans="2:18">
      <c r="B739" s="94"/>
      <c r="C739" s="94"/>
      <c r="D739" s="94"/>
      <c r="E739" s="94"/>
      <c r="F739" s="95"/>
      <c r="G739" s="95"/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</row>
    <row r="740" spans="2:18">
      <c r="B740" s="94"/>
      <c r="C740" s="94"/>
      <c r="D740" s="94"/>
      <c r="E740" s="94"/>
      <c r="F740" s="95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</row>
    <row r="741" spans="2:18">
      <c r="B741" s="94"/>
      <c r="C741" s="94"/>
      <c r="D741" s="94"/>
      <c r="E741" s="94"/>
      <c r="F741" s="95"/>
      <c r="G741" s="95"/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</row>
    <row r="742" spans="2:18">
      <c r="B742" s="94"/>
      <c r="C742" s="94"/>
      <c r="D742" s="94"/>
      <c r="E742" s="94"/>
      <c r="F742" s="95"/>
      <c r="G742" s="95"/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</row>
    <row r="743" spans="2:18">
      <c r="B743" s="94"/>
      <c r="C743" s="94"/>
      <c r="D743" s="94"/>
      <c r="E743" s="94"/>
      <c r="F743" s="95"/>
      <c r="G743" s="95"/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</row>
    <row r="744" spans="2:18">
      <c r="B744" s="94"/>
      <c r="C744" s="94"/>
      <c r="D744" s="94"/>
      <c r="E744" s="94"/>
      <c r="F744" s="95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</row>
    <row r="745" spans="2:18">
      <c r="B745" s="94"/>
      <c r="C745" s="94"/>
      <c r="D745" s="94"/>
      <c r="E745" s="94"/>
      <c r="F745" s="95"/>
      <c r="G745" s="95"/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</row>
    <row r="746" spans="2:18">
      <c r="B746" s="94"/>
      <c r="C746" s="94"/>
      <c r="D746" s="94"/>
      <c r="E746" s="94"/>
      <c r="F746" s="95"/>
      <c r="G746" s="95"/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</row>
    <row r="747" spans="2:18">
      <c r="B747" s="94"/>
      <c r="C747" s="94"/>
      <c r="D747" s="94"/>
      <c r="E747" s="94"/>
      <c r="F747" s="95"/>
      <c r="G747" s="95"/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</row>
    <row r="748" spans="2:18">
      <c r="B748" s="94"/>
      <c r="C748" s="94"/>
      <c r="D748" s="94"/>
      <c r="E748" s="94"/>
      <c r="F748" s="95"/>
      <c r="G748" s="95"/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</row>
    <row r="749" spans="2:18">
      <c r="B749" s="94"/>
      <c r="C749" s="94"/>
      <c r="D749" s="94"/>
      <c r="E749" s="94"/>
      <c r="F749" s="95"/>
      <c r="G749" s="95"/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</row>
    <row r="750" spans="2:18">
      <c r="B750" s="94"/>
      <c r="C750" s="94"/>
      <c r="D750" s="94"/>
      <c r="E750" s="94"/>
      <c r="F750" s="95"/>
      <c r="G750" s="95"/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</row>
    <row r="751" spans="2:18">
      <c r="B751" s="94"/>
      <c r="C751" s="94"/>
      <c r="D751" s="94"/>
      <c r="E751" s="94"/>
      <c r="F751" s="95"/>
      <c r="G751" s="95"/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</row>
    <row r="752" spans="2:18">
      <c r="B752" s="94"/>
      <c r="C752" s="94"/>
      <c r="D752" s="94"/>
      <c r="E752" s="94"/>
      <c r="F752" s="95"/>
      <c r="G752" s="95"/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</row>
    <row r="753" spans="2:18">
      <c r="B753" s="94"/>
      <c r="C753" s="94"/>
      <c r="D753" s="94"/>
      <c r="E753" s="94"/>
      <c r="F753" s="95"/>
      <c r="G753" s="95"/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</row>
    <row r="754" spans="2:18">
      <c r="B754" s="94"/>
      <c r="C754" s="94"/>
      <c r="D754" s="94"/>
      <c r="E754" s="94"/>
      <c r="F754" s="95"/>
      <c r="G754" s="95"/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</row>
    <row r="755" spans="2:18">
      <c r="B755" s="94"/>
      <c r="C755" s="94"/>
      <c r="D755" s="94"/>
      <c r="E755" s="94"/>
      <c r="F755" s="95"/>
      <c r="G755" s="95"/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</row>
    <row r="756" spans="2:18">
      <c r="B756" s="94"/>
      <c r="C756" s="94"/>
      <c r="D756" s="94"/>
      <c r="E756" s="94"/>
      <c r="F756" s="95"/>
      <c r="G756" s="95"/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</row>
    <row r="757" spans="2:18">
      <c r="B757" s="94"/>
      <c r="C757" s="94"/>
      <c r="D757" s="94"/>
      <c r="E757" s="94"/>
      <c r="F757" s="95"/>
      <c r="G757" s="95"/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</row>
    <row r="758" spans="2:18">
      <c r="B758" s="94"/>
      <c r="C758" s="94"/>
      <c r="D758" s="94"/>
      <c r="E758" s="94"/>
      <c r="F758" s="95"/>
      <c r="G758" s="95"/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</row>
    <row r="759" spans="2:18">
      <c r="B759" s="94"/>
      <c r="C759" s="94"/>
      <c r="D759" s="94"/>
      <c r="E759" s="94"/>
      <c r="F759" s="95"/>
      <c r="G759" s="95"/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</row>
    <row r="760" spans="2:18">
      <c r="B760" s="94"/>
      <c r="C760" s="94"/>
      <c r="D760" s="94"/>
      <c r="E760" s="94"/>
      <c r="F760" s="95"/>
      <c r="G760" s="95"/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</row>
    <row r="761" spans="2:18">
      <c r="B761" s="94"/>
      <c r="C761" s="94"/>
      <c r="D761" s="94"/>
      <c r="E761" s="94"/>
      <c r="F761" s="95"/>
      <c r="G761" s="95"/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</row>
    <row r="762" spans="2:18">
      <c r="B762" s="94"/>
      <c r="C762" s="94"/>
      <c r="D762" s="94"/>
      <c r="E762" s="94"/>
      <c r="F762" s="95"/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</row>
    <row r="763" spans="2:18">
      <c r="B763" s="94"/>
      <c r="C763" s="94"/>
      <c r="D763" s="94"/>
      <c r="E763" s="94"/>
      <c r="F763" s="95"/>
      <c r="G763" s="95"/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</row>
    <row r="764" spans="2:18">
      <c r="B764" s="94"/>
      <c r="C764" s="94"/>
      <c r="D764" s="94"/>
      <c r="E764" s="94"/>
      <c r="F764" s="95"/>
      <c r="G764" s="95"/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</row>
    <row r="765" spans="2:18">
      <c r="B765" s="94"/>
      <c r="C765" s="94"/>
      <c r="D765" s="94"/>
      <c r="E765" s="94"/>
      <c r="F765" s="95"/>
      <c r="G765" s="95"/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</row>
    <row r="766" spans="2:18">
      <c r="B766" s="94"/>
      <c r="C766" s="94"/>
      <c r="D766" s="94"/>
      <c r="E766" s="94"/>
      <c r="F766" s="95"/>
      <c r="G766" s="95"/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</row>
    <row r="767" spans="2:18">
      <c r="B767" s="94"/>
      <c r="C767" s="94"/>
      <c r="D767" s="94"/>
      <c r="E767" s="94"/>
      <c r="F767" s="95"/>
      <c r="G767" s="95"/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</row>
    <row r="768" spans="2:18">
      <c r="B768" s="94"/>
      <c r="C768" s="94"/>
      <c r="D768" s="94"/>
      <c r="E768" s="94"/>
      <c r="F768" s="95"/>
      <c r="G768" s="95"/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</row>
    <row r="769" spans="2:18">
      <c r="B769" s="94"/>
      <c r="C769" s="94"/>
      <c r="D769" s="94"/>
      <c r="E769" s="94"/>
      <c r="F769" s="95"/>
      <c r="G769" s="95"/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</row>
    <row r="770" spans="2:18">
      <c r="B770" s="94"/>
      <c r="C770" s="94"/>
      <c r="D770" s="94"/>
      <c r="E770" s="94"/>
      <c r="F770" s="95"/>
      <c r="G770" s="95"/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</row>
    <row r="771" spans="2:18">
      <c r="B771" s="94"/>
      <c r="C771" s="94"/>
      <c r="D771" s="94"/>
      <c r="E771" s="94"/>
      <c r="F771" s="95"/>
      <c r="G771" s="95"/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</row>
    <row r="772" spans="2:18">
      <c r="B772" s="94"/>
      <c r="C772" s="94"/>
      <c r="D772" s="94"/>
      <c r="E772" s="94"/>
      <c r="F772" s="95"/>
      <c r="G772" s="95"/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</row>
    <row r="773" spans="2:18">
      <c r="B773" s="94"/>
      <c r="C773" s="94"/>
      <c r="D773" s="94"/>
      <c r="E773" s="94"/>
      <c r="F773" s="95"/>
      <c r="G773" s="95"/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</row>
    <row r="774" spans="2:18">
      <c r="B774" s="94"/>
      <c r="C774" s="94"/>
      <c r="D774" s="94"/>
      <c r="E774" s="94"/>
      <c r="F774" s="95"/>
      <c r="G774" s="95"/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</row>
    <row r="775" spans="2:18">
      <c r="B775" s="94"/>
      <c r="C775" s="94"/>
      <c r="D775" s="94"/>
      <c r="E775" s="94"/>
      <c r="F775" s="95"/>
      <c r="G775" s="95"/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</row>
    <row r="776" spans="2:18">
      <c r="B776" s="94"/>
      <c r="C776" s="94"/>
      <c r="D776" s="94"/>
      <c r="E776" s="94"/>
      <c r="F776" s="95"/>
      <c r="G776" s="95"/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</row>
    <row r="777" spans="2:18">
      <c r="B777" s="94"/>
      <c r="C777" s="94"/>
      <c r="D777" s="94"/>
      <c r="E777" s="94"/>
      <c r="F777" s="95"/>
      <c r="G777" s="95"/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</row>
    <row r="778" spans="2:18">
      <c r="B778" s="94"/>
      <c r="C778" s="94"/>
      <c r="D778" s="94"/>
      <c r="E778" s="94"/>
      <c r="F778" s="95"/>
      <c r="G778" s="95"/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</row>
    <row r="779" spans="2:18">
      <c r="B779" s="94"/>
      <c r="C779" s="94"/>
      <c r="D779" s="94"/>
      <c r="E779" s="94"/>
      <c r="F779" s="95"/>
      <c r="G779" s="95"/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</row>
    <row r="780" spans="2:18">
      <c r="B780" s="94"/>
      <c r="C780" s="94"/>
      <c r="D780" s="94"/>
      <c r="E780" s="94"/>
      <c r="F780" s="95"/>
      <c r="G780" s="95"/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</row>
    <row r="781" spans="2:18">
      <c r="B781" s="94"/>
      <c r="C781" s="94"/>
      <c r="D781" s="94"/>
      <c r="E781" s="94"/>
      <c r="F781" s="95"/>
      <c r="G781" s="95"/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</row>
    <row r="782" spans="2:18">
      <c r="B782" s="94"/>
      <c r="C782" s="94"/>
      <c r="D782" s="94"/>
      <c r="E782" s="94"/>
      <c r="F782" s="95"/>
      <c r="G782" s="95"/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</row>
    <row r="783" spans="2:18">
      <c r="B783" s="94"/>
      <c r="C783" s="94"/>
      <c r="D783" s="94"/>
      <c r="E783" s="94"/>
      <c r="F783" s="95"/>
      <c r="G783" s="95"/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</row>
    <row r="784" spans="2:18">
      <c r="B784" s="94"/>
      <c r="C784" s="94"/>
      <c r="D784" s="94"/>
      <c r="E784" s="94"/>
      <c r="F784" s="95"/>
      <c r="G784" s="95"/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</row>
    <row r="785" spans="2:18">
      <c r="B785" s="94"/>
      <c r="C785" s="94"/>
      <c r="D785" s="94"/>
      <c r="E785" s="94"/>
      <c r="F785" s="95"/>
      <c r="G785" s="95"/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</row>
    <row r="786" spans="2:18">
      <c r="B786" s="94"/>
      <c r="C786" s="94"/>
      <c r="D786" s="94"/>
      <c r="E786" s="94"/>
      <c r="F786" s="95"/>
      <c r="G786" s="95"/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</row>
    <row r="787" spans="2:18">
      <c r="B787" s="94"/>
      <c r="C787" s="94"/>
      <c r="D787" s="94"/>
      <c r="E787" s="94"/>
      <c r="F787" s="95"/>
      <c r="G787" s="95"/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</row>
    <row r="788" spans="2:18">
      <c r="B788" s="94"/>
      <c r="C788" s="94"/>
      <c r="D788" s="94"/>
      <c r="E788" s="94"/>
      <c r="F788" s="95"/>
      <c r="G788" s="95"/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</row>
    <row r="789" spans="2:18">
      <c r="B789" s="94"/>
      <c r="C789" s="94"/>
      <c r="D789" s="94"/>
      <c r="E789" s="94"/>
      <c r="F789" s="95"/>
      <c r="G789" s="95"/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</row>
    <row r="790" spans="2:18">
      <c r="B790" s="94"/>
      <c r="C790" s="94"/>
      <c r="D790" s="94"/>
      <c r="E790" s="94"/>
      <c r="F790" s="95"/>
      <c r="G790" s="95"/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</row>
    <row r="791" spans="2:18">
      <c r="B791" s="94"/>
      <c r="C791" s="94"/>
      <c r="D791" s="94"/>
      <c r="E791" s="94"/>
      <c r="F791" s="95"/>
      <c r="G791" s="95"/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</row>
    <row r="792" spans="2:18">
      <c r="B792" s="94"/>
      <c r="C792" s="94"/>
      <c r="D792" s="94"/>
      <c r="E792" s="94"/>
      <c r="F792" s="95"/>
      <c r="G792" s="95"/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</row>
    <row r="793" spans="2:18">
      <c r="B793" s="94"/>
      <c r="C793" s="94"/>
      <c r="D793" s="94"/>
      <c r="E793" s="94"/>
      <c r="F793" s="95"/>
      <c r="G793" s="95"/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</row>
    <row r="794" spans="2:18">
      <c r="B794" s="94"/>
      <c r="C794" s="94"/>
      <c r="D794" s="94"/>
      <c r="E794" s="94"/>
      <c r="F794" s="95"/>
      <c r="G794" s="95"/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</row>
    <row r="795" spans="2:18">
      <c r="B795" s="94"/>
      <c r="C795" s="94"/>
      <c r="D795" s="94"/>
      <c r="E795" s="94"/>
      <c r="F795" s="95"/>
      <c r="G795" s="95"/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</row>
    <row r="796" spans="2:18">
      <c r="B796" s="94"/>
      <c r="C796" s="94"/>
      <c r="D796" s="94"/>
      <c r="E796" s="94"/>
      <c r="F796" s="95"/>
      <c r="G796" s="95"/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</row>
    <row r="797" spans="2:18">
      <c r="B797" s="94"/>
      <c r="C797" s="94"/>
      <c r="D797" s="94"/>
      <c r="E797" s="94"/>
      <c r="F797" s="95"/>
      <c r="G797" s="95"/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</row>
    <row r="798" spans="2:18">
      <c r="B798" s="94"/>
      <c r="C798" s="94"/>
      <c r="D798" s="94"/>
      <c r="E798" s="94"/>
      <c r="F798" s="95"/>
      <c r="G798" s="95"/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</row>
    <row r="799" spans="2:18">
      <c r="B799" s="94"/>
      <c r="C799" s="94"/>
      <c r="D799" s="94"/>
      <c r="E799" s="94"/>
      <c r="F799" s="95"/>
      <c r="G799" s="95"/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</row>
    <row r="800" spans="2:18">
      <c r="B800" s="94"/>
      <c r="C800" s="94"/>
      <c r="D800" s="94"/>
      <c r="E800" s="94"/>
      <c r="F800" s="95"/>
      <c r="G800" s="95"/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</row>
    <row r="801" spans="2:18">
      <c r="B801" s="94"/>
      <c r="C801" s="94"/>
      <c r="D801" s="94"/>
      <c r="E801" s="94"/>
      <c r="F801" s="95"/>
      <c r="G801" s="95"/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</row>
    <row r="802" spans="2:18">
      <c r="B802" s="94"/>
      <c r="C802" s="94"/>
      <c r="D802" s="94"/>
      <c r="E802" s="94"/>
      <c r="F802" s="95"/>
      <c r="G802" s="95"/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</row>
    <row r="803" spans="2:18">
      <c r="B803" s="94"/>
      <c r="C803" s="94"/>
      <c r="D803" s="94"/>
      <c r="E803" s="94"/>
      <c r="F803" s="95"/>
      <c r="G803" s="95"/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</row>
    <row r="804" spans="2:18">
      <c r="B804" s="94"/>
      <c r="C804" s="94"/>
      <c r="D804" s="94"/>
      <c r="E804" s="94"/>
      <c r="F804" s="95"/>
      <c r="G804" s="95"/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</row>
    <row r="805" spans="2:18">
      <c r="B805" s="94"/>
      <c r="C805" s="94"/>
      <c r="D805" s="94"/>
      <c r="E805" s="94"/>
      <c r="F805" s="95"/>
      <c r="G805" s="95"/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</row>
    <row r="806" spans="2:18">
      <c r="B806" s="94"/>
      <c r="C806" s="94"/>
      <c r="D806" s="94"/>
      <c r="E806" s="94"/>
      <c r="F806" s="95"/>
      <c r="G806" s="95"/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</row>
    <row r="807" spans="2:18">
      <c r="B807" s="94"/>
      <c r="C807" s="94"/>
      <c r="D807" s="94"/>
      <c r="E807" s="94"/>
      <c r="F807" s="95"/>
      <c r="G807" s="95"/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</row>
    <row r="808" spans="2:18">
      <c r="B808" s="94"/>
      <c r="C808" s="94"/>
      <c r="D808" s="94"/>
      <c r="E808" s="94"/>
      <c r="F808" s="95"/>
      <c r="G808" s="95"/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</row>
    <row r="809" spans="2:18">
      <c r="B809" s="94"/>
      <c r="C809" s="94"/>
      <c r="D809" s="94"/>
      <c r="E809" s="94"/>
      <c r="F809" s="95"/>
      <c r="G809" s="95"/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</row>
    <row r="810" spans="2:18">
      <c r="B810" s="94"/>
      <c r="C810" s="94"/>
      <c r="D810" s="94"/>
      <c r="E810" s="94"/>
      <c r="F810" s="95"/>
      <c r="G810" s="95"/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</row>
    <row r="811" spans="2:18">
      <c r="B811" s="94"/>
      <c r="C811" s="94"/>
      <c r="D811" s="94"/>
      <c r="E811" s="94"/>
      <c r="F811" s="95"/>
      <c r="G811" s="95"/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</row>
    <row r="812" spans="2:18">
      <c r="B812" s="94"/>
      <c r="C812" s="94"/>
      <c r="D812" s="94"/>
      <c r="E812" s="94"/>
      <c r="F812" s="95"/>
      <c r="G812" s="95"/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</row>
    <row r="813" spans="2:18">
      <c r="B813" s="94"/>
      <c r="C813" s="94"/>
      <c r="D813" s="94"/>
      <c r="E813" s="94"/>
      <c r="F813" s="95"/>
      <c r="G813" s="95"/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</row>
    <row r="814" spans="2:18">
      <c r="B814" s="94"/>
      <c r="C814" s="94"/>
      <c r="D814" s="94"/>
      <c r="E814" s="94"/>
      <c r="F814" s="95"/>
      <c r="G814" s="95"/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</row>
    <row r="815" spans="2:18">
      <c r="B815" s="94"/>
      <c r="C815" s="94"/>
      <c r="D815" s="94"/>
      <c r="E815" s="94"/>
      <c r="F815" s="95"/>
      <c r="G815" s="95"/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</row>
    <row r="816" spans="2:18">
      <c r="B816" s="94"/>
      <c r="C816" s="94"/>
      <c r="D816" s="94"/>
      <c r="E816" s="94"/>
      <c r="F816" s="95"/>
      <c r="G816" s="95"/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</row>
    <row r="817" spans="2:18">
      <c r="B817" s="94"/>
      <c r="C817" s="94"/>
      <c r="D817" s="94"/>
      <c r="E817" s="94"/>
      <c r="F817" s="95"/>
      <c r="G817" s="95"/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</row>
    <row r="818" spans="2:18">
      <c r="B818" s="94"/>
      <c r="C818" s="94"/>
      <c r="D818" s="94"/>
      <c r="E818" s="94"/>
      <c r="F818" s="95"/>
      <c r="G818" s="95"/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</row>
    <row r="819" spans="2:18">
      <c r="B819" s="94"/>
      <c r="C819" s="94"/>
      <c r="D819" s="94"/>
      <c r="E819" s="94"/>
      <c r="F819" s="95"/>
      <c r="G819" s="95"/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</row>
    <row r="820" spans="2:18">
      <c r="B820" s="94"/>
      <c r="C820" s="94"/>
      <c r="D820" s="94"/>
      <c r="E820" s="94"/>
      <c r="F820" s="95"/>
      <c r="G820" s="95"/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</row>
    <row r="821" spans="2:18">
      <c r="B821" s="94"/>
      <c r="C821" s="94"/>
      <c r="D821" s="94"/>
      <c r="E821" s="94"/>
      <c r="F821" s="95"/>
      <c r="G821" s="95"/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</row>
    <row r="822" spans="2:18">
      <c r="B822" s="94"/>
      <c r="C822" s="94"/>
      <c r="D822" s="94"/>
      <c r="E822" s="94"/>
      <c r="F822" s="95"/>
      <c r="G822" s="95"/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</row>
    <row r="823" spans="2:18">
      <c r="B823" s="94"/>
      <c r="C823" s="94"/>
      <c r="D823" s="94"/>
      <c r="E823" s="94"/>
      <c r="F823" s="95"/>
      <c r="G823" s="95"/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</row>
    <row r="824" spans="2:18">
      <c r="B824" s="94"/>
      <c r="C824" s="94"/>
      <c r="D824" s="94"/>
      <c r="E824" s="94"/>
      <c r="F824" s="95"/>
      <c r="G824" s="95"/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</row>
    <row r="825" spans="2:18">
      <c r="B825" s="94"/>
      <c r="C825" s="94"/>
      <c r="D825" s="94"/>
      <c r="E825" s="94"/>
      <c r="F825" s="95"/>
      <c r="G825" s="95"/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</row>
    <row r="826" spans="2:18">
      <c r="B826" s="94"/>
      <c r="C826" s="94"/>
      <c r="D826" s="94"/>
      <c r="E826" s="94"/>
      <c r="F826" s="95"/>
      <c r="G826" s="95"/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</row>
    <row r="827" spans="2:18">
      <c r="B827" s="94"/>
      <c r="C827" s="94"/>
      <c r="D827" s="94"/>
      <c r="E827" s="94"/>
      <c r="F827" s="95"/>
      <c r="G827" s="95"/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</row>
    <row r="828" spans="2:18">
      <c r="B828" s="94"/>
      <c r="C828" s="94"/>
      <c r="D828" s="94"/>
      <c r="E828" s="94"/>
      <c r="F828" s="95"/>
      <c r="G828" s="95"/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</row>
    <row r="829" spans="2:18">
      <c r="B829" s="94"/>
      <c r="C829" s="94"/>
      <c r="D829" s="94"/>
      <c r="E829" s="94"/>
      <c r="F829" s="95"/>
      <c r="G829" s="95"/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</row>
    <row r="830" spans="2:18">
      <c r="B830" s="94"/>
      <c r="C830" s="94"/>
      <c r="D830" s="94"/>
      <c r="E830" s="94"/>
      <c r="F830" s="95"/>
      <c r="G830" s="95"/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</row>
    <row r="831" spans="2:18">
      <c r="B831" s="94"/>
      <c r="C831" s="94"/>
      <c r="D831" s="94"/>
      <c r="E831" s="94"/>
      <c r="F831" s="95"/>
      <c r="G831" s="95"/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</row>
    <row r="832" spans="2:18">
      <c r="B832" s="94"/>
      <c r="C832" s="94"/>
      <c r="D832" s="94"/>
      <c r="E832" s="94"/>
      <c r="F832" s="95"/>
      <c r="G832" s="95"/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</row>
    <row r="833" spans="2:18">
      <c r="B833" s="94"/>
      <c r="C833" s="94"/>
      <c r="D833" s="94"/>
      <c r="E833" s="94"/>
      <c r="F833" s="95"/>
      <c r="G833" s="95"/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</row>
    <row r="834" spans="2:18">
      <c r="B834" s="94"/>
      <c r="C834" s="94"/>
      <c r="D834" s="94"/>
      <c r="E834" s="94"/>
      <c r="F834" s="95"/>
      <c r="G834" s="95"/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</row>
    <row r="835" spans="2:18">
      <c r="B835" s="94"/>
      <c r="C835" s="94"/>
      <c r="D835" s="94"/>
      <c r="E835" s="94"/>
      <c r="F835" s="95"/>
      <c r="G835" s="95"/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</row>
    <row r="836" spans="2:18">
      <c r="B836" s="94"/>
      <c r="C836" s="94"/>
      <c r="D836" s="94"/>
      <c r="E836" s="94"/>
      <c r="F836" s="95"/>
      <c r="G836" s="95"/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</row>
    <row r="837" spans="2:18">
      <c r="B837" s="94"/>
      <c r="C837" s="94"/>
      <c r="D837" s="94"/>
      <c r="E837" s="94"/>
      <c r="F837" s="95"/>
      <c r="G837" s="95"/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</row>
    <row r="838" spans="2:18">
      <c r="B838" s="94"/>
      <c r="C838" s="94"/>
      <c r="D838" s="94"/>
      <c r="E838" s="94"/>
      <c r="F838" s="95"/>
      <c r="G838" s="95"/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</row>
    <row r="839" spans="2:18">
      <c r="B839" s="94"/>
      <c r="C839" s="94"/>
      <c r="D839" s="94"/>
      <c r="E839" s="94"/>
      <c r="F839" s="95"/>
      <c r="G839" s="95"/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</row>
    <row r="840" spans="2:18">
      <c r="B840" s="94"/>
      <c r="C840" s="94"/>
      <c r="D840" s="94"/>
      <c r="E840" s="94"/>
      <c r="F840" s="95"/>
      <c r="G840" s="95"/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</row>
    <row r="841" spans="2:18">
      <c r="B841" s="94"/>
      <c r="C841" s="94"/>
      <c r="D841" s="94"/>
      <c r="E841" s="94"/>
      <c r="F841" s="95"/>
      <c r="G841" s="95"/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</row>
    <row r="842" spans="2:18">
      <c r="B842" s="94"/>
      <c r="C842" s="94"/>
      <c r="D842" s="94"/>
      <c r="E842" s="94"/>
      <c r="F842" s="95"/>
      <c r="G842" s="95"/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</row>
    <row r="843" spans="2:18">
      <c r="B843" s="94"/>
      <c r="C843" s="94"/>
      <c r="D843" s="94"/>
      <c r="E843" s="94"/>
      <c r="F843" s="95"/>
      <c r="G843" s="95"/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</row>
    <row r="844" spans="2:18">
      <c r="B844" s="94"/>
      <c r="C844" s="94"/>
      <c r="D844" s="94"/>
      <c r="E844" s="94"/>
      <c r="F844" s="95"/>
      <c r="G844" s="95"/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</row>
    <row r="845" spans="2:18">
      <c r="B845" s="94"/>
      <c r="C845" s="94"/>
      <c r="D845" s="94"/>
      <c r="E845" s="94"/>
      <c r="F845" s="95"/>
      <c r="G845" s="95"/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</row>
    <row r="846" spans="2:18">
      <c r="B846" s="94"/>
      <c r="C846" s="94"/>
      <c r="D846" s="94"/>
      <c r="E846" s="94"/>
      <c r="F846" s="95"/>
      <c r="G846" s="95"/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</row>
    <row r="847" spans="2:18">
      <c r="B847" s="94"/>
      <c r="C847" s="94"/>
      <c r="D847" s="94"/>
      <c r="E847" s="94"/>
      <c r="F847" s="95"/>
      <c r="G847" s="95"/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</row>
    <row r="848" spans="2:18">
      <c r="B848" s="94"/>
      <c r="C848" s="94"/>
      <c r="D848" s="94"/>
      <c r="E848" s="94"/>
      <c r="F848" s="95"/>
      <c r="G848" s="95"/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</row>
    <row r="849" spans="2:18">
      <c r="B849" s="94"/>
      <c r="C849" s="94"/>
      <c r="D849" s="94"/>
      <c r="E849" s="94"/>
      <c r="F849" s="95"/>
      <c r="G849" s="95"/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</row>
    <row r="850" spans="2:18">
      <c r="B850" s="94"/>
      <c r="C850" s="94"/>
      <c r="D850" s="94"/>
      <c r="E850" s="94"/>
      <c r="F850" s="95"/>
      <c r="G850" s="95"/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</row>
    <row r="851" spans="2:18">
      <c r="B851" s="94"/>
      <c r="C851" s="94"/>
      <c r="D851" s="94"/>
      <c r="E851" s="94"/>
      <c r="F851" s="95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</row>
    <row r="852" spans="2:18">
      <c r="B852" s="94"/>
      <c r="C852" s="94"/>
      <c r="D852" s="94"/>
      <c r="E852" s="94"/>
      <c r="F852" s="95"/>
      <c r="G852" s="95"/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</row>
    <row r="853" spans="2:18">
      <c r="B853" s="94"/>
      <c r="C853" s="94"/>
      <c r="D853" s="94"/>
      <c r="E853" s="94"/>
      <c r="F853" s="95"/>
      <c r="G853" s="95"/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</row>
    <row r="854" spans="2:18">
      <c r="B854" s="94"/>
      <c r="C854" s="94"/>
      <c r="D854" s="94"/>
      <c r="E854" s="94"/>
      <c r="F854" s="95"/>
      <c r="G854" s="95"/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</row>
    <row r="855" spans="2:18">
      <c r="B855" s="94"/>
      <c r="C855" s="94"/>
      <c r="D855" s="94"/>
      <c r="E855" s="94"/>
      <c r="F855" s="95"/>
      <c r="G855" s="95"/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</row>
    <row r="856" spans="2:18">
      <c r="B856" s="94"/>
      <c r="C856" s="94"/>
      <c r="D856" s="94"/>
      <c r="E856" s="94"/>
      <c r="F856" s="95"/>
      <c r="G856" s="95"/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</row>
    <row r="857" spans="2:18">
      <c r="B857" s="94"/>
      <c r="C857" s="94"/>
      <c r="D857" s="94"/>
      <c r="E857" s="94"/>
      <c r="F857" s="95"/>
      <c r="G857" s="95"/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</row>
    <row r="858" spans="2:18">
      <c r="B858" s="94"/>
      <c r="C858" s="94"/>
      <c r="D858" s="94"/>
      <c r="E858" s="94"/>
      <c r="F858" s="95"/>
      <c r="G858" s="95"/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</row>
    <row r="859" spans="2:18">
      <c r="B859" s="94"/>
      <c r="C859" s="94"/>
      <c r="D859" s="94"/>
      <c r="E859" s="94"/>
      <c r="F859" s="95"/>
      <c r="G859" s="95"/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</row>
    <row r="860" spans="2:18">
      <c r="B860" s="94"/>
      <c r="C860" s="94"/>
      <c r="D860" s="94"/>
      <c r="E860" s="94"/>
      <c r="F860" s="95"/>
      <c r="G860" s="95"/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</row>
    <row r="861" spans="2:18">
      <c r="B861" s="94"/>
      <c r="C861" s="94"/>
      <c r="D861" s="94"/>
      <c r="E861" s="94"/>
      <c r="F861" s="95"/>
      <c r="G861" s="95"/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</row>
    <row r="862" spans="2:18">
      <c r="B862" s="94"/>
      <c r="C862" s="94"/>
      <c r="D862" s="94"/>
      <c r="E862" s="94"/>
      <c r="F862" s="95"/>
      <c r="G862" s="95"/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</row>
    <row r="863" spans="2:18">
      <c r="B863" s="94"/>
      <c r="C863" s="94"/>
      <c r="D863" s="94"/>
      <c r="E863" s="94"/>
      <c r="F863" s="95"/>
      <c r="G863" s="95"/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</row>
    <row r="864" spans="2:18">
      <c r="B864" s="94"/>
      <c r="C864" s="94"/>
      <c r="D864" s="94"/>
      <c r="E864" s="94"/>
      <c r="F864" s="95"/>
      <c r="G864" s="95"/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</row>
    <row r="865" spans="2:18">
      <c r="B865" s="94"/>
      <c r="C865" s="94"/>
      <c r="D865" s="94"/>
      <c r="E865" s="94"/>
      <c r="F865" s="95"/>
      <c r="G865" s="95"/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</row>
    <row r="866" spans="2:18">
      <c r="B866" s="94"/>
      <c r="C866" s="94"/>
      <c r="D866" s="94"/>
      <c r="E866" s="94"/>
      <c r="F866" s="95"/>
      <c r="G866" s="95"/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</row>
    <row r="867" spans="2:18">
      <c r="B867" s="94"/>
      <c r="C867" s="94"/>
      <c r="D867" s="94"/>
      <c r="E867" s="94"/>
      <c r="F867" s="95"/>
      <c r="G867" s="95"/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</row>
    <row r="868" spans="2:18">
      <c r="B868" s="94"/>
      <c r="C868" s="94"/>
      <c r="D868" s="94"/>
      <c r="E868" s="94"/>
      <c r="F868" s="95"/>
      <c r="G868" s="95"/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</row>
    <row r="869" spans="2:18">
      <c r="B869" s="94"/>
      <c r="C869" s="94"/>
      <c r="D869" s="94"/>
      <c r="E869" s="94"/>
      <c r="F869" s="95"/>
      <c r="G869" s="95"/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</row>
    <row r="870" spans="2:18">
      <c r="B870" s="94"/>
      <c r="C870" s="94"/>
      <c r="D870" s="94"/>
      <c r="E870" s="94"/>
      <c r="F870" s="95"/>
      <c r="G870" s="95"/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</row>
    <row r="871" spans="2:18">
      <c r="B871" s="94"/>
      <c r="C871" s="94"/>
      <c r="D871" s="94"/>
      <c r="E871" s="94"/>
      <c r="F871" s="95"/>
      <c r="G871" s="95"/>
      <c r="H871" s="95"/>
      <c r="I871" s="95"/>
      <c r="J871" s="95"/>
      <c r="K871" s="95"/>
      <c r="L871" s="95"/>
      <c r="M871" s="95"/>
      <c r="N871" s="95"/>
      <c r="O871" s="95"/>
      <c r="P871" s="95"/>
      <c r="Q871" s="95"/>
      <c r="R871" s="95"/>
    </row>
    <row r="872" spans="2:18">
      <c r="B872" s="94"/>
      <c r="C872" s="94"/>
      <c r="D872" s="94"/>
      <c r="E872" s="94"/>
      <c r="F872" s="95"/>
      <c r="G872" s="95"/>
      <c r="H872" s="95"/>
      <c r="I872" s="95"/>
      <c r="J872" s="95"/>
      <c r="K872" s="95"/>
      <c r="L872" s="95"/>
      <c r="M872" s="95"/>
      <c r="N872" s="95"/>
      <c r="O872" s="95"/>
      <c r="P872" s="95"/>
      <c r="Q872" s="95"/>
      <c r="R872" s="95"/>
    </row>
    <row r="873" spans="2:18">
      <c r="B873" s="94"/>
      <c r="C873" s="94"/>
      <c r="D873" s="94"/>
      <c r="E873" s="94"/>
      <c r="F873" s="95"/>
      <c r="G873" s="95"/>
      <c r="H873" s="95"/>
      <c r="I873" s="95"/>
      <c r="J873" s="95"/>
      <c r="K873" s="95"/>
      <c r="L873" s="95"/>
      <c r="M873" s="95"/>
      <c r="N873" s="95"/>
      <c r="O873" s="95"/>
      <c r="P873" s="95"/>
      <c r="Q873" s="95"/>
      <c r="R873" s="95"/>
    </row>
    <row r="874" spans="2:18">
      <c r="B874" s="94"/>
      <c r="C874" s="94"/>
      <c r="D874" s="94"/>
      <c r="E874" s="94"/>
      <c r="F874" s="95"/>
      <c r="G874" s="95"/>
      <c r="H874" s="95"/>
      <c r="I874" s="95"/>
      <c r="J874" s="95"/>
      <c r="K874" s="95"/>
      <c r="L874" s="95"/>
      <c r="M874" s="95"/>
      <c r="N874" s="95"/>
      <c r="O874" s="95"/>
      <c r="P874" s="95"/>
      <c r="Q874" s="95"/>
      <c r="R874" s="95"/>
    </row>
    <row r="875" spans="2:18">
      <c r="B875" s="94"/>
      <c r="C875" s="94"/>
      <c r="D875" s="94"/>
      <c r="E875" s="94"/>
      <c r="F875" s="95"/>
      <c r="G875" s="95"/>
      <c r="H875" s="95"/>
      <c r="I875" s="95"/>
      <c r="J875" s="95"/>
      <c r="K875" s="95"/>
      <c r="L875" s="95"/>
      <c r="M875" s="95"/>
      <c r="N875" s="95"/>
      <c r="O875" s="95"/>
      <c r="P875" s="95"/>
      <c r="Q875" s="95"/>
      <c r="R875" s="95"/>
    </row>
    <row r="876" spans="2:18">
      <c r="B876" s="94"/>
      <c r="C876" s="94"/>
      <c r="D876" s="94"/>
      <c r="E876" s="94"/>
      <c r="F876" s="95"/>
      <c r="G876" s="95"/>
      <c r="H876" s="95"/>
      <c r="I876" s="95"/>
      <c r="J876" s="95"/>
      <c r="K876" s="95"/>
      <c r="L876" s="95"/>
      <c r="M876" s="95"/>
      <c r="N876" s="95"/>
      <c r="O876" s="95"/>
      <c r="P876" s="95"/>
      <c r="Q876" s="95"/>
      <c r="R876" s="95"/>
    </row>
    <row r="877" spans="2:18">
      <c r="B877" s="94"/>
      <c r="C877" s="94"/>
      <c r="D877" s="94"/>
      <c r="E877" s="94"/>
      <c r="F877" s="95"/>
      <c r="G877" s="95"/>
      <c r="H877" s="95"/>
      <c r="I877" s="95"/>
      <c r="J877" s="95"/>
      <c r="K877" s="95"/>
      <c r="L877" s="95"/>
      <c r="M877" s="95"/>
      <c r="N877" s="95"/>
      <c r="O877" s="95"/>
      <c r="P877" s="95"/>
      <c r="Q877" s="95"/>
      <c r="R877" s="95"/>
    </row>
    <row r="878" spans="2:18">
      <c r="B878" s="94"/>
      <c r="C878" s="94"/>
      <c r="D878" s="94"/>
      <c r="E878" s="94"/>
      <c r="F878" s="95"/>
      <c r="G878" s="95"/>
      <c r="H878" s="95"/>
      <c r="I878" s="95"/>
      <c r="J878" s="95"/>
      <c r="K878" s="95"/>
      <c r="L878" s="95"/>
      <c r="M878" s="95"/>
      <c r="N878" s="95"/>
      <c r="O878" s="95"/>
      <c r="P878" s="95"/>
      <c r="Q878" s="95"/>
      <c r="R878" s="95"/>
    </row>
    <row r="879" spans="2:18">
      <c r="B879" s="94"/>
      <c r="C879" s="94"/>
      <c r="D879" s="94"/>
      <c r="E879" s="94"/>
      <c r="F879" s="95"/>
      <c r="G879" s="95"/>
      <c r="H879" s="95"/>
      <c r="I879" s="95"/>
      <c r="J879" s="95"/>
      <c r="K879" s="95"/>
      <c r="L879" s="95"/>
      <c r="M879" s="95"/>
      <c r="N879" s="95"/>
      <c r="O879" s="95"/>
      <c r="P879" s="95"/>
      <c r="Q879" s="95"/>
      <c r="R879" s="95"/>
    </row>
    <row r="880" spans="2:18">
      <c r="B880" s="94"/>
      <c r="C880" s="94"/>
      <c r="D880" s="94"/>
      <c r="E880" s="94"/>
      <c r="F880" s="95"/>
      <c r="G880" s="95"/>
      <c r="H880" s="95"/>
      <c r="I880" s="95"/>
      <c r="J880" s="95"/>
      <c r="K880" s="95"/>
      <c r="L880" s="95"/>
      <c r="M880" s="95"/>
      <c r="N880" s="95"/>
      <c r="O880" s="95"/>
      <c r="P880" s="95"/>
      <c r="Q880" s="95"/>
      <c r="R880" s="95"/>
    </row>
    <row r="881" spans="2:18">
      <c r="B881" s="94"/>
      <c r="C881" s="94"/>
      <c r="D881" s="94"/>
      <c r="E881" s="94"/>
      <c r="F881" s="95"/>
      <c r="G881" s="95"/>
      <c r="H881" s="95"/>
      <c r="I881" s="95"/>
      <c r="J881" s="95"/>
      <c r="K881" s="95"/>
      <c r="L881" s="95"/>
      <c r="M881" s="95"/>
      <c r="N881" s="95"/>
      <c r="O881" s="95"/>
      <c r="P881" s="95"/>
      <c r="Q881" s="95"/>
      <c r="R881" s="95"/>
    </row>
    <row r="882" spans="2:18">
      <c r="B882" s="94"/>
      <c r="C882" s="94"/>
      <c r="D882" s="94"/>
      <c r="E882" s="94"/>
      <c r="F882" s="95"/>
      <c r="G882" s="95"/>
      <c r="H882" s="95"/>
      <c r="I882" s="95"/>
      <c r="J882" s="95"/>
      <c r="K882" s="95"/>
      <c r="L882" s="95"/>
      <c r="M882" s="95"/>
      <c r="N882" s="95"/>
      <c r="O882" s="95"/>
      <c r="P882" s="95"/>
      <c r="Q882" s="95"/>
      <c r="R882" s="95"/>
    </row>
    <row r="883" spans="2:18">
      <c r="B883" s="94"/>
      <c r="C883" s="94"/>
      <c r="D883" s="94"/>
      <c r="E883" s="94"/>
      <c r="F883" s="95"/>
      <c r="G883" s="95"/>
      <c r="H883" s="95"/>
      <c r="I883" s="95"/>
      <c r="J883" s="95"/>
      <c r="K883" s="95"/>
      <c r="L883" s="95"/>
      <c r="M883" s="95"/>
      <c r="N883" s="95"/>
      <c r="O883" s="95"/>
      <c r="P883" s="95"/>
      <c r="Q883" s="95"/>
      <c r="R883" s="95"/>
    </row>
    <row r="884" spans="2:18">
      <c r="B884" s="94"/>
      <c r="C884" s="94"/>
      <c r="D884" s="94"/>
      <c r="E884" s="94"/>
      <c r="F884" s="95"/>
      <c r="G884" s="95"/>
      <c r="H884" s="95"/>
      <c r="I884" s="95"/>
      <c r="J884" s="95"/>
      <c r="K884" s="95"/>
      <c r="L884" s="95"/>
      <c r="M884" s="95"/>
      <c r="N884" s="95"/>
      <c r="O884" s="95"/>
      <c r="P884" s="95"/>
      <c r="Q884" s="95"/>
      <c r="R884" s="95"/>
    </row>
    <row r="885" spans="2:18">
      <c r="B885" s="94"/>
      <c r="C885" s="94"/>
      <c r="D885" s="94"/>
      <c r="E885" s="94"/>
      <c r="F885" s="95"/>
      <c r="G885" s="95"/>
      <c r="H885" s="95"/>
      <c r="I885" s="95"/>
      <c r="J885" s="95"/>
      <c r="K885" s="95"/>
      <c r="L885" s="95"/>
      <c r="M885" s="95"/>
      <c r="N885" s="95"/>
      <c r="O885" s="95"/>
      <c r="P885" s="95"/>
      <c r="Q885" s="95"/>
      <c r="R885" s="95"/>
    </row>
    <row r="886" spans="2:18">
      <c r="B886" s="94"/>
      <c r="C886" s="94"/>
      <c r="D886" s="94"/>
      <c r="E886" s="94"/>
      <c r="F886" s="95"/>
      <c r="G886" s="95"/>
      <c r="H886" s="95"/>
      <c r="I886" s="95"/>
      <c r="J886" s="95"/>
      <c r="K886" s="95"/>
      <c r="L886" s="95"/>
      <c r="M886" s="95"/>
      <c r="N886" s="95"/>
      <c r="O886" s="95"/>
      <c r="P886" s="95"/>
      <c r="Q886" s="95"/>
      <c r="R886" s="95"/>
    </row>
    <row r="887" spans="2:18">
      <c r="B887" s="94"/>
      <c r="C887" s="94"/>
      <c r="D887" s="94"/>
      <c r="E887" s="94"/>
      <c r="F887" s="95"/>
      <c r="G887" s="95"/>
      <c r="H887" s="95"/>
      <c r="I887" s="95"/>
      <c r="J887" s="95"/>
      <c r="K887" s="95"/>
      <c r="L887" s="95"/>
      <c r="M887" s="95"/>
      <c r="N887" s="95"/>
      <c r="O887" s="95"/>
      <c r="P887" s="95"/>
      <c r="Q887" s="95"/>
      <c r="R887" s="95"/>
    </row>
    <row r="888" spans="2:18">
      <c r="B888" s="94"/>
      <c r="C888" s="94"/>
      <c r="D888" s="94"/>
      <c r="E888" s="94"/>
      <c r="F888" s="95"/>
      <c r="G888" s="95"/>
      <c r="H888" s="95"/>
      <c r="I888" s="95"/>
      <c r="J888" s="95"/>
      <c r="K888" s="95"/>
      <c r="L888" s="95"/>
      <c r="M888" s="95"/>
      <c r="N888" s="95"/>
      <c r="O888" s="95"/>
      <c r="P888" s="95"/>
      <c r="Q888" s="95"/>
      <c r="R888" s="95"/>
    </row>
    <row r="889" spans="2:18">
      <c r="B889" s="94"/>
      <c r="C889" s="94"/>
      <c r="D889" s="94"/>
      <c r="E889" s="94"/>
      <c r="F889" s="95"/>
      <c r="G889" s="95"/>
      <c r="H889" s="95"/>
      <c r="I889" s="95"/>
      <c r="J889" s="95"/>
      <c r="K889" s="95"/>
      <c r="L889" s="95"/>
      <c r="M889" s="95"/>
      <c r="N889" s="95"/>
      <c r="O889" s="95"/>
      <c r="P889" s="95"/>
      <c r="Q889" s="95"/>
      <c r="R889" s="95"/>
    </row>
    <row r="890" spans="2:18">
      <c r="B890" s="94"/>
      <c r="C890" s="94"/>
      <c r="D890" s="94"/>
      <c r="E890" s="94"/>
      <c r="F890" s="95"/>
      <c r="G890" s="95"/>
      <c r="H890" s="95"/>
      <c r="I890" s="95"/>
      <c r="J890" s="95"/>
      <c r="K890" s="95"/>
      <c r="L890" s="95"/>
      <c r="M890" s="95"/>
      <c r="N890" s="95"/>
      <c r="O890" s="95"/>
      <c r="P890" s="95"/>
      <c r="Q890" s="95"/>
      <c r="R890" s="95"/>
    </row>
    <row r="891" spans="2:18">
      <c r="B891" s="94"/>
      <c r="C891" s="94"/>
      <c r="D891" s="94"/>
      <c r="E891" s="94"/>
      <c r="F891" s="95"/>
      <c r="G891" s="95"/>
      <c r="H891" s="95"/>
      <c r="I891" s="95"/>
      <c r="J891" s="95"/>
      <c r="K891" s="95"/>
      <c r="L891" s="95"/>
      <c r="M891" s="95"/>
      <c r="N891" s="95"/>
      <c r="O891" s="95"/>
      <c r="P891" s="95"/>
      <c r="Q891" s="95"/>
      <c r="R891" s="95"/>
    </row>
    <row r="892" spans="2:18">
      <c r="B892" s="94"/>
      <c r="C892" s="94"/>
      <c r="D892" s="94"/>
      <c r="E892" s="94"/>
      <c r="F892" s="95"/>
      <c r="G892" s="95"/>
      <c r="H892" s="95"/>
      <c r="I892" s="95"/>
      <c r="J892" s="95"/>
      <c r="K892" s="95"/>
      <c r="L892" s="95"/>
      <c r="M892" s="95"/>
      <c r="N892" s="95"/>
      <c r="O892" s="95"/>
      <c r="P892" s="95"/>
      <c r="Q892" s="95"/>
      <c r="R892" s="95"/>
    </row>
    <row r="893" spans="2:18">
      <c r="B893" s="94"/>
      <c r="C893" s="94"/>
      <c r="D893" s="94"/>
      <c r="E893" s="94"/>
      <c r="F893" s="95"/>
      <c r="G893" s="95"/>
      <c r="H893" s="95"/>
      <c r="I893" s="95"/>
      <c r="J893" s="95"/>
      <c r="K893" s="95"/>
      <c r="L893" s="95"/>
      <c r="M893" s="95"/>
      <c r="N893" s="95"/>
      <c r="O893" s="95"/>
      <c r="P893" s="95"/>
      <c r="Q893" s="95"/>
      <c r="R893" s="95"/>
    </row>
    <row r="894" spans="2:18">
      <c r="B894" s="94"/>
      <c r="C894" s="94"/>
      <c r="D894" s="94"/>
      <c r="E894" s="94"/>
      <c r="F894" s="95"/>
      <c r="G894" s="95"/>
      <c r="H894" s="95"/>
      <c r="I894" s="95"/>
      <c r="J894" s="95"/>
      <c r="K894" s="95"/>
      <c r="L894" s="95"/>
      <c r="M894" s="95"/>
      <c r="N894" s="95"/>
      <c r="O894" s="95"/>
      <c r="P894" s="95"/>
      <c r="Q894" s="95"/>
      <c r="R894" s="95"/>
    </row>
    <row r="895" spans="2:18">
      <c r="B895" s="94"/>
      <c r="C895" s="94"/>
      <c r="D895" s="94"/>
      <c r="E895" s="94"/>
      <c r="F895" s="95"/>
      <c r="G895" s="95"/>
      <c r="H895" s="95"/>
      <c r="I895" s="95"/>
      <c r="J895" s="95"/>
      <c r="K895" s="95"/>
      <c r="L895" s="95"/>
      <c r="M895" s="95"/>
      <c r="N895" s="95"/>
      <c r="O895" s="95"/>
      <c r="P895" s="95"/>
      <c r="Q895" s="95"/>
      <c r="R895" s="95"/>
    </row>
    <row r="896" spans="2:18">
      <c r="B896" s="94"/>
      <c r="C896" s="94"/>
      <c r="D896" s="94"/>
      <c r="E896" s="94"/>
      <c r="F896" s="95"/>
      <c r="G896" s="95"/>
      <c r="H896" s="95"/>
      <c r="I896" s="95"/>
      <c r="J896" s="95"/>
      <c r="K896" s="95"/>
      <c r="L896" s="95"/>
      <c r="M896" s="95"/>
      <c r="N896" s="95"/>
      <c r="O896" s="95"/>
      <c r="P896" s="95"/>
      <c r="Q896" s="95"/>
      <c r="R896" s="95"/>
    </row>
    <row r="897" spans="2:18">
      <c r="B897" s="94"/>
      <c r="C897" s="94"/>
      <c r="D897" s="94"/>
      <c r="E897" s="94"/>
      <c r="F897" s="95"/>
      <c r="G897" s="95"/>
      <c r="H897" s="95"/>
      <c r="I897" s="95"/>
      <c r="J897" s="95"/>
      <c r="K897" s="95"/>
      <c r="L897" s="95"/>
      <c r="M897" s="95"/>
      <c r="N897" s="95"/>
      <c r="O897" s="95"/>
      <c r="P897" s="95"/>
      <c r="Q897" s="95"/>
      <c r="R897" s="95"/>
    </row>
    <row r="898" spans="2:18">
      <c r="B898" s="94"/>
      <c r="C898" s="94"/>
      <c r="D898" s="94"/>
      <c r="E898" s="94"/>
      <c r="F898" s="95"/>
      <c r="G898" s="95"/>
      <c r="H898" s="95"/>
      <c r="I898" s="95"/>
      <c r="J898" s="95"/>
      <c r="K898" s="95"/>
      <c r="L898" s="95"/>
      <c r="M898" s="95"/>
      <c r="N898" s="95"/>
      <c r="O898" s="95"/>
      <c r="P898" s="95"/>
      <c r="Q898" s="95"/>
      <c r="R898" s="95"/>
    </row>
    <row r="899" spans="2:18">
      <c r="B899" s="94"/>
      <c r="C899" s="94"/>
      <c r="D899" s="94"/>
      <c r="E899" s="94"/>
      <c r="F899" s="95"/>
      <c r="G899" s="95"/>
      <c r="H899" s="95"/>
      <c r="I899" s="95"/>
      <c r="J899" s="95"/>
      <c r="K899" s="95"/>
      <c r="L899" s="95"/>
      <c r="M899" s="95"/>
      <c r="N899" s="95"/>
      <c r="O899" s="95"/>
      <c r="P899" s="95"/>
      <c r="Q899" s="95"/>
      <c r="R899" s="95"/>
    </row>
    <row r="900" spans="2:18">
      <c r="B900" s="94"/>
      <c r="C900" s="94"/>
      <c r="D900" s="94"/>
      <c r="E900" s="94"/>
      <c r="F900" s="95"/>
      <c r="G900" s="95"/>
      <c r="H900" s="95"/>
      <c r="I900" s="95"/>
      <c r="J900" s="95"/>
      <c r="K900" s="95"/>
      <c r="L900" s="95"/>
      <c r="M900" s="95"/>
      <c r="N900" s="95"/>
      <c r="O900" s="95"/>
      <c r="P900" s="95"/>
      <c r="Q900" s="95"/>
      <c r="R900" s="95"/>
    </row>
    <row r="901" spans="2:18">
      <c r="B901" s="94"/>
      <c r="C901" s="94"/>
      <c r="D901" s="94"/>
      <c r="E901" s="94"/>
      <c r="F901" s="95"/>
      <c r="G901" s="95"/>
      <c r="H901" s="95"/>
      <c r="I901" s="95"/>
      <c r="J901" s="95"/>
      <c r="K901" s="95"/>
      <c r="L901" s="95"/>
      <c r="M901" s="95"/>
      <c r="N901" s="95"/>
      <c r="O901" s="95"/>
      <c r="P901" s="95"/>
      <c r="Q901" s="95"/>
      <c r="R901" s="95"/>
    </row>
    <row r="902" spans="2:18">
      <c r="B902" s="94"/>
      <c r="C902" s="94"/>
      <c r="D902" s="94"/>
      <c r="E902" s="94"/>
      <c r="F902" s="95"/>
      <c r="G902" s="95"/>
      <c r="H902" s="95"/>
      <c r="I902" s="95"/>
      <c r="J902" s="95"/>
      <c r="K902" s="95"/>
      <c r="L902" s="95"/>
      <c r="M902" s="95"/>
      <c r="N902" s="95"/>
      <c r="O902" s="95"/>
      <c r="P902" s="95"/>
      <c r="Q902" s="95"/>
      <c r="R902" s="95"/>
    </row>
    <row r="903" spans="2:18">
      <c r="B903" s="94"/>
      <c r="C903" s="94"/>
      <c r="D903" s="94"/>
      <c r="E903" s="94"/>
      <c r="F903" s="95"/>
      <c r="G903" s="95"/>
      <c r="H903" s="95"/>
      <c r="I903" s="95"/>
      <c r="J903" s="95"/>
      <c r="K903" s="95"/>
      <c r="L903" s="95"/>
      <c r="M903" s="95"/>
      <c r="N903" s="95"/>
      <c r="O903" s="95"/>
      <c r="P903" s="95"/>
      <c r="Q903" s="95"/>
      <c r="R903" s="95"/>
    </row>
    <row r="904" spans="2:18">
      <c r="B904" s="94"/>
      <c r="C904" s="94"/>
      <c r="D904" s="94"/>
      <c r="E904" s="94"/>
      <c r="F904" s="95"/>
      <c r="G904" s="95"/>
      <c r="H904" s="95"/>
      <c r="I904" s="95"/>
      <c r="J904" s="95"/>
      <c r="K904" s="95"/>
      <c r="L904" s="95"/>
      <c r="M904" s="95"/>
      <c r="N904" s="95"/>
      <c r="O904" s="95"/>
      <c r="P904" s="95"/>
      <c r="Q904" s="95"/>
      <c r="R904" s="95"/>
    </row>
    <row r="905" spans="2:18">
      <c r="B905" s="94"/>
      <c r="C905" s="94"/>
      <c r="D905" s="94"/>
      <c r="E905" s="94"/>
      <c r="F905" s="95"/>
      <c r="G905" s="95"/>
      <c r="H905" s="95"/>
      <c r="I905" s="95"/>
      <c r="J905" s="95"/>
      <c r="K905" s="95"/>
      <c r="L905" s="95"/>
      <c r="M905" s="95"/>
      <c r="N905" s="95"/>
      <c r="O905" s="95"/>
      <c r="P905" s="95"/>
      <c r="Q905" s="95"/>
      <c r="R905" s="95"/>
    </row>
    <row r="906" spans="2:18">
      <c r="B906" s="94"/>
      <c r="C906" s="94"/>
      <c r="D906" s="94"/>
      <c r="E906" s="94"/>
      <c r="F906" s="95"/>
      <c r="G906" s="95"/>
      <c r="H906" s="95"/>
      <c r="I906" s="95"/>
      <c r="J906" s="95"/>
      <c r="K906" s="95"/>
      <c r="L906" s="95"/>
      <c r="M906" s="95"/>
      <c r="N906" s="95"/>
      <c r="O906" s="95"/>
      <c r="P906" s="95"/>
      <c r="Q906" s="95"/>
      <c r="R906" s="95"/>
    </row>
    <row r="907" spans="2:18">
      <c r="B907" s="94"/>
      <c r="C907" s="94"/>
      <c r="D907" s="94"/>
      <c r="E907" s="94"/>
      <c r="F907" s="95"/>
      <c r="G907" s="95"/>
      <c r="H907" s="95"/>
      <c r="I907" s="95"/>
      <c r="J907" s="95"/>
      <c r="K907" s="95"/>
      <c r="L907" s="95"/>
      <c r="M907" s="95"/>
      <c r="N907" s="95"/>
      <c r="O907" s="95"/>
      <c r="P907" s="95"/>
      <c r="Q907" s="95"/>
      <c r="R907" s="95"/>
    </row>
    <row r="908" spans="2:18">
      <c r="B908" s="94"/>
      <c r="C908" s="94"/>
      <c r="D908" s="94"/>
      <c r="E908" s="94"/>
      <c r="F908" s="95"/>
      <c r="G908" s="95"/>
      <c r="H908" s="95"/>
      <c r="I908" s="95"/>
      <c r="J908" s="95"/>
      <c r="K908" s="95"/>
      <c r="L908" s="95"/>
      <c r="M908" s="95"/>
      <c r="N908" s="95"/>
      <c r="O908" s="95"/>
      <c r="P908" s="95"/>
      <c r="Q908" s="95"/>
      <c r="R908" s="95"/>
    </row>
    <row r="909" spans="2:18">
      <c r="B909" s="94"/>
      <c r="C909" s="94"/>
      <c r="D909" s="94"/>
      <c r="E909" s="94"/>
      <c r="F909" s="95"/>
      <c r="G909" s="95"/>
      <c r="H909" s="95"/>
      <c r="I909" s="95"/>
      <c r="J909" s="95"/>
      <c r="K909" s="95"/>
      <c r="L909" s="95"/>
      <c r="M909" s="95"/>
      <c r="N909" s="95"/>
      <c r="O909" s="95"/>
      <c r="P909" s="95"/>
      <c r="Q909" s="95"/>
      <c r="R909" s="95"/>
    </row>
    <row r="910" spans="2:18">
      <c r="B910" s="94"/>
      <c r="C910" s="94"/>
      <c r="D910" s="94"/>
      <c r="E910" s="94"/>
      <c r="F910" s="95"/>
      <c r="G910" s="95"/>
      <c r="H910" s="95"/>
      <c r="I910" s="95"/>
      <c r="J910" s="95"/>
      <c r="K910" s="95"/>
      <c r="L910" s="95"/>
      <c r="M910" s="95"/>
      <c r="N910" s="95"/>
      <c r="O910" s="95"/>
      <c r="P910" s="95"/>
      <c r="Q910" s="95"/>
      <c r="R910" s="95"/>
    </row>
    <row r="911" spans="2:18">
      <c r="B911" s="94"/>
      <c r="C911" s="94"/>
      <c r="D911" s="94"/>
      <c r="E911" s="94"/>
      <c r="F911" s="95"/>
      <c r="G911" s="95"/>
      <c r="H911" s="95"/>
      <c r="I911" s="95"/>
      <c r="J911" s="95"/>
      <c r="K911" s="95"/>
      <c r="L911" s="95"/>
      <c r="M911" s="95"/>
      <c r="N911" s="95"/>
      <c r="O911" s="95"/>
      <c r="P911" s="95"/>
      <c r="Q911" s="95"/>
      <c r="R911" s="95"/>
    </row>
    <row r="912" spans="2:18">
      <c r="B912" s="94"/>
      <c r="C912" s="94"/>
      <c r="D912" s="94"/>
      <c r="E912" s="94"/>
      <c r="F912" s="95"/>
      <c r="G912" s="95"/>
      <c r="H912" s="95"/>
      <c r="I912" s="95"/>
      <c r="J912" s="95"/>
      <c r="K912" s="95"/>
      <c r="L912" s="95"/>
      <c r="M912" s="95"/>
      <c r="N912" s="95"/>
      <c r="O912" s="95"/>
      <c r="P912" s="95"/>
      <c r="Q912" s="95"/>
      <c r="R912" s="95"/>
    </row>
    <row r="913" spans="2:18">
      <c r="B913" s="94"/>
      <c r="C913" s="94"/>
      <c r="D913" s="94"/>
      <c r="E913" s="94"/>
      <c r="F913" s="95"/>
      <c r="G913" s="95"/>
      <c r="H913" s="95"/>
      <c r="I913" s="95"/>
      <c r="J913" s="95"/>
      <c r="K913" s="95"/>
      <c r="L913" s="95"/>
      <c r="M913" s="95"/>
      <c r="N913" s="95"/>
      <c r="O913" s="95"/>
      <c r="P913" s="95"/>
      <c r="Q913" s="95"/>
      <c r="R913" s="95"/>
    </row>
    <row r="914" spans="2:18">
      <c r="B914" s="94"/>
      <c r="C914" s="94"/>
      <c r="D914" s="94"/>
      <c r="E914" s="94"/>
      <c r="F914" s="95"/>
      <c r="G914" s="95"/>
      <c r="H914" s="95"/>
      <c r="I914" s="95"/>
      <c r="J914" s="95"/>
      <c r="K914" s="95"/>
      <c r="L914" s="95"/>
      <c r="M914" s="95"/>
      <c r="N914" s="95"/>
      <c r="O914" s="95"/>
      <c r="P914" s="95"/>
      <c r="Q914" s="95"/>
      <c r="R914" s="95"/>
    </row>
    <row r="915" spans="2:18">
      <c r="B915" s="94"/>
      <c r="C915" s="94"/>
      <c r="D915" s="94"/>
      <c r="E915" s="94"/>
      <c r="F915" s="95"/>
      <c r="G915" s="95"/>
      <c r="H915" s="95"/>
      <c r="I915" s="95"/>
      <c r="J915" s="95"/>
      <c r="K915" s="95"/>
      <c r="L915" s="95"/>
      <c r="M915" s="95"/>
      <c r="N915" s="95"/>
      <c r="O915" s="95"/>
      <c r="P915" s="95"/>
      <c r="Q915" s="95"/>
      <c r="R915" s="95"/>
    </row>
    <row r="916" spans="2:18">
      <c r="B916" s="94"/>
      <c r="C916" s="94"/>
      <c r="D916" s="94"/>
      <c r="E916" s="94"/>
      <c r="F916" s="95"/>
      <c r="G916" s="95"/>
      <c r="H916" s="95"/>
      <c r="I916" s="95"/>
      <c r="J916" s="95"/>
      <c r="K916" s="95"/>
      <c r="L916" s="95"/>
      <c r="M916" s="95"/>
      <c r="N916" s="95"/>
      <c r="O916" s="95"/>
      <c r="P916" s="95"/>
      <c r="Q916" s="95"/>
      <c r="R916" s="95"/>
    </row>
    <row r="917" spans="2:18">
      <c r="B917" s="94"/>
      <c r="C917" s="94"/>
      <c r="D917" s="94"/>
      <c r="E917" s="94"/>
      <c r="F917" s="95"/>
      <c r="G917" s="95"/>
      <c r="H917" s="95"/>
      <c r="I917" s="95"/>
      <c r="J917" s="95"/>
      <c r="K917" s="95"/>
      <c r="L917" s="95"/>
      <c r="M917" s="95"/>
      <c r="N917" s="95"/>
      <c r="O917" s="95"/>
      <c r="P917" s="95"/>
      <c r="Q917" s="95"/>
      <c r="R917" s="95"/>
    </row>
    <row r="918" spans="2:18">
      <c r="B918" s="94"/>
      <c r="C918" s="94"/>
      <c r="D918" s="94"/>
      <c r="E918" s="94"/>
      <c r="F918" s="95"/>
      <c r="G918" s="95"/>
      <c r="H918" s="95"/>
      <c r="I918" s="95"/>
      <c r="J918" s="95"/>
      <c r="K918" s="95"/>
      <c r="L918" s="95"/>
      <c r="M918" s="95"/>
      <c r="N918" s="95"/>
      <c r="O918" s="95"/>
      <c r="P918" s="95"/>
      <c r="Q918" s="95"/>
      <c r="R918" s="95"/>
    </row>
    <row r="919" spans="2:18">
      <c r="B919" s="94"/>
      <c r="C919" s="94"/>
      <c r="D919" s="94"/>
      <c r="E919" s="94"/>
      <c r="F919" s="95"/>
      <c r="G919" s="95"/>
      <c r="H919" s="95"/>
      <c r="I919" s="95"/>
      <c r="J919" s="95"/>
      <c r="K919" s="95"/>
      <c r="L919" s="95"/>
      <c r="M919" s="95"/>
      <c r="N919" s="95"/>
      <c r="O919" s="95"/>
      <c r="P919" s="95"/>
      <c r="Q919" s="95"/>
      <c r="R919" s="95"/>
    </row>
    <row r="920" spans="2:18">
      <c r="B920" s="94"/>
      <c r="C920" s="94"/>
      <c r="D920" s="94"/>
      <c r="E920" s="94"/>
      <c r="F920" s="95"/>
      <c r="G920" s="95"/>
      <c r="H920" s="95"/>
      <c r="I920" s="95"/>
      <c r="J920" s="95"/>
      <c r="K920" s="95"/>
      <c r="L920" s="95"/>
      <c r="M920" s="95"/>
      <c r="N920" s="95"/>
      <c r="O920" s="95"/>
      <c r="P920" s="95"/>
      <c r="Q920" s="95"/>
      <c r="R920" s="95"/>
    </row>
    <row r="921" spans="2:18">
      <c r="B921" s="94"/>
      <c r="C921" s="94"/>
      <c r="D921" s="94"/>
      <c r="E921" s="94"/>
      <c r="F921" s="95"/>
      <c r="G921" s="95"/>
      <c r="H921" s="95"/>
      <c r="I921" s="95"/>
      <c r="J921" s="95"/>
      <c r="K921" s="95"/>
      <c r="L921" s="95"/>
      <c r="M921" s="95"/>
      <c r="N921" s="95"/>
      <c r="O921" s="95"/>
      <c r="P921" s="95"/>
      <c r="Q921" s="95"/>
      <c r="R921" s="95"/>
    </row>
    <row r="922" spans="2:18">
      <c r="B922" s="94"/>
      <c r="C922" s="94"/>
      <c r="D922" s="94"/>
      <c r="E922" s="94"/>
      <c r="F922" s="95"/>
      <c r="G922" s="95"/>
      <c r="H922" s="95"/>
      <c r="I922" s="95"/>
      <c r="J922" s="95"/>
      <c r="K922" s="95"/>
      <c r="L922" s="95"/>
      <c r="M922" s="95"/>
      <c r="N922" s="95"/>
      <c r="O922" s="95"/>
      <c r="P922" s="95"/>
      <c r="Q922" s="95"/>
      <c r="R922" s="95"/>
    </row>
    <row r="923" spans="2:18">
      <c r="B923" s="94"/>
      <c r="C923" s="94"/>
      <c r="D923" s="94"/>
      <c r="E923" s="94"/>
      <c r="F923" s="95"/>
      <c r="G923" s="95"/>
      <c r="H923" s="95"/>
      <c r="I923" s="95"/>
      <c r="J923" s="95"/>
      <c r="K923" s="95"/>
      <c r="L923" s="95"/>
      <c r="M923" s="95"/>
      <c r="N923" s="95"/>
      <c r="O923" s="95"/>
      <c r="P923" s="95"/>
      <c r="Q923" s="95"/>
      <c r="R923" s="95"/>
    </row>
    <row r="924" spans="2:18">
      <c r="B924" s="94"/>
      <c r="C924" s="94"/>
      <c r="D924" s="94"/>
      <c r="E924" s="94"/>
      <c r="F924" s="95"/>
      <c r="G924" s="95"/>
      <c r="H924" s="95"/>
      <c r="I924" s="95"/>
      <c r="J924" s="95"/>
      <c r="K924" s="95"/>
      <c r="L924" s="95"/>
      <c r="M924" s="95"/>
      <c r="N924" s="95"/>
      <c r="O924" s="95"/>
      <c r="P924" s="95"/>
      <c r="Q924" s="95"/>
      <c r="R924" s="95"/>
    </row>
    <row r="925" spans="2:18">
      <c r="B925" s="94"/>
      <c r="C925" s="94"/>
      <c r="D925" s="94"/>
      <c r="E925" s="94"/>
      <c r="F925" s="95"/>
      <c r="G925" s="95"/>
      <c r="H925" s="95"/>
      <c r="I925" s="95"/>
      <c r="J925" s="95"/>
      <c r="K925" s="95"/>
      <c r="L925" s="95"/>
      <c r="M925" s="95"/>
      <c r="N925" s="95"/>
      <c r="O925" s="95"/>
      <c r="P925" s="95"/>
      <c r="Q925" s="95"/>
      <c r="R925" s="95"/>
    </row>
    <row r="926" spans="2:18">
      <c r="B926" s="94"/>
      <c r="C926" s="94"/>
      <c r="D926" s="94"/>
      <c r="E926" s="94"/>
      <c r="F926" s="95"/>
      <c r="G926" s="95"/>
      <c r="H926" s="95"/>
      <c r="I926" s="95"/>
      <c r="J926" s="95"/>
      <c r="K926" s="95"/>
      <c r="L926" s="95"/>
      <c r="M926" s="95"/>
      <c r="N926" s="95"/>
      <c r="O926" s="95"/>
      <c r="P926" s="95"/>
      <c r="Q926" s="95"/>
      <c r="R926" s="95"/>
    </row>
    <row r="927" spans="2:18">
      <c r="B927" s="94"/>
      <c r="C927" s="94"/>
      <c r="D927" s="94"/>
      <c r="E927" s="94"/>
      <c r="F927" s="95"/>
      <c r="G927" s="95"/>
      <c r="H927" s="95"/>
      <c r="I927" s="95"/>
      <c r="J927" s="95"/>
      <c r="K927" s="95"/>
      <c r="L927" s="95"/>
      <c r="M927" s="95"/>
      <c r="N927" s="95"/>
      <c r="O927" s="95"/>
      <c r="P927" s="95"/>
      <c r="Q927" s="95"/>
      <c r="R927" s="95"/>
    </row>
    <row r="928" spans="2:18">
      <c r="B928" s="94"/>
      <c r="C928" s="94"/>
      <c r="D928" s="94"/>
      <c r="E928" s="94"/>
      <c r="F928" s="95"/>
      <c r="G928" s="95"/>
      <c r="H928" s="95"/>
      <c r="I928" s="95"/>
      <c r="J928" s="95"/>
      <c r="K928" s="95"/>
      <c r="L928" s="95"/>
      <c r="M928" s="95"/>
      <c r="N928" s="95"/>
      <c r="O928" s="95"/>
      <c r="P928" s="95"/>
      <c r="Q928" s="95"/>
      <c r="R928" s="95"/>
    </row>
    <row r="929" spans="2:18">
      <c r="B929" s="94"/>
      <c r="C929" s="94"/>
      <c r="D929" s="94"/>
      <c r="E929" s="94"/>
      <c r="F929" s="95"/>
      <c r="G929" s="95"/>
      <c r="H929" s="95"/>
      <c r="I929" s="95"/>
      <c r="J929" s="95"/>
      <c r="K929" s="95"/>
      <c r="L929" s="95"/>
      <c r="M929" s="95"/>
      <c r="N929" s="95"/>
      <c r="O929" s="95"/>
      <c r="P929" s="95"/>
      <c r="Q929" s="95"/>
      <c r="R929" s="95"/>
    </row>
    <row r="930" spans="2:18">
      <c r="B930" s="94"/>
      <c r="C930" s="94"/>
      <c r="D930" s="94"/>
      <c r="E930" s="94"/>
      <c r="F930" s="95"/>
      <c r="G930" s="95"/>
      <c r="H930" s="95"/>
      <c r="I930" s="95"/>
      <c r="J930" s="95"/>
      <c r="K930" s="95"/>
      <c r="L930" s="95"/>
      <c r="M930" s="95"/>
      <c r="N930" s="95"/>
      <c r="O930" s="95"/>
      <c r="P930" s="95"/>
      <c r="Q930" s="95"/>
      <c r="R930" s="95"/>
    </row>
    <row r="931" spans="2:18">
      <c r="B931" s="94"/>
      <c r="C931" s="94"/>
      <c r="D931" s="94"/>
      <c r="E931" s="94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  <c r="R931" s="95"/>
    </row>
    <row r="932" spans="2:18">
      <c r="B932" s="94"/>
      <c r="C932" s="94"/>
      <c r="D932" s="94"/>
      <c r="E932" s="94"/>
      <c r="F932" s="95"/>
      <c r="G932" s="95"/>
      <c r="H932" s="95"/>
      <c r="I932" s="95"/>
      <c r="J932" s="95"/>
      <c r="K932" s="95"/>
      <c r="L932" s="95"/>
      <c r="M932" s="95"/>
      <c r="N932" s="95"/>
      <c r="O932" s="95"/>
      <c r="P932" s="95"/>
      <c r="Q932" s="95"/>
      <c r="R932" s="95"/>
    </row>
    <row r="933" spans="2:18">
      <c r="B933" s="94"/>
      <c r="C933" s="94"/>
      <c r="D933" s="94"/>
      <c r="E933" s="94"/>
      <c r="F933" s="95"/>
      <c r="G933" s="95"/>
      <c r="H933" s="95"/>
      <c r="I933" s="95"/>
      <c r="J933" s="95"/>
      <c r="K933" s="95"/>
      <c r="L933" s="95"/>
      <c r="M933" s="95"/>
      <c r="N933" s="95"/>
      <c r="O933" s="95"/>
      <c r="P933" s="95"/>
      <c r="Q933" s="95"/>
      <c r="R933" s="95"/>
    </row>
    <row r="934" spans="2:18">
      <c r="B934" s="94"/>
      <c r="C934" s="94"/>
      <c r="D934" s="94"/>
      <c r="E934" s="94"/>
      <c r="F934" s="95"/>
      <c r="G934" s="95"/>
      <c r="H934" s="95"/>
      <c r="I934" s="95"/>
      <c r="J934" s="95"/>
      <c r="K934" s="95"/>
      <c r="L934" s="95"/>
      <c r="M934" s="95"/>
      <c r="N934" s="95"/>
      <c r="O934" s="95"/>
      <c r="P934" s="95"/>
      <c r="Q934" s="95"/>
      <c r="R934" s="95"/>
    </row>
    <row r="935" spans="2:18">
      <c r="B935" s="94"/>
      <c r="C935" s="94"/>
      <c r="D935" s="94"/>
      <c r="E935" s="94"/>
      <c r="F935" s="95"/>
      <c r="G935" s="95"/>
      <c r="H935" s="95"/>
      <c r="I935" s="95"/>
      <c r="J935" s="95"/>
      <c r="K935" s="95"/>
      <c r="L935" s="95"/>
      <c r="M935" s="95"/>
      <c r="N935" s="95"/>
      <c r="O935" s="95"/>
      <c r="P935" s="95"/>
      <c r="Q935" s="95"/>
      <c r="R935" s="95"/>
    </row>
    <row r="936" spans="2:18">
      <c r="B936" s="94"/>
      <c r="C936" s="94"/>
      <c r="D936" s="94"/>
      <c r="E936" s="94"/>
      <c r="F936" s="95"/>
      <c r="G936" s="95"/>
      <c r="H936" s="95"/>
      <c r="I936" s="95"/>
      <c r="J936" s="95"/>
      <c r="K936" s="95"/>
      <c r="L936" s="95"/>
      <c r="M936" s="95"/>
      <c r="N936" s="95"/>
      <c r="O936" s="95"/>
      <c r="P936" s="95"/>
      <c r="Q936" s="95"/>
      <c r="R936" s="95"/>
    </row>
    <row r="937" spans="2:18">
      <c r="B937" s="94"/>
      <c r="C937" s="94"/>
      <c r="D937" s="94"/>
      <c r="E937" s="94"/>
      <c r="F937" s="95"/>
      <c r="G937" s="95"/>
      <c r="H937" s="95"/>
      <c r="I937" s="95"/>
      <c r="J937" s="95"/>
      <c r="K937" s="95"/>
      <c r="L937" s="95"/>
      <c r="M937" s="95"/>
      <c r="N937" s="95"/>
      <c r="O937" s="95"/>
      <c r="P937" s="95"/>
      <c r="Q937" s="95"/>
      <c r="R937" s="95"/>
    </row>
    <row r="938" spans="2:18">
      <c r="B938" s="94"/>
      <c r="C938" s="94"/>
      <c r="D938" s="94"/>
      <c r="E938" s="94"/>
      <c r="F938" s="95"/>
      <c r="G938" s="95"/>
      <c r="H938" s="95"/>
      <c r="I938" s="95"/>
      <c r="J938" s="95"/>
      <c r="K938" s="95"/>
      <c r="L938" s="95"/>
      <c r="M938" s="95"/>
      <c r="N938" s="95"/>
      <c r="O938" s="95"/>
      <c r="P938" s="95"/>
      <c r="Q938" s="95"/>
      <c r="R938" s="95"/>
    </row>
    <row r="939" spans="2:18">
      <c r="B939" s="94"/>
      <c r="C939" s="94"/>
      <c r="D939" s="94"/>
      <c r="E939" s="94"/>
      <c r="F939" s="95"/>
      <c r="G939" s="95"/>
      <c r="H939" s="95"/>
      <c r="I939" s="95"/>
      <c r="J939" s="95"/>
      <c r="K939" s="95"/>
      <c r="L939" s="95"/>
      <c r="M939" s="95"/>
      <c r="N939" s="95"/>
      <c r="O939" s="95"/>
      <c r="P939" s="95"/>
      <c r="Q939" s="95"/>
      <c r="R939" s="95"/>
    </row>
    <row r="940" spans="2:18">
      <c r="B940" s="94"/>
      <c r="C940" s="94"/>
      <c r="D940" s="94"/>
      <c r="E940" s="94"/>
      <c r="F940" s="95"/>
      <c r="G940" s="95"/>
      <c r="H940" s="95"/>
      <c r="I940" s="95"/>
      <c r="J940" s="95"/>
      <c r="K940" s="95"/>
      <c r="L940" s="95"/>
      <c r="M940" s="95"/>
      <c r="N940" s="95"/>
      <c r="O940" s="95"/>
      <c r="P940" s="95"/>
      <c r="Q940" s="95"/>
      <c r="R940" s="95"/>
    </row>
    <row r="941" spans="2:18">
      <c r="B941" s="94"/>
      <c r="C941" s="94"/>
      <c r="D941" s="94"/>
      <c r="E941" s="94"/>
      <c r="F941" s="95"/>
      <c r="G941" s="95"/>
      <c r="H941" s="95"/>
      <c r="I941" s="95"/>
      <c r="J941" s="95"/>
      <c r="K941" s="95"/>
      <c r="L941" s="95"/>
      <c r="M941" s="95"/>
      <c r="N941" s="95"/>
      <c r="O941" s="95"/>
      <c r="P941" s="95"/>
      <c r="Q941" s="95"/>
      <c r="R941" s="95"/>
    </row>
    <row r="942" spans="2:18">
      <c r="B942" s="94"/>
      <c r="C942" s="94"/>
      <c r="D942" s="94"/>
      <c r="E942" s="94"/>
      <c r="F942" s="95"/>
      <c r="G942" s="95"/>
      <c r="H942" s="95"/>
      <c r="I942" s="95"/>
      <c r="J942" s="95"/>
      <c r="K942" s="95"/>
      <c r="L942" s="95"/>
      <c r="M942" s="95"/>
      <c r="N942" s="95"/>
      <c r="O942" s="95"/>
      <c r="P942" s="95"/>
      <c r="Q942" s="95"/>
      <c r="R942" s="95"/>
    </row>
    <row r="943" spans="2:18">
      <c r="B943" s="94"/>
      <c r="C943" s="94"/>
      <c r="D943" s="94"/>
      <c r="E943" s="94"/>
      <c r="F943" s="95"/>
      <c r="G943" s="95"/>
      <c r="H943" s="95"/>
      <c r="I943" s="95"/>
      <c r="J943" s="95"/>
      <c r="K943" s="95"/>
      <c r="L943" s="95"/>
      <c r="M943" s="95"/>
      <c r="N943" s="95"/>
      <c r="O943" s="95"/>
      <c r="P943" s="95"/>
      <c r="Q943" s="95"/>
      <c r="R943" s="95"/>
    </row>
    <row r="944" spans="2:18">
      <c r="B944" s="94"/>
      <c r="C944" s="94"/>
      <c r="D944" s="94"/>
      <c r="E944" s="94"/>
      <c r="F944" s="95"/>
      <c r="G944" s="95"/>
      <c r="H944" s="95"/>
      <c r="I944" s="95"/>
      <c r="J944" s="95"/>
      <c r="K944" s="95"/>
      <c r="L944" s="95"/>
      <c r="M944" s="95"/>
      <c r="N944" s="95"/>
      <c r="O944" s="95"/>
      <c r="P944" s="95"/>
      <c r="Q944" s="95"/>
      <c r="R944" s="95"/>
    </row>
    <row r="945" spans="2:18">
      <c r="B945" s="94"/>
      <c r="C945" s="94"/>
      <c r="D945" s="94"/>
      <c r="E945" s="94"/>
      <c r="F945" s="95"/>
      <c r="G945" s="95"/>
      <c r="H945" s="95"/>
      <c r="I945" s="95"/>
      <c r="J945" s="95"/>
      <c r="K945" s="95"/>
      <c r="L945" s="95"/>
      <c r="M945" s="95"/>
      <c r="N945" s="95"/>
      <c r="O945" s="95"/>
      <c r="P945" s="95"/>
      <c r="Q945" s="95"/>
      <c r="R945" s="95"/>
    </row>
    <row r="946" spans="2:18">
      <c r="B946" s="94"/>
      <c r="C946" s="94"/>
      <c r="D946" s="94"/>
      <c r="E946" s="94"/>
      <c r="F946" s="95"/>
      <c r="G946" s="95"/>
      <c r="H946" s="95"/>
      <c r="I946" s="95"/>
      <c r="J946" s="95"/>
      <c r="K946" s="95"/>
      <c r="L946" s="95"/>
      <c r="M946" s="95"/>
      <c r="N946" s="95"/>
      <c r="O946" s="95"/>
      <c r="P946" s="95"/>
      <c r="Q946" s="95"/>
      <c r="R946" s="95"/>
    </row>
    <row r="947" spans="2:18">
      <c r="B947" s="94"/>
      <c r="C947" s="94"/>
      <c r="D947" s="94"/>
      <c r="E947" s="94"/>
      <c r="F947" s="95"/>
      <c r="G947" s="95"/>
      <c r="H947" s="95"/>
      <c r="I947" s="95"/>
      <c r="J947" s="95"/>
      <c r="K947" s="95"/>
      <c r="L947" s="95"/>
      <c r="M947" s="95"/>
      <c r="N947" s="95"/>
      <c r="O947" s="95"/>
      <c r="P947" s="95"/>
      <c r="Q947" s="95"/>
      <c r="R947" s="95"/>
    </row>
    <row r="948" spans="2:18">
      <c r="B948" s="94"/>
      <c r="C948" s="94"/>
      <c r="D948" s="94"/>
      <c r="E948" s="94"/>
      <c r="F948" s="95"/>
      <c r="G948" s="95"/>
      <c r="H948" s="95"/>
      <c r="I948" s="95"/>
      <c r="J948" s="95"/>
      <c r="K948" s="95"/>
      <c r="L948" s="95"/>
      <c r="M948" s="95"/>
      <c r="N948" s="95"/>
      <c r="O948" s="95"/>
      <c r="P948" s="95"/>
      <c r="Q948" s="95"/>
      <c r="R948" s="95"/>
    </row>
    <row r="949" spans="2:18">
      <c r="B949" s="94"/>
      <c r="C949" s="94"/>
      <c r="D949" s="94"/>
      <c r="E949" s="94"/>
      <c r="F949" s="95"/>
      <c r="G949" s="95"/>
      <c r="H949" s="95"/>
      <c r="I949" s="95"/>
      <c r="J949" s="95"/>
      <c r="K949" s="95"/>
      <c r="L949" s="95"/>
      <c r="M949" s="95"/>
      <c r="N949" s="95"/>
      <c r="O949" s="95"/>
      <c r="P949" s="95"/>
      <c r="Q949" s="95"/>
      <c r="R949" s="95"/>
    </row>
    <row r="950" spans="2:18">
      <c r="B950" s="94"/>
      <c r="C950" s="94"/>
      <c r="D950" s="94"/>
      <c r="E950" s="94"/>
      <c r="F950" s="95"/>
      <c r="G950" s="95"/>
      <c r="H950" s="95"/>
      <c r="I950" s="95"/>
      <c r="J950" s="95"/>
      <c r="K950" s="95"/>
      <c r="L950" s="95"/>
      <c r="M950" s="95"/>
      <c r="N950" s="95"/>
      <c r="O950" s="95"/>
      <c r="P950" s="95"/>
      <c r="Q950" s="95"/>
      <c r="R950" s="95"/>
    </row>
    <row r="951" spans="2:18">
      <c r="B951" s="94"/>
      <c r="C951" s="94"/>
      <c r="D951" s="94"/>
      <c r="E951" s="94"/>
      <c r="F951" s="95"/>
      <c r="G951" s="95"/>
      <c r="H951" s="95"/>
      <c r="I951" s="95"/>
      <c r="J951" s="95"/>
      <c r="K951" s="95"/>
      <c r="L951" s="95"/>
      <c r="M951" s="95"/>
      <c r="N951" s="95"/>
      <c r="O951" s="95"/>
      <c r="P951" s="95"/>
      <c r="Q951" s="95"/>
      <c r="R951" s="95"/>
    </row>
    <row r="952" spans="2:18">
      <c r="B952" s="94"/>
      <c r="C952" s="94"/>
      <c r="D952" s="94"/>
      <c r="E952" s="94"/>
      <c r="F952" s="95"/>
      <c r="G952" s="95"/>
      <c r="H952" s="95"/>
      <c r="I952" s="95"/>
      <c r="J952" s="95"/>
      <c r="K952" s="95"/>
      <c r="L952" s="95"/>
      <c r="M952" s="95"/>
      <c r="N952" s="95"/>
      <c r="O952" s="95"/>
      <c r="P952" s="95"/>
      <c r="Q952" s="95"/>
      <c r="R952" s="95"/>
    </row>
    <row r="953" spans="2:18">
      <c r="B953" s="94"/>
      <c r="C953" s="94"/>
      <c r="D953" s="94"/>
      <c r="E953" s="94"/>
      <c r="F953" s="95"/>
      <c r="G953" s="95"/>
      <c r="H953" s="95"/>
      <c r="I953" s="95"/>
      <c r="J953" s="95"/>
      <c r="K953" s="95"/>
      <c r="L953" s="95"/>
      <c r="M953" s="95"/>
      <c r="N953" s="95"/>
      <c r="O953" s="95"/>
      <c r="P953" s="95"/>
      <c r="Q953" s="95"/>
      <c r="R953" s="95"/>
    </row>
    <row r="954" spans="2:18">
      <c r="B954" s="94"/>
      <c r="C954" s="94"/>
      <c r="D954" s="94"/>
      <c r="E954" s="94"/>
      <c r="F954" s="95"/>
      <c r="G954" s="95"/>
      <c r="H954" s="95"/>
      <c r="I954" s="95"/>
      <c r="J954" s="95"/>
      <c r="K954" s="95"/>
      <c r="L954" s="95"/>
      <c r="M954" s="95"/>
      <c r="N954" s="95"/>
      <c r="O954" s="95"/>
      <c r="P954" s="95"/>
      <c r="Q954" s="95"/>
      <c r="R954" s="95"/>
    </row>
    <row r="955" spans="2:18">
      <c r="B955" s="94"/>
      <c r="C955" s="94"/>
      <c r="D955" s="94"/>
      <c r="E955" s="94"/>
      <c r="F955" s="95"/>
      <c r="G955" s="95"/>
      <c r="H955" s="95"/>
      <c r="I955" s="95"/>
      <c r="J955" s="95"/>
      <c r="K955" s="95"/>
      <c r="L955" s="95"/>
      <c r="M955" s="95"/>
      <c r="N955" s="95"/>
      <c r="O955" s="95"/>
      <c r="P955" s="95"/>
      <c r="Q955" s="95"/>
      <c r="R955" s="95"/>
    </row>
    <row r="956" spans="2:18">
      <c r="B956" s="94"/>
      <c r="C956" s="94"/>
      <c r="D956" s="94"/>
      <c r="E956" s="94"/>
      <c r="F956" s="95"/>
      <c r="G956" s="95"/>
      <c r="H956" s="95"/>
      <c r="I956" s="95"/>
      <c r="J956" s="95"/>
      <c r="K956" s="95"/>
      <c r="L956" s="95"/>
      <c r="M956" s="95"/>
      <c r="N956" s="95"/>
      <c r="O956" s="95"/>
      <c r="P956" s="95"/>
      <c r="Q956" s="95"/>
      <c r="R956" s="95"/>
    </row>
    <row r="957" spans="2:18">
      <c r="B957" s="94"/>
      <c r="C957" s="94"/>
      <c r="D957" s="94"/>
      <c r="E957" s="94"/>
      <c r="F957" s="95"/>
      <c r="G957" s="95"/>
      <c r="H957" s="95"/>
      <c r="I957" s="95"/>
      <c r="J957" s="95"/>
      <c r="K957" s="95"/>
      <c r="L957" s="95"/>
      <c r="M957" s="95"/>
      <c r="N957" s="95"/>
      <c r="O957" s="95"/>
      <c r="P957" s="95"/>
      <c r="Q957" s="95"/>
      <c r="R957" s="95"/>
    </row>
    <row r="958" spans="2:18">
      <c r="B958" s="94"/>
      <c r="C958" s="94"/>
      <c r="D958" s="94"/>
      <c r="E958" s="94"/>
      <c r="F958" s="95"/>
      <c r="G958" s="95"/>
      <c r="H958" s="95"/>
      <c r="I958" s="95"/>
      <c r="J958" s="95"/>
      <c r="K958" s="95"/>
      <c r="L958" s="95"/>
      <c r="M958" s="95"/>
      <c r="N958" s="95"/>
      <c r="O958" s="95"/>
      <c r="P958" s="95"/>
      <c r="Q958" s="95"/>
      <c r="R958" s="95"/>
    </row>
    <row r="959" spans="2:18">
      <c r="B959" s="94"/>
      <c r="C959" s="94"/>
      <c r="D959" s="94"/>
      <c r="E959" s="94"/>
      <c r="F959" s="95"/>
      <c r="G959" s="95"/>
      <c r="H959" s="95"/>
      <c r="I959" s="95"/>
      <c r="J959" s="95"/>
      <c r="K959" s="95"/>
      <c r="L959" s="95"/>
      <c r="M959" s="95"/>
      <c r="N959" s="95"/>
      <c r="O959" s="95"/>
      <c r="P959" s="95"/>
      <c r="Q959" s="95"/>
      <c r="R959" s="95"/>
    </row>
    <row r="960" spans="2:18">
      <c r="B960" s="94"/>
      <c r="C960" s="94"/>
      <c r="D960" s="94"/>
      <c r="E960" s="94"/>
      <c r="F960" s="95"/>
      <c r="G960" s="95"/>
      <c r="H960" s="95"/>
      <c r="I960" s="95"/>
      <c r="J960" s="95"/>
      <c r="K960" s="95"/>
      <c r="L960" s="95"/>
      <c r="M960" s="95"/>
      <c r="N960" s="95"/>
      <c r="O960" s="95"/>
      <c r="P960" s="95"/>
      <c r="Q960" s="95"/>
      <c r="R960" s="95"/>
    </row>
    <row r="961" spans="2:18">
      <c r="B961" s="94"/>
      <c r="C961" s="94"/>
      <c r="D961" s="94"/>
      <c r="E961" s="94"/>
      <c r="F961" s="95"/>
      <c r="G961" s="95"/>
      <c r="H961" s="95"/>
      <c r="I961" s="95"/>
      <c r="J961" s="95"/>
      <c r="K961" s="95"/>
      <c r="L961" s="95"/>
      <c r="M961" s="95"/>
      <c r="N961" s="95"/>
      <c r="O961" s="95"/>
      <c r="P961" s="95"/>
      <c r="Q961" s="95"/>
      <c r="R961" s="95"/>
    </row>
    <row r="962" spans="2:18">
      <c r="B962" s="94"/>
      <c r="C962" s="94"/>
      <c r="D962" s="94"/>
      <c r="E962" s="94"/>
      <c r="F962" s="95"/>
      <c r="G962" s="95"/>
      <c r="H962" s="95"/>
      <c r="I962" s="95"/>
      <c r="J962" s="95"/>
      <c r="K962" s="95"/>
      <c r="L962" s="95"/>
      <c r="M962" s="95"/>
      <c r="N962" s="95"/>
      <c r="O962" s="95"/>
      <c r="P962" s="95"/>
      <c r="Q962" s="95"/>
      <c r="R962" s="95"/>
    </row>
    <row r="963" spans="2:18">
      <c r="B963" s="94"/>
      <c r="C963" s="94"/>
      <c r="D963" s="94"/>
      <c r="E963" s="94"/>
      <c r="F963" s="95"/>
      <c r="G963" s="95"/>
      <c r="H963" s="95"/>
      <c r="I963" s="95"/>
      <c r="J963" s="95"/>
      <c r="K963" s="95"/>
      <c r="L963" s="95"/>
      <c r="M963" s="95"/>
      <c r="N963" s="95"/>
      <c r="O963" s="95"/>
      <c r="P963" s="95"/>
      <c r="Q963" s="95"/>
      <c r="R963" s="95"/>
    </row>
    <row r="964" spans="2:18">
      <c r="B964" s="94"/>
      <c r="C964" s="94"/>
      <c r="D964" s="94"/>
      <c r="E964" s="94"/>
      <c r="F964" s="95"/>
      <c r="G964" s="95"/>
      <c r="H964" s="95"/>
      <c r="I964" s="95"/>
      <c r="J964" s="95"/>
      <c r="K964" s="95"/>
      <c r="L964" s="95"/>
      <c r="M964" s="95"/>
      <c r="N964" s="95"/>
      <c r="O964" s="95"/>
      <c r="P964" s="95"/>
      <c r="Q964" s="95"/>
      <c r="R964" s="95"/>
    </row>
    <row r="965" spans="2:18">
      <c r="B965" s="94"/>
      <c r="C965" s="94"/>
      <c r="D965" s="94"/>
      <c r="E965" s="94"/>
      <c r="F965" s="95"/>
      <c r="G965" s="95"/>
      <c r="H965" s="95"/>
      <c r="I965" s="95"/>
      <c r="J965" s="95"/>
      <c r="K965" s="95"/>
      <c r="L965" s="95"/>
      <c r="M965" s="95"/>
      <c r="N965" s="95"/>
      <c r="O965" s="95"/>
      <c r="P965" s="95"/>
      <c r="Q965" s="95"/>
      <c r="R965" s="95"/>
    </row>
    <row r="966" spans="2:18">
      <c r="B966" s="94"/>
      <c r="C966" s="94"/>
      <c r="D966" s="94"/>
      <c r="E966" s="94"/>
      <c r="F966" s="95"/>
      <c r="G966" s="95"/>
      <c r="H966" s="95"/>
      <c r="I966" s="95"/>
      <c r="J966" s="95"/>
      <c r="K966" s="95"/>
      <c r="L966" s="95"/>
      <c r="M966" s="95"/>
      <c r="N966" s="95"/>
      <c r="O966" s="95"/>
      <c r="P966" s="95"/>
      <c r="Q966" s="95"/>
      <c r="R966" s="95"/>
    </row>
    <row r="967" spans="2:18">
      <c r="B967" s="94"/>
      <c r="C967" s="94"/>
      <c r="D967" s="94"/>
      <c r="E967" s="94"/>
      <c r="F967" s="95"/>
      <c r="G967" s="95"/>
      <c r="H967" s="95"/>
      <c r="I967" s="95"/>
      <c r="J967" s="95"/>
      <c r="K967" s="95"/>
      <c r="L967" s="95"/>
      <c r="M967" s="95"/>
      <c r="N967" s="95"/>
      <c r="O967" s="95"/>
      <c r="P967" s="95"/>
      <c r="Q967" s="95"/>
      <c r="R967" s="95"/>
    </row>
    <row r="968" spans="2:18">
      <c r="B968" s="94"/>
      <c r="C968" s="94"/>
      <c r="D968" s="94"/>
      <c r="E968" s="94"/>
      <c r="F968" s="95"/>
      <c r="G968" s="95"/>
      <c r="H968" s="95"/>
      <c r="I968" s="95"/>
      <c r="J968" s="95"/>
      <c r="K968" s="95"/>
      <c r="L968" s="95"/>
      <c r="M968" s="95"/>
      <c r="N968" s="95"/>
      <c r="O968" s="95"/>
      <c r="P968" s="95"/>
      <c r="Q968" s="95"/>
      <c r="R968" s="95"/>
    </row>
    <row r="969" spans="2:18">
      <c r="B969" s="94"/>
      <c r="C969" s="94"/>
      <c r="D969" s="94"/>
      <c r="E969" s="94"/>
      <c r="F969" s="95"/>
      <c r="G969" s="95"/>
      <c r="H969" s="95"/>
      <c r="I969" s="95"/>
      <c r="J969" s="95"/>
      <c r="K969" s="95"/>
      <c r="L969" s="95"/>
      <c r="M969" s="95"/>
      <c r="N969" s="95"/>
      <c r="O969" s="95"/>
      <c r="P969" s="95"/>
      <c r="Q969" s="95"/>
      <c r="R969" s="95"/>
    </row>
    <row r="970" spans="2:18">
      <c r="B970" s="94"/>
      <c r="C970" s="94"/>
      <c r="D970" s="94"/>
      <c r="E970" s="94"/>
      <c r="F970" s="95"/>
      <c r="G970" s="95"/>
      <c r="H970" s="95"/>
      <c r="I970" s="95"/>
      <c r="J970" s="95"/>
      <c r="K970" s="95"/>
      <c r="L970" s="95"/>
      <c r="M970" s="95"/>
      <c r="N970" s="95"/>
      <c r="O970" s="95"/>
      <c r="P970" s="95"/>
      <c r="Q970" s="95"/>
      <c r="R970" s="95"/>
    </row>
    <row r="971" spans="2:18">
      <c r="B971" s="94"/>
      <c r="C971" s="94"/>
      <c r="D971" s="94"/>
      <c r="E971" s="94"/>
      <c r="F971" s="95"/>
      <c r="G971" s="95"/>
      <c r="H971" s="95"/>
      <c r="I971" s="95"/>
      <c r="J971" s="95"/>
      <c r="K971" s="95"/>
      <c r="L971" s="95"/>
      <c r="M971" s="95"/>
      <c r="N971" s="95"/>
      <c r="O971" s="95"/>
      <c r="P971" s="95"/>
      <c r="Q971" s="95"/>
      <c r="R971" s="95"/>
    </row>
    <row r="972" spans="2:18">
      <c r="B972" s="94"/>
      <c r="C972" s="94"/>
      <c r="D972" s="94"/>
      <c r="E972" s="94"/>
      <c r="F972" s="95"/>
      <c r="G972" s="95"/>
      <c r="H972" s="95"/>
      <c r="I972" s="95"/>
      <c r="J972" s="95"/>
      <c r="K972" s="95"/>
      <c r="L972" s="95"/>
      <c r="M972" s="95"/>
      <c r="N972" s="95"/>
      <c r="O972" s="95"/>
      <c r="P972" s="95"/>
      <c r="Q972" s="95"/>
      <c r="R972" s="95"/>
    </row>
    <row r="973" spans="2:18">
      <c r="B973" s="94"/>
      <c r="C973" s="94"/>
      <c r="D973" s="94"/>
      <c r="E973" s="94"/>
      <c r="F973" s="95"/>
      <c r="G973" s="95"/>
      <c r="H973" s="95"/>
      <c r="I973" s="95"/>
      <c r="J973" s="95"/>
      <c r="K973" s="95"/>
      <c r="L973" s="95"/>
      <c r="M973" s="95"/>
      <c r="N973" s="95"/>
      <c r="O973" s="95"/>
      <c r="P973" s="95"/>
      <c r="Q973" s="95"/>
      <c r="R973" s="95"/>
    </row>
    <row r="974" spans="2:18">
      <c r="B974" s="94"/>
      <c r="C974" s="94"/>
      <c r="D974" s="94"/>
      <c r="E974" s="94"/>
      <c r="F974" s="95"/>
      <c r="G974" s="95"/>
      <c r="H974" s="95"/>
      <c r="I974" s="95"/>
      <c r="J974" s="95"/>
      <c r="K974" s="95"/>
      <c r="L974" s="95"/>
      <c r="M974" s="95"/>
      <c r="N974" s="95"/>
      <c r="O974" s="95"/>
      <c r="P974" s="95"/>
      <c r="Q974" s="95"/>
      <c r="R974" s="95"/>
    </row>
    <row r="975" spans="2:18">
      <c r="B975" s="94"/>
      <c r="C975" s="94"/>
      <c r="D975" s="94"/>
      <c r="E975" s="94"/>
      <c r="F975" s="95"/>
      <c r="G975" s="95"/>
      <c r="H975" s="95"/>
      <c r="I975" s="95"/>
      <c r="J975" s="95"/>
      <c r="K975" s="95"/>
      <c r="L975" s="95"/>
      <c r="M975" s="95"/>
      <c r="N975" s="95"/>
      <c r="O975" s="95"/>
      <c r="P975" s="95"/>
      <c r="Q975" s="95"/>
      <c r="R975" s="95"/>
    </row>
    <row r="976" spans="2:18">
      <c r="B976" s="94"/>
      <c r="C976" s="94"/>
      <c r="D976" s="94"/>
      <c r="E976" s="94"/>
      <c r="F976" s="95"/>
      <c r="G976" s="95"/>
      <c r="H976" s="95"/>
      <c r="I976" s="95"/>
      <c r="J976" s="95"/>
      <c r="K976" s="95"/>
      <c r="L976" s="95"/>
      <c r="M976" s="95"/>
      <c r="N976" s="95"/>
      <c r="O976" s="95"/>
      <c r="P976" s="95"/>
      <c r="Q976" s="95"/>
      <c r="R976" s="95"/>
    </row>
    <row r="977" spans="2:18">
      <c r="B977" s="94"/>
      <c r="C977" s="94"/>
      <c r="D977" s="94"/>
      <c r="E977" s="94"/>
      <c r="F977" s="95"/>
      <c r="G977" s="95"/>
      <c r="H977" s="95"/>
      <c r="I977" s="95"/>
      <c r="J977" s="95"/>
      <c r="K977" s="95"/>
      <c r="L977" s="95"/>
      <c r="M977" s="95"/>
      <c r="N977" s="95"/>
      <c r="O977" s="95"/>
      <c r="P977" s="95"/>
      <c r="Q977" s="95"/>
      <c r="R977" s="95"/>
    </row>
    <row r="978" spans="2:18">
      <c r="B978" s="94"/>
      <c r="C978" s="94"/>
      <c r="D978" s="94"/>
      <c r="E978" s="94"/>
      <c r="F978" s="95"/>
      <c r="G978" s="95"/>
      <c r="H978" s="95"/>
      <c r="I978" s="95"/>
      <c r="J978" s="95"/>
      <c r="K978" s="95"/>
      <c r="L978" s="95"/>
      <c r="M978" s="95"/>
      <c r="N978" s="95"/>
      <c r="O978" s="95"/>
      <c r="P978" s="95"/>
      <c r="Q978" s="95"/>
      <c r="R978" s="95"/>
    </row>
    <row r="979" spans="2:18">
      <c r="B979" s="94"/>
      <c r="C979" s="94"/>
      <c r="D979" s="94"/>
      <c r="E979" s="94"/>
      <c r="F979" s="95"/>
      <c r="G979" s="95"/>
      <c r="H979" s="95"/>
      <c r="I979" s="95"/>
      <c r="J979" s="95"/>
      <c r="K979" s="95"/>
      <c r="L979" s="95"/>
      <c r="M979" s="95"/>
      <c r="N979" s="95"/>
      <c r="O979" s="95"/>
      <c r="P979" s="95"/>
      <c r="Q979" s="95"/>
      <c r="R979" s="95"/>
    </row>
    <row r="980" spans="2:18">
      <c r="B980" s="94"/>
      <c r="C980" s="94"/>
      <c r="D980" s="94"/>
      <c r="E980" s="94"/>
      <c r="F980" s="95"/>
      <c r="G980" s="95"/>
      <c r="H980" s="95"/>
      <c r="I980" s="95"/>
      <c r="J980" s="95"/>
      <c r="K980" s="95"/>
      <c r="L980" s="95"/>
      <c r="M980" s="95"/>
      <c r="N980" s="95"/>
      <c r="O980" s="95"/>
      <c r="P980" s="95"/>
      <c r="Q980" s="95"/>
      <c r="R980" s="95"/>
    </row>
    <row r="981" spans="2:18">
      <c r="B981" s="94"/>
      <c r="C981" s="94"/>
      <c r="D981" s="94"/>
      <c r="E981" s="94"/>
      <c r="F981" s="95"/>
      <c r="G981" s="95"/>
      <c r="H981" s="95"/>
      <c r="I981" s="95"/>
      <c r="J981" s="95"/>
      <c r="K981" s="95"/>
      <c r="L981" s="95"/>
      <c r="M981" s="95"/>
      <c r="N981" s="95"/>
      <c r="O981" s="95"/>
      <c r="P981" s="95"/>
      <c r="Q981" s="95"/>
      <c r="R981" s="95"/>
    </row>
    <row r="982" spans="2:18">
      <c r="B982" s="94"/>
      <c r="C982" s="94"/>
      <c r="D982" s="94"/>
      <c r="E982" s="94"/>
      <c r="F982" s="95"/>
      <c r="G982" s="95"/>
      <c r="H982" s="95"/>
      <c r="I982" s="95"/>
      <c r="J982" s="95"/>
      <c r="K982" s="95"/>
      <c r="L982" s="95"/>
      <c r="M982" s="95"/>
      <c r="N982" s="95"/>
      <c r="O982" s="95"/>
      <c r="P982" s="95"/>
      <c r="Q982" s="95"/>
      <c r="R982" s="95"/>
    </row>
    <row r="983" spans="2:18">
      <c r="B983" s="94"/>
      <c r="C983" s="94"/>
      <c r="D983" s="94"/>
      <c r="E983" s="94"/>
      <c r="F983" s="95"/>
      <c r="G983" s="95"/>
      <c r="H983" s="95"/>
      <c r="I983" s="95"/>
      <c r="J983" s="95"/>
      <c r="K983" s="95"/>
      <c r="L983" s="95"/>
      <c r="M983" s="95"/>
      <c r="N983" s="95"/>
      <c r="O983" s="95"/>
      <c r="P983" s="95"/>
      <c r="Q983" s="95"/>
      <c r="R983" s="95"/>
    </row>
    <row r="984" spans="2:18">
      <c r="B984" s="94"/>
      <c r="C984" s="94"/>
      <c r="D984" s="94"/>
      <c r="E984" s="94"/>
      <c r="F984" s="95"/>
      <c r="G984" s="95"/>
      <c r="H984" s="95"/>
      <c r="I984" s="95"/>
      <c r="J984" s="95"/>
      <c r="K984" s="95"/>
      <c r="L984" s="95"/>
      <c r="M984" s="95"/>
      <c r="N984" s="95"/>
      <c r="O984" s="95"/>
      <c r="P984" s="95"/>
      <c r="Q984" s="95"/>
      <c r="R984" s="95"/>
    </row>
    <row r="985" spans="2:18">
      <c r="B985" s="94"/>
      <c r="C985" s="94"/>
      <c r="D985" s="94"/>
      <c r="E985" s="94"/>
      <c r="F985" s="95"/>
      <c r="G985" s="95"/>
      <c r="H985" s="95"/>
      <c r="I985" s="95"/>
      <c r="J985" s="95"/>
      <c r="K985" s="95"/>
      <c r="L985" s="95"/>
      <c r="M985" s="95"/>
      <c r="N985" s="95"/>
      <c r="O985" s="95"/>
      <c r="P985" s="95"/>
      <c r="Q985" s="95"/>
      <c r="R985" s="95"/>
    </row>
    <row r="986" spans="2:18">
      <c r="B986" s="94"/>
      <c r="C986" s="94"/>
      <c r="D986" s="94"/>
      <c r="E986" s="94"/>
      <c r="F986" s="95"/>
      <c r="G986" s="95"/>
      <c r="H986" s="95"/>
      <c r="I986" s="95"/>
      <c r="J986" s="95"/>
      <c r="K986" s="95"/>
      <c r="L986" s="95"/>
      <c r="M986" s="95"/>
      <c r="N986" s="95"/>
      <c r="O986" s="95"/>
      <c r="P986" s="95"/>
      <c r="Q986" s="95"/>
      <c r="R986" s="95"/>
    </row>
    <row r="987" spans="2:18">
      <c r="B987" s="94"/>
      <c r="C987" s="94"/>
      <c r="D987" s="94"/>
      <c r="E987" s="94"/>
      <c r="F987" s="95"/>
      <c r="G987" s="95"/>
      <c r="H987" s="95"/>
      <c r="I987" s="95"/>
      <c r="J987" s="95"/>
      <c r="K987" s="95"/>
      <c r="L987" s="95"/>
      <c r="M987" s="95"/>
      <c r="N987" s="95"/>
      <c r="O987" s="95"/>
      <c r="P987" s="95"/>
      <c r="Q987" s="95"/>
      <c r="R987" s="95"/>
    </row>
    <row r="988" spans="2:18">
      <c r="B988" s="94"/>
      <c r="C988" s="94"/>
      <c r="D988" s="94"/>
      <c r="E988" s="94"/>
      <c r="F988" s="95"/>
      <c r="G988" s="95"/>
      <c r="H988" s="95"/>
      <c r="I988" s="95"/>
      <c r="J988" s="95"/>
      <c r="K988" s="95"/>
      <c r="L988" s="95"/>
      <c r="M988" s="95"/>
      <c r="N988" s="95"/>
      <c r="O988" s="95"/>
      <c r="P988" s="95"/>
      <c r="Q988" s="95"/>
      <c r="R988" s="95"/>
    </row>
    <row r="989" spans="2:18">
      <c r="B989" s="94"/>
      <c r="C989" s="94"/>
      <c r="D989" s="94"/>
      <c r="E989" s="94"/>
      <c r="F989" s="95"/>
      <c r="G989" s="95"/>
      <c r="H989" s="95"/>
      <c r="I989" s="95"/>
      <c r="J989" s="95"/>
      <c r="K989" s="95"/>
      <c r="L989" s="95"/>
      <c r="M989" s="95"/>
      <c r="N989" s="95"/>
      <c r="O989" s="95"/>
      <c r="P989" s="95"/>
      <c r="Q989" s="95"/>
      <c r="R989" s="95"/>
    </row>
    <row r="990" spans="2:18">
      <c r="B990" s="94"/>
      <c r="C990" s="94"/>
      <c r="D990" s="94"/>
      <c r="E990" s="94"/>
      <c r="F990" s="95"/>
      <c r="G990" s="95"/>
      <c r="H990" s="95"/>
      <c r="I990" s="95"/>
      <c r="J990" s="95"/>
      <c r="K990" s="95"/>
      <c r="L990" s="95"/>
      <c r="M990" s="95"/>
      <c r="N990" s="95"/>
      <c r="O990" s="95"/>
      <c r="P990" s="95"/>
      <c r="Q990" s="95"/>
      <c r="R990" s="95"/>
    </row>
    <row r="991" spans="2:18">
      <c r="B991" s="94"/>
      <c r="C991" s="94"/>
      <c r="D991" s="94"/>
      <c r="E991" s="94"/>
      <c r="F991" s="95"/>
      <c r="G991" s="95"/>
      <c r="H991" s="95"/>
      <c r="I991" s="95"/>
      <c r="J991" s="95"/>
      <c r="K991" s="95"/>
      <c r="L991" s="95"/>
      <c r="M991" s="95"/>
      <c r="N991" s="95"/>
      <c r="O991" s="95"/>
      <c r="P991" s="95"/>
      <c r="Q991" s="95"/>
      <c r="R991" s="95"/>
    </row>
    <row r="992" spans="2:18">
      <c r="B992" s="94"/>
      <c r="C992" s="94"/>
      <c r="D992" s="94"/>
      <c r="E992" s="94"/>
      <c r="F992" s="95"/>
      <c r="G992" s="95"/>
      <c r="H992" s="95"/>
      <c r="I992" s="95"/>
      <c r="J992" s="95"/>
      <c r="K992" s="95"/>
      <c r="L992" s="95"/>
      <c r="M992" s="95"/>
      <c r="N992" s="95"/>
      <c r="O992" s="95"/>
      <c r="P992" s="95"/>
      <c r="Q992" s="95"/>
      <c r="R992" s="95"/>
    </row>
    <row r="993" spans="2:18">
      <c r="B993" s="94"/>
      <c r="C993" s="94"/>
      <c r="D993" s="94"/>
      <c r="E993" s="94"/>
      <c r="F993" s="95"/>
      <c r="G993" s="95"/>
      <c r="H993" s="95"/>
      <c r="I993" s="95"/>
      <c r="J993" s="95"/>
      <c r="K993" s="95"/>
      <c r="L993" s="95"/>
      <c r="M993" s="95"/>
      <c r="N993" s="95"/>
      <c r="O993" s="95"/>
      <c r="P993" s="95"/>
      <c r="Q993" s="95"/>
      <c r="R993" s="95"/>
    </row>
    <row r="994" spans="2:18">
      <c r="B994" s="94"/>
      <c r="C994" s="94"/>
      <c r="D994" s="94"/>
      <c r="E994" s="94"/>
      <c r="F994" s="95"/>
      <c r="G994" s="95"/>
      <c r="H994" s="95"/>
      <c r="I994" s="95"/>
      <c r="J994" s="95"/>
      <c r="K994" s="95"/>
      <c r="L994" s="95"/>
      <c r="M994" s="95"/>
      <c r="N994" s="95"/>
      <c r="O994" s="95"/>
      <c r="P994" s="95"/>
      <c r="Q994" s="95"/>
      <c r="R994" s="95"/>
    </row>
    <row r="995" spans="2:18">
      <c r="B995" s="94"/>
      <c r="C995" s="94"/>
      <c r="D995" s="94"/>
      <c r="E995" s="94"/>
      <c r="F995" s="95"/>
      <c r="G995" s="95"/>
      <c r="H995" s="95"/>
      <c r="I995" s="95"/>
      <c r="J995" s="95"/>
      <c r="K995" s="95"/>
      <c r="L995" s="95"/>
      <c r="M995" s="95"/>
      <c r="N995" s="95"/>
      <c r="O995" s="95"/>
      <c r="P995" s="95"/>
      <c r="Q995" s="95"/>
      <c r="R995" s="95"/>
    </row>
    <row r="996" spans="2:18">
      <c r="B996" s="94"/>
      <c r="C996" s="94"/>
      <c r="D996" s="94"/>
      <c r="E996" s="94"/>
      <c r="F996" s="95"/>
      <c r="G996" s="95"/>
      <c r="H996" s="95"/>
      <c r="I996" s="95"/>
      <c r="J996" s="95"/>
      <c r="K996" s="95"/>
      <c r="L996" s="95"/>
      <c r="M996" s="95"/>
      <c r="N996" s="95"/>
      <c r="O996" s="95"/>
      <c r="P996" s="95"/>
      <c r="Q996" s="95"/>
      <c r="R996" s="95"/>
    </row>
    <row r="997" spans="2:18">
      <c r="B997" s="94"/>
      <c r="C997" s="94"/>
      <c r="D997" s="94"/>
      <c r="E997" s="94"/>
      <c r="F997" s="95"/>
      <c r="G997" s="95"/>
      <c r="H997" s="95"/>
      <c r="I997" s="95"/>
      <c r="J997" s="95"/>
      <c r="K997" s="95"/>
      <c r="L997" s="95"/>
      <c r="M997" s="95"/>
      <c r="N997" s="95"/>
      <c r="O997" s="95"/>
      <c r="P997" s="95"/>
      <c r="Q997" s="95"/>
      <c r="R997" s="95"/>
    </row>
    <row r="998" spans="2:18">
      <c r="B998" s="94"/>
      <c r="C998" s="94"/>
      <c r="D998" s="94"/>
      <c r="E998" s="94"/>
      <c r="F998" s="95"/>
      <c r="G998" s="95"/>
      <c r="H998" s="95"/>
      <c r="I998" s="95"/>
      <c r="J998" s="95"/>
      <c r="K998" s="95"/>
      <c r="L998" s="95"/>
      <c r="M998" s="95"/>
      <c r="N998" s="95"/>
      <c r="O998" s="95"/>
      <c r="P998" s="95"/>
      <c r="Q998" s="95"/>
      <c r="R998" s="95"/>
    </row>
    <row r="999" spans="2:18">
      <c r="B999" s="94"/>
      <c r="C999" s="94"/>
      <c r="D999" s="94"/>
      <c r="E999" s="94"/>
      <c r="F999" s="95"/>
      <c r="G999" s="95"/>
      <c r="H999" s="95"/>
      <c r="I999" s="95"/>
      <c r="J999" s="95"/>
      <c r="K999" s="95"/>
      <c r="L999" s="95"/>
      <c r="M999" s="95"/>
      <c r="N999" s="95"/>
      <c r="O999" s="95"/>
      <c r="P999" s="95"/>
      <c r="Q999" s="95"/>
      <c r="R999" s="95"/>
    </row>
    <row r="1000" spans="2:18">
      <c r="B1000" s="94"/>
      <c r="C1000" s="94"/>
      <c r="D1000" s="94"/>
      <c r="E1000" s="94"/>
      <c r="F1000" s="95"/>
      <c r="G1000" s="95"/>
      <c r="H1000" s="95"/>
      <c r="I1000" s="95"/>
      <c r="J1000" s="95"/>
      <c r="K1000" s="95"/>
      <c r="L1000" s="95"/>
      <c r="M1000" s="95"/>
      <c r="N1000" s="95"/>
      <c r="O1000" s="95"/>
      <c r="P1000" s="95"/>
      <c r="Q1000" s="95"/>
      <c r="R1000" s="95"/>
    </row>
    <row r="1001" spans="2:18">
      <c r="B1001" s="94"/>
      <c r="C1001" s="94"/>
      <c r="D1001" s="94"/>
      <c r="E1001" s="94"/>
      <c r="F1001" s="95"/>
      <c r="G1001" s="95"/>
      <c r="H1001" s="95"/>
      <c r="I1001" s="95"/>
      <c r="J1001" s="95"/>
      <c r="K1001" s="95"/>
      <c r="L1001" s="95"/>
      <c r="M1001" s="95"/>
      <c r="N1001" s="95"/>
      <c r="O1001" s="95"/>
      <c r="P1001" s="95"/>
      <c r="Q1001" s="95"/>
      <c r="R1001" s="95"/>
    </row>
    <row r="1002" spans="2:18">
      <c r="B1002" s="94"/>
      <c r="C1002" s="94"/>
      <c r="D1002" s="94"/>
      <c r="E1002" s="94"/>
      <c r="F1002" s="95"/>
      <c r="G1002" s="95"/>
      <c r="H1002" s="95"/>
      <c r="I1002" s="95"/>
      <c r="J1002" s="95"/>
      <c r="K1002" s="95"/>
      <c r="L1002" s="95"/>
      <c r="M1002" s="95"/>
      <c r="N1002" s="95"/>
      <c r="O1002" s="95"/>
      <c r="P1002" s="95"/>
      <c r="Q1002" s="95"/>
      <c r="R1002" s="95"/>
    </row>
    <row r="1003" spans="2:18">
      <c r="B1003" s="94"/>
      <c r="C1003" s="94"/>
      <c r="D1003" s="94"/>
      <c r="E1003" s="94"/>
      <c r="F1003" s="95"/>
      <c r="G1003" s="95"/>
      <c r="H1003" s="95"/>
      <c r="I1003" s="95"/>
      <c r="J1003" s="95"/>
      <c r="K1003" s="95"/>
      <c r="L1003" s="95"/>
      <c r="M1003" s="95"/>
      <c r="N1003" s="95"/>
      <c r="O1003" s="95"/>
      <c r="P1003" s="95"/>
      <c r="Q1003" s="95"/>
      <c r="R1003" s="95"/>
    </row>
    <row r="1004" spans="2:18">
      <c r="B1004" s="94"/>
      <c r="C1004" s="94"/>
      <c r="D1004" s="94"/>
      <c r="E1004" s="94"/>
      <c r="F1004" s="95"/>
      <c r="G1004" s="95"/>
      <c r="H1004" s="95"/>
      <c r="I1004" s="95"/>
      <c r="J1004" s="95"/>
      <c r="K1004" s="95"/>
      <c r="L1004" s="95"/>
      <c r="M1004" s="95"/>
      <c r="N1004" s="95"/>
      <c r="O1004" s="95"/>
      <c r="P1004" s="95"/>
      <c r="Q1004" s="95"/>
      <c r="R1004" s="95"/>
    </row>
    <row r="1005" spans="2:18">
      <c r="B1005" s="94"/>
      <c r="C1005" s="94"/>
      <c r="D1005" s="94"/>
      <c r="E1005" s="94"/>
      <c r="F1005" s="95"/>
      <c r="G1005" s="95"/>
      <c r="H1005" s="95"/>
      <c r="I1005" s="95"/>
      <c r="J1005" s="95"/>
      <c r="K1005" s="95"/>
      <c r="L1005" s="95"/>
      <c r="M1005" s="95"/>
      <c r="N1005" s="95"/>
      <c r="O1005" s="95"/>
      <c r="P1005" s="95"/>
      <c r="Q1005" s="95"/>
      <c r="R1005" s="95"/>
    </row>
    <row r="1006" spans="2:18">
      <c r="B1006" s="94"/>
      <c r="C1006" s="94"/>
      <c r="D1006" s="94"/>
      <c r="E1006" s="94"/>
      <c r="F1006" s="95"/>
      <c r="G1006" s="95"/>
      <c r="H1006" s="95"/>
      <c r="I1006" s="95"/>
      <c r="J1006" s="95"/>
      <c r="K1006" s="95"/>
      <c r="L1006" s="95"/>
      <c r="M1006" s="95"/>
      <c r="N1006" s="95"/>
      <c r="O1006" s="95"/>
      <c r="P1006" s="95"/>
      <c r="Q1006" s="95"/>
      <c r="R1006" s="95"/>
    </row>
    <row r="1007" spans="2:18">
      <c r="B1007" s="94"/>
      <c r="C1007" s="94"/>
      <c r="D1007" s="94"/>
      <c r="E1007" s="94"/>
      <c r="F1007" s="95"/>
      <c r="G1007" s="95"/>
      <c r="H1007" s="95"/>
      <c r="I1007" s="95"/>
      <c r="J1007" s="95"/>
      <c r="K1007" s="95"/>
      <c r="L1007" s="95"/>
      <c r="M1007" s="95"/>
      <c r="N1007" s="95"/>
      <c r="O1007" s="95"/>
      <c r="P1007" s="95"/>
      <c r="Q1007" s="95"/>
      <c r="R1007" s="95"/>
    </row>
    <row r="1008" spans="2:18">
      <c r="B1008" s="94"/>
      <c r="C1008" s="94"/>
      <c r="D1008" s="94"/>
      <c r="E1008" s="94"/>
      <c r="F1008" s="95"/>
      <c r="G1008" s="95"/>
      <c r="H1008" s="95"/>
      <c r="I1008" s="95"/>
      <c r="J1008" s="95"/>
      <c r="K1008" s="95"/>
      <c r="L1008" s="95"/>
      <c r="M1008" s="95"/>
      <c r="N1008" s="95"/>
      <c r="O1008" s="95"/>
      <c r="P1008" s="95"/>
      <c r="Q1008" s="95"/>
      <c r="R1008" s="95"/>
    </row>
    <row r="1009" spans="2:18">
      <c r="B1009" s="94"/>
      <c r="C1009" s="94"/>
      <c r="D1009" s="94"/>
      <c r="E1009" s="94"/>
      <c r="F1009" s="95"/>
      <c r="G1009" s="95"/>
      <c r="H1009" s="95"/>
      <c r="I1009" s="95"/>
      <c r="J1009" s="95"/>
      <c r="K1009" s="95"/>
      <c r="L1009" s="95"/>
      <c r="M1009" s="95"/>
      <c r="N1009" s="95"/>
      <c r="O1009" s="95"/>
      <c r="P1009" s="95"/>
      <c r="Q1009" s="95"/>
      <c r="R1009" s="95"/>
    </row>
    <row r="1010" spans="2:18">
      <c r="B1010" s="94"/>
      <c r="C1010" s="94"/>
      <c r="D1010" s="94"/>
      <c r="E1010" s="94"/>
      <c r="F1010" s="95"/>
      <c r="G1010" s="95"/>
      <c r="H1010" s="95"/>
      <c r="I1010" s="95"/>
      <c r="J1010" s="95"/>
      <c r="K1010" s="95"/>
      <c r="L1010" s="95"/>
      <c r="M1010" s="95"/>
      <c r="N1010" s="95"/>
      <c r="O1010" s="95"/>
      <c r="P1010" s="95"/>
      <c r="Q1010" s="95"/>
      <c r="R1010" s="95"/>
    </row>
    <row r="1011" spans="2:18">
      <c r="B1011" s="94"/>
      <c r="C1011" s="94"/>
      <c r="D1011" s="94"/>
      <c r="E1011" s="94"/>
      <c r="F1011" s="95"/>
      <c r="G1011" s="95"/>
      <c r="H1011" s="95"/>
      <c r="I1011" s="95"/>
      <c r="J1011" s="95"/>
      <c r="K1011" s="95"/>
      <c r="L1011" s="95"/>
      <c r="M1011" s="95"/>
      <c r="N1011" s="95"/>
      <c r="O1011" s="95"/>
      <c r="P1011" s="95"/>
      <c r="Q1011" s="95"/>
      <c r="R1011" s="95"/>
    </row>
    <row r="1012" spans="2:18">
      <c r="B1012" s="94"/>
      <c r="C1012" s="94"/>
      <c r="D1012" s="94"/>
      <c r="E1012" s="94"/>
      <c r="F1012" s="95"/>
      <c r="G1012" s="95"/>
      <c r="H1012" s="95"/>
      <c r="I1012" s="95"/>
      <c r="J1012" s="95"/>
      <c r="K1012" s="95"/>
      <c r="L1012" s="95"/>
      <c r="M1012" s="95"/>
      <c r="N1012" s="95"/>
      <c r="O1012" s="95"/>
      <c r="P1012" s="95"/>
      <c r="Q1012" s="95"/>
      <c r="R1012" s="95"/>
    </row>
    <row r="1013" spans="2:18">
      <c r="B1013" s="94"/>
      <c r="C1013" s="94"/>
      <c r="D1013" s="94"/>
      <c r="E1013" s="94"/>
      <c r="F1013" s="95"/>
      <c r="G1013" s="95"/>
      <c r="H1013" s="95"/>
      <c r="I1013" s="95"/>
      <c r="J1013" s="95"/>
      <c r="K1013" s="95"/>
      <c r="L1013" s="95"/>
      <c r="M1013" s="95"/>
      <c r="N1013" s="95"/>
      <c r="O1013" s="95"/>
      <c r="P1013" s="95"/>
      <c r="Q1013" s="95"/>
      <c r="R1013" s="95"/>
    </row>
    <row r="1014" spans="2:18">
      <c r="B1014" s="94"/>
      <c r="C1014" s="94"/>
      <c r="D1014" s="94"/>
      <c r="E1014" s="94"/>
      <c r="F1014" s="95"/>
      <c r="G1014" s="95"/>
      <c r="H1014" s="95"/>
      <c r="I1014" s="95"/>
      <c r="J1014" s="95"/>
      <c r="K1014" s="95"/>
      <c r="L1014" s="95"/>
      <c r="M1014" s="95"/>
      <c r="N1014" s="95"/>
      <c r="O1014" s="95"/>
      <c r="P1014" s="95"/>
      <c r="Q1014" s="95"/>
      <c r="R1014" s="95"/>
    </row>
    <row r="1015" spans="2:18">
      <c r="B1015" s="94"/>
      <c r="C1015" s="94"/>
      <c r="D1015" s="94"/>
      <c r="E1015" s="94"/>
      <c r="F1015" s="95"/>
      <c r="G1015" s="95"/>
      <c r="H1015" s="95"/>
      <c r="I1015" s="95"/>
      <c r="J1015" s="95"/>
      <c r="K1015" s="95"/>
      <c r="L1015" s="95"/>
      <c r="M1015" s="95"/>
      <c r="N1015" s="95"/>
      <c r="O1015" s="95"/>
      <c r="P1015" s="95"/>
      <c r="Q1015" s="95"/>
      <c r="R1015" s="95"/>
    </row>
    <row r="1016" spans="2:18">
      <c r="B1016" s="94"/>
      <c r="C1016" s="94"/>
      <c r="D1016" s="94"/>
      <c r="E1016" s="94"/>
      <c r="F1016" s="95"/>
      <c r="G1016" s="95"/>
      <c r="H1016" s="95"/>
      <c r="I1016" s="95"/>
      <c r="J1016" s="95"/>
      <c r="K1016" s="95"/>
      <c r="L1016" s="95"/>
      <c r="M1016" s="95"/>
      <c r="N1016" s="95"/>
      <c r="O1016" s="95"/>
      <c r="P1016" s="95"/>
      <c r="Q1016" s="95"/>
      <c r="R1016" s="95"/>
    </row>
    <row r="1017" spans="2:18">
      <c r="B1017" s="94"/>
      <c r="C1017" s="94"/>
      <c r="D1017" s="94"/>
      <c r="E1017" s="94"/>
      <c r="F1017" s="95"/>
      <c r="G1017" s="95"/>
      <c r="H1017" s="95"/>
      <c r="I1017" s="95"/>
      <c r="J1017" s="95"/>
      <c r="K1017" s="95"/>
      <c r="L1017" s="95"/>
      <c r="M1017" s="95"/>
      <c r="N1017" s="95"/>
      <c r="O1017" s="95"/>
      <c r="P1017" s="95"/>
      <c r="Q1017" s="95"/>
      <c r="R1017" s="95"/>
    </row>
    <row r="1018" spans="2:18">
      <c r="B1018" s="94"/>
      <c r="C1018" s="94"/>
      <c r="D1018" s="94"/>
      <c r="E1018" s="94"/>
      <c r="F1018" s="95"/>
      <c r="G1018" s="95"/>
      <c r="H1018" s="95"/>
      <c r="I1018" s="95"/>
      <c r="J1018" s="95"/>
      <c r="K1018" s="95"/>
      <c r="L1018" s="95"/>
      <c r="M1018" s="95"/>
      <c r="N1018" s="95"/>
      <c r="O1018" s="95"/>
      <c r="P1018" s="95"/>
      <c r="Q1018" s="95"/>
      <c r="R1018" s="95"/>
    </row>
    <row r="1019" spans="2:18">
      <c r="B1019" s="94"/>
      <c r="C1019" s="94"/>
      <c r="D1019" s="94"/>
      <c r="E1019" s="94"/>
      <c r="F1019" s="95"/>
      <c r="G1019" s="95"/>
      <c r="H1019" s="95"/>
      <c r="I1019" s="95"/>
      <c r="J1019" s="95"/>
      <c r="K1019" s="95"/>
      <c r="L1019" s="95"/>
      <c r="M1019" s="95"/>
      <c r="N1019" s="95"/>
      <c r="O1019" s="95"/>
      <c r="P1019" s="95"/>
      <c r="Q1019" s="95"/>
      <c r="R1019" s="95"/>
    </row>
    <row r="1020" spans="2:18">
      <c r="B1020" s="94"/>
      <c r="C1020" s="94"/>
      <c r="D1020" s="94"/>
      <c r="E1020" s="94"/>
      <c r="F1020" s="95"/>
      <c r="G1020" s="95"/>
      <c r="H1020" s="95"/>
      <c r="I1020" s="95"/>
      <c r="J1020" s="95"/>
      <c r="K1020" s="95"/>
      <c r="L1020" s="95"/>
      <c r="M1020" s="95"/>
      <c r="N1020" s="95"/>
      <c r="O1020" s="95"/>
      <c r="P1020" s="95"/>
      <c r="Q1020" s="95"/>
      <c r="R1020" s="95"/>
    </row>
    <row r="1021" spans="2:18">
      <c r="B1021" s="94"/>
      <c r="C1021" s="94"/>
      <c r="D1021" s="94"/>
      <c r="E1021" s="94"/>
      <c r="F1021" s="95"/>
      <c r="G1021" s="95"/>
      <c r="H1021" s="95"/>
      <c r="I1021" s="95"/>
      <c r="J1021" s="95"/>
      <c r="K1021" s="95"/>
      <c r="L1021" s="95"/>
      <c r="M1021" s="95"/>
      <c r="N1021" s="95"/>
      <c r="O1021" s="95"/>
      <c r="P1021" s="95"/>
      <c r="Q1021" s="95"/>
      <c r="R1021" s="95"/>
    </row>
    <row r="1022" spans="2:18">
      <c r="B1022" s="94"/>
      <c r="C1022" s="94"/>
      <c r="D1022" s="94"/>
      <c r="E1022" s="94"/>
      <c r="F1022" s="95"/>
      <c r="G1022" s="95"/>
      <c r="H1022" s="95"/>
      <c r="I1022" s="95"/>
      <c r="J1022" s="95"/>
      <c r="K1022" s="95"/>
      <c r="L1022" s="95"/>
      <c r="M1022" s="95"/>
      <c r="N1022" s="95"/>
      <c r="O1022" s="95"/>
      <c r="P1022" s="95"/>
      <c r="Q1022" s="95"/>
      <c r="R1022" s="95"/>
    </row>
    <row r="1023" spans="2:18">
      <c r="B1023" s="94"/>
      <c r="C1023" s="94"/>
      <c r="D1023" s="94"/>
      <c r="E1023" s="94"/>
      <c r="F1023" s="95"/>
      <c r="G1023" s="95"/>
      <c r="H1023" s="95"/>
      <c r="I1023" s="95"/>
      <c r="J1023" s="95"/>
      <c r="K1023" s="95"/>
      <c r="L1023" s="95"/>
      <c r="M1023" s="95"/>
      <c r="N1023" s="95"/>
      <c r="O1023" s="95"/>
      <c r="P1023" s="95"/>
      <c r="Q1023" s="95"/>
      <c r="R1023" s="95"/>
    </row>
    <row r="1024" spans="2:18">
      <c r="B1024" s="94"/>
      <c r="C1024" s="94"/>
      <c r="D1024" s="94"/>
      <c r="E1024" s="94"/>
      <c r="F1024" s="95"/>
      <c r="G1024" s="95"/>
      <c r="H1024" s="95"/>
      <c r="I1024" s="95"/>
      <c r="J1024" s="95"/>
      <c r="K1024" s="95"/>
      <c r="L1024" s="95"/>
      <c r="M1024" s="95"/>
      <c r="N1024" s="95"/>
      <c r="O1024" s="95"/>
      <c r="P1024" s="95"/>
      <c r="Q1024" s="95"/>
      <c r="R1024" s="95"/>
    </row>
    <row r="1025" spans="2:18">
      <c r="B1025" s="94"/>
      <c r="C1025" s="94"/>
      <c r="D1025" s="94"/>
      <c r="E1025" s="94"/>
      <c r="F1025" s="95"/>
      <c r="G1025" s="95"/>
      <c r="H1025" s="95"/>
      <c r="I1025" s="95"/>
      <c r="J1025" s="95"/>
      <c r="K1025" s="95"/>
      <c r="L1025" s="95"/>
      <c r="M1025" s="95"/>
      <c r="N1025" s="95"/>
      <c r="O1025" s="95"/>
      <c r="P1025" s="95"/>
      <c r="Q1025" s="95"/>
      <c r="R1025" s="95"/>
    </row>
    <row r="1026" spans="2:18">
      <c r="B1026" s="94"/>
      <c r="C1026" s="94"/>
      <c r="D1026" s="94"/>
      <c r="E1026" s="94"/>
      <c r="F1026" s="95"/>
      <c r="G1026" s="95"/>
      <c r="H1026" s="95"/>
      <c r="I1026" s="95"/>
      <c r="J1026" s="95"/>
      <c r="K1026" s="95"/>
      <c r="L1026" s="95"/>
      <c r="M1026" s="95"/>
      <c r="N1026" s="95"/>
      <c r="O1026" s="95"/>
      <c r="P1026" s="95"/>
      <c r="Q1026" s="95"/>
      <c r="R1026" s="95"/>
    </row>
    <row r="1027" spans="2:18">
      <c r="B1027" s="94"/>
      <c r="C1027" s="94"/>
      <c r="D1027" s="94"/>
      <c r="E1027" s="94"/>
      <c r="F1027" s="95"/>
      <c r="G1027" s="95"/>
      <c r="H1027" s="95"/>
      <c r="I1027" s="95"/>
      <c r="J1027" s="95"/>
      <c r="K1027" s="95"/>
      <c r="L1027" s="95"/>
      <c r="M1027" s="95"/>
      <c r="N1027" s="95"/>
      <c r="O1027" s="95"/>
      <c r="P1027" s="95"/>
      <c r="Q1027" s="95"/>
      <c r="R1027" s="95"/>
    </row>
    <row r="1028" spans="2:18">
      <c r="B1028" s="94"/>
      <c r="C1028" s="94"/>
      <c r="D1028" s="94"/>
      <c r="E1028" s="94"/>
      <c r="F1028" s="95"/>
      <c r="G1028" s="95"/>
      <c r="H1028" s="95"/>
      <c r="I1028" s="95"/>
      <c r="J1028" s="95"/>
      <c r="K1028" s="95"/>
      <c r="L1028" s="95"/>
      <c r="M1028" s="95"/>
      <c r="N1028" s="95"/>
      <c r="O1028" s="95"/>
      <c r="P1028" s="95"/>
      <c r="Q1028" s="95"/>
      <c r="R1028" s="95"/>
    </row>
    <row r="1029" spans="2:18">
      <c r="B1029" s="94"/>
      <c r="C1029" s="94"/>
      <c r="D1029" s="94"/>
      <c r="E1029" s="94"/>
      <c r="F1029" s="95"/>
      <c r="G1029" s="95"/>
      <c r="H1029" s="95"/>
      <c r="I1029" s="95"/>
      <c r="J1029" s="95"/>
      <c r="K1029" s="95"/>
      <c r="L1029" s="95"/>
      <c r="M1029" s="95"/>
      <c r="N1029" s="95"/>
      <c r="O1029" s="95"/>
      <c r="P1029" s="95"/>
      <c r="Q1029" s="95"/>
      <c r="R1029" s="95"/>
    </row>
    <row r="1030" spans="2:18">
      <c r="B1030" s="94"/>
      <c r="C1030" s="94"/>
      <c r="D1030" s="94"/>
      <c r="E1030" s="94"/>
      <c r="F1030" s="95"/>
      <c r="G1030" s="95"/>
      <c r="H1030" s="95"/>
      <c r="I1030" s="95"/>
      <c r="J1030" s="95"/>
      <c r="K1030" s="95"/>
      <c r="L1030" s="95"/>
      <c r="M1030" s="95"/>
      <c r="N1030" s="95"/>
      <c r="O1030" s="95"/>
      <c r="P1030" s="95"/>
      <c r="Q1030" s="95"/>
      <c r="R1030" s="95"/>
    </row>
    <row r="1031" spans="2:18">
      <c r="B1031" s="94"/>
      <c r="C1031" s="94"/>
      <c r="D1031" s="94"/>
      <c r="E1031" s="94"/>
      <c r="F1031" s="95"/>
      <c r="G1031" s="95"/>
      <c r="H1031" s="95"/>
      <c r="I1031" s="95"/>
      <c r="J1031" s="95"/>
      <c r="K1031" s="95"/>
      <c r="L1031" s="95"/>
      <c r="M1031" s="95"/>
      <c r="N1031" s="95"/>
      <c r="O1031" s="95"/>
      <c r="P1031" s="95"/>
      <c r="Q1031" s="95"/>
      <c r="R1031" s="95"/>
    </row>
    <row r="1032" spans="2:18">
      <c r="B1032" s="94"/>
      <c r="C1032" s="94"/>
      <c r="D1032" s="94"/>
      <c r="E1032" s="94"/>
      <c r="F1032" s="95"/>
      <c r="G1032" s="95"/>
      <c r="H1032" s="95"/>
      <c r="I1032" s="95"/>
      <c r="J1032" s="95"/>
      <c r="K1032" s="95"/>
      <c r="L1032" s="95"/>
      <c r="M1032" s="95"/>
      <c r="N1032" s="95"/>
      <c r="O1032" s="95"/>
      <c r="P1032" s="95"/>
      <c r="Q1032" s="95"/>
      <c r="R1032" s="95"/>
    </row>
    <row r="1033" spans="2:18">
      <c r="B1033" s="94"/>
      <c r="C1033" s="94"/>
      <c r="D1033" s="94"/>
      <c r="E1033" s="94"/>
      <c r="F1033" s="95"/>
      <c r="G1033" s="95"/>
      <c r="H1033" s="95"/>
      <c r="I1033" s="95"/>
      <c r="J1033" s="95"/>
      <c r="K1033" s="95"/>
      <c r="L1033" s="95"/>
      <c r="M1033" s="95"/>
      <c r="N1033" s="95"/>
      <c r="O1033" s="95"/>
      <c r="P1033" s="95"/>
      <c r="Q1033" s="95"/>
      <c r="R1033" s="95"/>
    </row>
    <row r="1034" spans="2:18">
      <c r="B1034" s="94"/>
      <c r="C1034" s="94"/>
      <c r="D1034" s="94"/>
      <c r="E1034" s="94"/>
      <c r="F1034" s="95"/>
      <c r="G1034" s="95"/>
      <c r="H1034" s="95"/>
      <c r="I1034" s="95"/>
      <c r="J1034" s="95"/>
      <c r="K1034" s="95"/>
      <c r="L1034" s="95"/>
      <c r="M1034" s="95"/>
      <c r="N1034" s="95"/>
      <c r="O1034" s="95"/>
      <c r="P1034" s="95"/>
      <c r="Q1034" s="95"/>
      <c r="R1034" s="95"/>
    </row>
    <row r="1035" spans="2:18">
      <c r="B1035" s="94"/>
      <c r="C1035" s="94"/>
      <c r="D1035" s="94"/>
      <c r="E1035" s="94"/>
      <c r="F1035" s="95"/>
      <c r="G1035" s="95"/>
      <c r="H1035" s="95"/>
      <c r="I1035" s="95"/>
      <c r="J1035" s="95"/>
      <c r="K1035" s="95"/>
      <c r="L1035" s="95"/>
      <c r="M1035" s="95"/>
      <c r="N1035" s="95"/>
      <c r="O1035" s="95"/>
      <c r="P1035" s="95"/>
      <c r="Q1035" s="95"/>
      <c r="R1035" s="95"/>
    </row>
    <row r="1036" spans="2:18">
      <c r="B1036" s="94"/>
      <c r="C1036" s="94"/>
      <c r="D1036" s="94"/>
      <c r="E1036" s="94"/>
      <c r="F1036" s="95"/>
      <c r="G1036" s="95"/>
      <c r="H1036" s="95"/>
      <c r="I1036" s="95"/>
      <c r="J1036" s="95"/>
      <c r="K1036" s="95"/>
      <c r="L1036" s="95"/>
      <c r="M1036" s="95"/>
      <c r="N1036" s="95"/>
      <c r="O1036" s="95"/>
      <c r="P1036" s="95"/>
      <c r="Q1036" s="95"/>
      <c r="R1036" s="95"/>
    </row>
    <row r="1037" spans="2:18">
      <c r="B1037" s="94"/>
      <c r="C1037" s="94"/>
      <c r="D1037" s="94"/>
      <c r="E1037" s="94"/>
      <c r="F1037" s="95"/>
      <c r="G1037" s="95"/>
      <c r="H1037" s="95"/>
      <c r="I1037" s="95"/>
      <c r="J1037" s="95"/>
      <c r="K1037" s="95"/>
      <c r="L1037" s="95"/>
      <c r="M1037" s="95"/>
      <c r="N1037" s="95"/>
      <c r="O1037" s="95"/>
      <c r="P1037" s="95"/>
      <c r="Q1037" s="95"/>
      <c r="R1037" s="95"/>
    </row>
    <row r="1038" spans="2:18">
      <c r="B1038" s="94"/>
      <c r="C1038" s="94"/>
      <c r="D1038" s="94"/>
      <c r="E1038" s="94"/>
      <c r="F1038" s="95"/>
      <c r="G1038" s="95"/>
      <c r="H1038" s="95"/>
      <c r="I1038" s="95"/>
      <c r="J1038" s="95"/>
      <c r="K1038" s="95"/>
      <c r="L1038" s="95"/>
      <c r="M1038" s="95"/>
      <c r="N1038" s="95"/>
      <c r="O1038" s="95"/>
      <c r="P1038" s="95"/>
      <c r="Q1038" s="95"/>
      <c r="R1038" s="95"/>
    </row>
    <row r="1039" spans="2:18">
      <c r="B1039" s="94"/>
      <c r="C1039" s="94"/>
      <c r="D1039" s="94"/>
      <c r="E1039" s="94"/>
      <c r="F1039" s="95"/>
      <c r="G1039" s="95"/>
      <c r="H1039" s="95"/>
      <c r="I1039" s="95"/>
      <c r="J1039" s="95"/>
      <c r="K1039" s="95"/>
      <c r="L1039" s="95"/>
      <c r="M1039" s="95"/>
      <c r="N1039" s="95"/>
      <c r="O1039" s="95"/>
      <c r="P1039" s="95"/>
      <c r="Q1039" s="95"/>
      <c r="R1039" s="95"/>
    </row>
    <row r="1040" spans="2:18">
      <c r="B1040" s="94"/>
      <c r="C1040" s="94"/>
      <c r="D1040" s="94"/>
      <c r="E1040" s="94"/>
      <c r="F1040" s="95"/>
      <c r="G1040" s="95"/>
      <c r="H1040" s="95"/>
      <c r="I1040" s="95"/>
      <c r="J1040" s="95"/>
      <c r="K1040" s="95"/>
      <c r="L1040" s="95"/>
      <c r="M1040" s="95"/>
      <c r="N1040" s="95"/>
      <c r="O1040" s="95"/>
      <c r="P1040" s="95"/>
      <c r="Q1040" s="95"/>
      <c r="R1040" s="95"/>
    </row>
    <row r="1041" spans="2:18">
      <c r="B1041" s="94"/>
      <c r="C1041" s="94"/>
      <c r="D1041" s="94"/>
      <c r="E1041" s="94"/>
      <c r="F1041" s="95"/>
      <c r="G1041" s="95"/>
      <c r="H1041" s="95"/>
      <c r="I1041" s="95"/>
      <c r="J1041" s="95"/>
      <c r="K1041" s="95"/>
      <c r="L1041" s="95"/>
      <c r="M1041" s="95"/>
      <c r="N1041" s="95"/>
      <c r="O1041" s="95"/>
      <c r="P1041" s="95"/>
      <c r="Q1041" s="95"/>
      <c r="R1041" s="95"/>
    </row>
    <row r="1042" spans="2:18">
      <c r="B1042" s="94"/>
      <c r="C1042" s="94"/>
      <c r="D1042" s="94"/>
      <c r="E1042" s="94"/>
      <c r="F1042" s="95"/>
      <c r="G1042" s="95"/>
      <c r="H1042" s="95"/>
      <c r="I1042" s="95"/>
      <c r="J1042" s="95"/>
      <c r="K1042" s="95"/>
      <c r="L1042" s="95"/>
      <c r="M1042" s="95"/>
      <c r="N1042" s="95"/>
      <c r="O1042" s="95"/>
      <c r="P1042" s="95"/>
      <c r="Q1042" s="95"/>
      <c r="R1042" s="95"/>
    </row>
    <row r="1043" spans="2:18">
      <c r="B1043" s="94"/>
      <c r="C1043" s="94"/>
      <c r="D1043" s="94"/>
      <c r="E1043" s="94"/>
      <c r="F1043" s="95"/>
      <c r="G1043" s="95"/>
      <c r="H1043" s="95"/>
      <c r="I1043" s="95"/>
      <c r="J1043" s="95"/>
      <c r="K1043" s="95"/>
      <c r="L1043" s="95"/>
      <c r="M1043" s="95"/>
      <c r="N1043" s="95"/>
      <c r="O1043" s="95"/>
      <c r="P1043" s="95"/>
      <c r="Q1043" s="95"/>
      <c r="R1043" s="95"/>
    </row>
    <row r="1044" spans="2:18">
      <c r="B1044" s="94"/>
      <c r="C1044" s="94"/>
      <c r="D1044" s="94"/>
      <c r="E1044" s="94"/>
      <c r="F1044" s="95"/>
      <c r="G1044" s="95"/>
      <c r="H1044" s="95"/>
      <c r="I1044" s="95"/>
      <c r="J1044" s="95"/>
      <c r="K1044" s="95"/>
      <c r="L1044" s="95"/>
      <c r="M1044" s="95"/>
      <c r="N1044" s="95"/>
      <c r="O1044" s="95"/>
      <c r="P1044" s="95"/>
      <c r="Q1044" s="95"/>
      <c r="R1044" s="95"/>
    </row>
    <row r="1045" spans="2:18">
      <c r="B1045" s="94"/>
      <c r="C1045" s="94"/>
      <c r="D1045" s="94"/>
      <c r="E1045" s="94"/>
      <c r="F1045" s="95"/>
      <c r="G1045" s="95"/>
      <c r="H1045" s="95"/>
      <c r="I1045" s="95"/>
      <c r="J1045" s="95"/>
      <c r="K1045" s="95"/>
      <c r="L1045" s="95"/>
      <c r="M1045" s="95"/>
      <c r="N1045" s="95"/>
      <c r="O1045" s="95"/>
      <c r="P1045" s="95"/>
      <c r="Q1045" s="95"/>
      <c r="R1045" s="95"/>
    </row>
    <row r="1046" spans="2:18">
      <c r="B1046" s="94"/>
      <c r="C1046" s="94"/>
      <c r="D1046" s="94"/>
      <c r="E1046" s="94"/>
      <c r="F1046" s="95"/>
      <c r="G1046" s="95"/>
      <c r="H1046" s="95"/>
      <c r="I1046" s="95"/>
      <c r="J1046" s="95"/>
      <c r="K1046" s="95"/>
      <c r="L1046" s="95"/>
      <c r="M1046" s="95"/>
      <c r="N1046" s="95"/>
      <c r="O1046" s="95"/>
      <c r="P1046" s="95"/>
      <c r="Q1046" s="95"/>
      <c r="R1046" s="95"/>
    </row>
    <row r="1047" spans="2:18">
      <c r="B1047" s="94"/>
      <c r="C1047" s="94"/>
      <c r="D1047" s="94"/>
      <c r="E1047" s="94"/>
      <c r="F1047" s="95"/>
      <c r="G1047" s="95"/>
      <c r="H1047" s="95"/>
      <c r="I1047" s="95"/>
      <c r="J1047" s="95"/>
      <c r="K1047" s="95"/>
      <c r="L1047" s="95"/>
      <c r="M1047" s="95"/>
      <c r="N1047" s="95"/>
      <c r="O1047" s="95"/>
      <c r="P1047" s="95"/>
      <c r="Q1047" s="95"/>
      <c r="R1047" s="95"/>
    </row>
    <row r="1048" spans="2:18">
      <c r="B1048" s="94"/>
      <c r="C1048" s="94"/>
      <c r="D1048" s="94"/>
      <c r="E1048" s="94"/>
      <c r="F1048" s="95"/>
      <c r="G1048" s="95"/>
      <c r="H1048" s="95"/>
      <c r="I1048" s="95"/>
      <c r="J1048" s="95"/>
      <c r="K1048" s="95"/>
      <c r="L1048" s="95"/>
      <c r="M1048" s="95"/>
      <c r="N1048" s="95"/>
      <c r="O1048" s="95"/>
      <c r="P1048" s="95"/>
      <c r="Q1048" s="95"/>
      <c r="R1048" s="95"/>
    </row>
    <row r="1049" spans="2:18">
      <c r="B1049" s="94"/>
      <c r="C1049" s="94"/>
      <c r="D1049" s="94"/>
      <c r="E1049" s="94"/>
      <c r="F1049" s="95"/>
      <c r="G1049" s="95"/>
      <c r="H1049" s="95"/>
      <c r="I1049" s="95"/>
      <c r="J1049" s="95"/>
      <c r="K1049" s="95"/>
      <c r="L1049" s="95"/>
      <c r="M1049" s="95"/>
      <c r="N1049" s="95"/>
      <c r="O1049" s="95"/>
      <c r="P1049" s="95"/>
      <c r="Q1049" s="95"/>
      <c r="R1049" s="95"/>
    </row>
    <row r="1050" spans="2:18">
      <c r="B1050" s="94"/>
      <c r="C1050" s="94"/>
      <c r="D1050" s="94"/>
      <c r="E1050" s="94"/>
      <c r="F1050" s="95"/>
      <c r="G1050" s="95"/>
      <c r="H1050" s="95"/>
      <c r="I1050" s="95"/>
      <c r="J1050" s="95"/>
      <c r="K1050" s="95"/>
      <c r="L1050" s="95"/>
      <c r="M1050" s="95"/>
      <c r="N1050" s="95"/>
      <c r="O1050" s="95"/>
      <c r="P1050" s="95"/>
      <c r="Q1050" s="95"/>
      <c r="R1050" s="95"/>
    </row>
    <row r="1051" spans="2:18">
      <c r="B1051" s="94"/>
      <c r="C1051" s="94"/>
      <c r="D1051" s="94"/>
      <c r="E1051" s="94"/>
      <c r="F1051" s="95"/>
      <c r="G1051" s="95"/>
      <c r="H1051" s="95"/>
      <c r="I1051" s="95"/>
      <c r="J1051" s="95"/>
      <c r="K1051" s="95"/>
      <c r="L1051" s="95"/>
      <c r="M1051" s="95"/>
      <c r="N1051" s="95"/>
      <c r="O1051" s="95"/>
      <c r="P1051" s="95"/>
      <c r="Q1051" s="95"/>
      <c r="R1051" s="95"/>
    </row>
    <row r="1052" spans="2:18">
      <c r="B1052" s="94"/>
      <c r="C1052" s="94"/>
      <c r="D1052" s="94"/>
      <c r="E1052" s="94"/>
      <c r="F1052" s="95"/>
      <c r="G1052" s="95"/>
      <c r="H1052" s="95"/>
      <c r="I1052" s="95"/>
      <c r="J1052" s="95"/>
      <c r="K1052" s="95"/>
      <c r="L1052" s="95"/>
      <c r="M1052" s="95"/>
      <c r="N1052" s="95"/>
      <c r="O1052" s="95"/>
      <c r="P1052" s="95"/>
      <c r="Q1052" s="95"/>
      <c r="R1052" s="95"/>
    </row>
    <row r="1053" spans="2:18">
      <c r="B1053" s="94"/>
      <c r="C1053" s="94"/>
      <c r="D1053" s="94"/>
      <c r="E1053" s="94"/>
      <c r="F1053" s="95"/>
      <c r="G1053" s="95"/>
      <c r="H1053" s="95"/>
      <c r="I1053" s="95"/>
      <c r="J1053" s="95"/>
      <c r="K1053" s="95"/>
      <c r="L1053" s="95"/>
      <c r="M1053" s="95"/>
      <c r="N1053" s="95"/>
      <c r="O1053" s="95"/>
      <c r="P1053" s="95"/>
      <c r="Q1053" s="95"/>
      <c r="R1053" s="95"/>
    </row>
    <row r="1054" spans="2:18">
      <c r="B1054" s="94"/>
      <c r="C1054" s="94"/>
      <c r="D1054" s="94"/>
      <c r="E1054" s="94"/>
      <c r="F1054" s="95"/>
      <c r="G1054" s="95"/>
      <c r="H1054" s="95"/>
      <c r="I1054" s="95"/>
      <c r="J1054" s="95"/>
      <c r="K1054" s="95"/>
      <c r="L1054" s="95"/>
      <c r="M1054" s="95"/>
      <c r="N1054" s="95"/>
      <c r="O1054" s="95"/>
      <c r="P1054" s="95"/>
      <c r="Q1054" s="95"/>
      <c r="R1054" s="95"/>
    </row>
    <row r="1055" spans="2:18">
      <c r="B1055" s="94"/>
      <c r="C1055" s="94"/>
      <c r="D1055" s="94"/>
      <c r="E1055" s="94"/>
      <c r="F1055" s="95"/>
      <c r="G1055" s="95"/>
      <c r="H1055" s="95"/>
      <c r="I1055" s="95"/>
      <c r="J1055" s="95"/>
      <c r="K1055" s="95"/>
      <c r="L1055" s="95"/>
      <c r="M1055" s="95"/>
      <c r="N1055" s="95"/>
      <c r="O1055" s="95"/>
      <c r="P1055" s="95"/>
      <c r="Q1055" s="95"/>
      <c r="R1055" s="95"/>
    </row>
    <row r="1056" spans="2:18">
      <c r="B1056" s="94"/>
      <c r="C1056" s="94"/>
      <c r="D1056" s="94"/>
      <c r="E1056" s="94"/>
      <c r="F1056" s="95"/>
      <c r="G1056" s="95"/>
      <c r="H1056" s="95"/>
      <c r="I1056" s="95"/>
      <c r="J1056" s="95"/>
      <c r="K1056" s="95"/>
      <c r="L1056" s="95"/>
      <c r="M1056" s="95"/>
      <c r="N1056" s="95"/>
      <c r="O1056" s="95"/>
      <c r="P1056" s="95"/>
      <c r="Q1056" s="95"/>
      <c r="R1056" s="95"/>
    </row>
    <row r="1057" spans="2:18">
      <c r="B1057" s="94"/>
      <c r="C1057" s="94"/>
      <c r="D1057" s="94"/>
      <c r="E1057" s="94"/>
      <c r="F1057" s="95"/>
      <c r="G1057" s="95"/>
      <c r="H1057" s="95"/>
      <c r="I1057" s="95"/>
      <c r="J1057" s="95"/>
      <c r="K1057" s="95"/>
      <c r="L1057" s="95"/>
      <c r="M1057" s="95"/>
      <c r="N1057" s="95"/>
      <c r="O1057" s="95"/>
      <c r="P1057" s="95"/>
      <c r="Q1057" s="95"/>
      <c r="R1057" s="95"/>
    </row>
    <row r="1058" spans="2:18">
      <c r="B1058" s="94"/>
      <c r="C1058" s="94"/>
      <c r="D1058" s="94"/>
      <c r="E1058" s="94"/>
      <c r="F1058" s="95"/>
      <c r="G1058" s="95"/>
      <c r="H1058" s="95"/>
      <c r="I1058" s="95"/>
      <c r="J1058" s="95"/>
      <c r="K1058" s="95"/>
      <c r="L1058" s="95"/>
      <c r="M1058" s="95"/>
      <c r="N1058" s="95"/>
      <c r="O1058" s="95"/>
      <c r="P1058" s="95"/>
      <c r="Q1058" s="95"/>
      <c r="R1058" s="95"/>
    </row>
    <row r="1059" spans="2:18">
      <c r="B1059" s="94"/>
      <c r="C1059" s="94"/>
      <c r="D1059" s="94"/>
      <c r="E1059" s="94"/>
      <c r="F1059" s="95"/>
      <c r="G1059" s="95"/>
      <c r="H1059" s="95"/>
      <c r="I1059" s="95"/>
      <c r="J1059" s="95"/>
      <c r="K1059" s="95"/>
      <c r="L1059" s="95"/>
      <c r="M1059" s="95"/>
      <c r="N1059" s="95"/>
      <c r="O1059" s="95"/>
      <c r="P1059" s="95"/>
      <c r="Q1059" s="95"/>
      <c r="R1059" s="95"/>
    </row>
    <row r="1060" spans="2:18">
      <c r="B1060" s="94"/>
      <c r="C1060" s="94"/>
      <c r="D1060" s="94"/>
      <c r="E1060" s="94"/>
      <c r="F1060" s="95"/>
      <c r="G1060" s="95"/>
      <c r="H1060" s="95"/>
      <c r="I1060" s="95"/>
      <c r="J1060" s="95"/>
      <c r="K1060" s="95"/>
      <c r="L1060" s="95"/>
      <c r="M1060" s="95"/>
      <c r="N1060" s="95"/>
      <c r="O1060" s="95"/>
      <c r="P1060" s="95"/>
      <c r="Q1060" s="95"/>
      <c r="R1060" s="95"/>
    </row>
    <row r="1061" spans="2:18">
      <c r="B1061" s="94"/>
      <c r="C1061" s="94"/>
      <c r="D1061" s="94"/>
      <c r="E1061" s="94"/>
      <c r="F1061" s="95"/>
      <c r="G1061" s="95"/>
      <c r="H1061" s="95"/>
      <c r="I1061" s="95"/>
      <c r="J1061" s="95"/>
      <c r="K1061" s="95"/>
      <c r="L1061" s="95"/>
      <c r="M1061" s="95"/>
      <c r="N1061" s="95"/>
      <c r="O1061" s="95"/>
      <c r="P1061" s="95"/>
      <c r="Q1061" s="95"/>
      <c r="R1061" s="95"/>
    </row>
    <row r="1062" spans="2:18">
      <c r="B1062" s="94"/>
      <c r="C1062" s="94"/>
      <c r="D1062" s="94"/>
      <c r="E1062" s="94"/>
      <c r="F1062" s="95"/>
      <c r="G1062" s="95"/>
      <c r="H1062" s="95"/>
      <c r="I1062" s="95"/>
      <c r="J1062" s="95"/>
      <c r="K1062" s="95"/>
      <c r="L1062" s="95"/>
      <c r="M1062" s="95"/>
      <c r="N1062" s="95"/>
      <c r="O1062" s="95"/>
      <c r="P1062" s="95"/>
      <c r="Q1062" s="95"/>
      <c r="R1062" s="95"/>
    </row>
    <row r="1063" spans="2:18">
      <c r="B1063" s="94"/>
      <c r="C1063" s="94"/>
      <c r="D1063" s="94"/>
      <c r="E1063" s="94"/>
      <c r="F1063" s="95"/>
      <c r="G1063" s="95"/>
      <c r="H1063" s="95"/>
      <c r="I1063" s="95"/>
      <c r="J1063" s="95"/>
      <c r="K1063" s="95"/>
      <c r="L1063" s="95"/>
      <c r="M1063" s="95"/>
      <c r="N1063" s="95"/>
      <c r="O1063" s="95"/>
      <c r="P1063" s="95"/>
      <c r="Q1063" s="95"/>
      <c r="R1063" s="95"/>
    </row>
    <row r="1064" spans="2:18">
      <c r="B1064" s="94"/>
      <c r="C1064" s="94"/>
      <c r="D1064" s="94"/>
      <c r="E1064" s="94"/>
      <c r="F1064" s="95"/>
      <c r="G1064" s="95"/>
      <c r="H1064" s="95"/>
      <c r="I1064" s="95"/>
      <c r="J1064" s="95"/>
      <c r="K1064" s="95"/>
      <c r="L1064" s="95"/>
      <c r="M1064" s="95"/>
      <c r="N1064" s="95"/>
      <c r="O1064" s="95"/>
      <c r="P1064" s="95"/>
      <c r="Q1064" s="95"/>
      <c r="R1064" s="95"/>
    </row>
    <row r="1065" spans="2:18">
      <c r="B1065" s="94"/>
      <c r="C1065" s="94"/>
      <c r="D1065" s="94"/>
      <c r="E1065" s="94"/>
      <c r="F1065" s="95"/>
      <c r="G1065" s="95"/>
      <c r="H1065" s="95"/>
      <c r="I1065" s="95"/>
      <c r="J1065" s="95"/>
      <c r="K1065" s="95"/>
      <c r="L1065" s="95"/>
      <c r="M1065" s="95"/>
      <c r="N1065" s="95"/>
      <c r="O1065" s="95"/>
      <c r="P1065" s="95"/>
      <c r="Q1065" s="95"/>
      <c r="R1065" s="95"/>
    </row>
    <row r="1066" spans="2:18">
      <c r="B1066" s="94"/>
      <c r="C1066" s="94"/>
      <c r="D1066" s="94"/>
      <c r="E1066" s="94"/>
      <c r="F1066" s="95"/>
      <c r="G1066" s="95"/>
      <c r="H1066" s="95"/>
      <c r="I1066" s="95"/>
      <c r="J1066" s="95"/>
      <c r="K1066" s="95"/>
      <c r="L1066" s="95"/>
      <c r="M1066" s="95"/>
      <c r="N1066" s="95"/>
      <c r="O1066" s="95"/>
      <c r="P1066" s="95"/>
      <c r="Q1066" s="95"/>
      <c r="R1066" s="95"/>
    </row>
  </sheetData>
  <sheetProtection sheet="1" objects="1" scenarios="1"/>
  <mergeCells count="1">
    <mergeCell ref="B6:R6"/>
  </mergeCells>
  <phoneticPr fontId="4" type="noConversion"/>
  <conditionalFormatting sqref="B58:B363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63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64:R1048576 A1:A1048576 P1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144</v>
      </c>
      <c r="C1" s="46" t="s" vm="1">
        <v>227</v>
      </c>
    </row>
    <row r="2" spans="2:15">
      <c r="B2" s="46" t="s">
        <v>143</v>
      </c>
      <c r="C2" s="46" t="s">
        <v>228</v>
      </c>
    </row>
    <row r="3" spans="2:15">
      <c r="B3" s="46" t="s">
        <v>145</v>
      </c>
      <c r="C3" s="46" t="s">
        <v>229</v>
      </c>
    </row>
    <row r="4" spans="2:15">
      <c r="B4" s="46" t="s">
        <v>146</v>
      </c>
      <c r="C4" s="46">
        <v>414</v>
      </c>
    </row>
    <row r="6" spans="2:15" ht="26.25" customHeight="1">
      <c r="B6" s="145" t="s">
        <v>174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7"/>
    </row>
    <row r="7" spans="2:15" s="3" customFormat="1" ht="63">
      <c r="B7" s="47" t="s">
        <v>114</v>
      </c>
      <c r="C7" s="48" t="s">
        <v>44</v>
      </c>
      <c r="D7" s="48" t="s">
        <v>115</v>
      </c>
      <c r="E7" s="48" t="s">
        <v>14</v>
      </c>
      <c r="F7" s="48" t="s">
        <v>65</v>
      </c>
      <c r="G7" s="48" t="s">
        <v>17</v>
      </c>
      <c r="H7" s="48" t="s">
        <v>101</v>
      </c>
      <c r="I7" s="48" t="s">
        <v>53</v>
      </c>
      <c r="J7" s="48" t="s">
        <v>18</v>
      </c>
      <c r="K7" s="48" t="s">
        <v>204</v>
      </c>
      <c r="L7" s="48" t="s">
        <v>203</v>
      </c>
      <c r="M7" s="48" t="s">
        <v>109</v>
      </c>
      <c r="N7" s="48" t="s">
        <v>147</v>
      </c>
      <c r="O7" s="50" t="s">
        <v>149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211</v>
      </c>
      <c r="L8" s="31"/>
      <c r="M8" s="31" t="s">
        <v>207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5" t="s">
        <v>3010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16">
        <v>0</v>
      </c>
      <c r="N10" s="117">
        <v>0</v>
      </c>
      <c r="O10" s="117">
        <v>0</v>
      </c>
    </row>
    <row r="11" spans="2:15" ht="20.25" customHeight="1">
      <c r="B11" s="110" t="s">
        <v>219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spans="2:15">
      <c r="B12" s="110" t="s">
        <v>110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spans="2:15">
      <c r="B13" s="110" t="s">
        <v>202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2:15">
      <c r="B14" s="110" t="s">
        <v>210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94"/>
      <c r="C110" s="94"/>
      <c r="D110" s="94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</row>
    <row r="111" spans="2:15">
      <c r="B111" s="94"/>
      <c r="C111" s="94"/>
      <c r="D111" s="94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</row>
    <row r="112" spans="2:15">
      <c r="B112" s="94"/>
      <c r="C112" s="94"/>
      <c r="D112" s="94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</row>
    <row r="113" spans="2:15">
      <c r="B113" s="94"/>
      <c r="C113" s="94"/>
      <c r="D113" s="94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</row>
    <row r="114" spans="2:15">
      <c r="B114" s="94"/>
      <c r="C114" s="94"/>
      <c r="D114" s="94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</row>
    <row r="115" spans="2:15">
      <c r="B115" s="94"/>
      <c r="C115" s="94"/>
      <c r="D115" s="94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</row>
    <row r="116" spans="2:15">
      <c r="B116" s="94"/>
      <c r="C116" s="94"/>
      <c r="D116" s="94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</row>
    <row r="117" spans="2:15">
      <c r="B117" s="94"/>
      <c r="C117" s="94"/>
      <c r="D117" s="94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</row>
    <row r="118" spans="2:15">
      <c r="B118" s="94"/>
      <c r="C118" s="94"/>
      <c r="D118" s="94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</row>
    <row r="119" spans="2:15">
      <c r="B119" s="94"/>
      <c r="C119" s="94"/>
      <c r="D119" s="94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</row>
    <row r="120" spans="2:15">
      <c r="B120" s="94"/>
      <c r="C120" s="94"/>
      <c r="D120" s="94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</row>
    <row r="121" spans="2:15">
      <c r="B121" s="94"/>
      <c r="C121" s="94"/>
      <c r="D121" s="94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</row>
    <row r="122" spans="2:15">
      <c r="B122" s="94"/>
      <c r="C122" s="94"/>
      <c r="D122" s="94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</row>
    <row r="123" spans="2:15">
      <c r="B123" s="94"/>
      <c r="C123" s="94"/>
      <c r="D123" s="94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</row>
    <row r="124" spans="2:15">
      <c r="B124" s="94"/>
      <c r="C124" s="94"/>
      <c r="D124" s="94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</row>
    <row r="125" spans="2:15">
      <c r="B125" s="94"/>
      <c r="C125" s="94"/>
      <c r="D125" s="94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</row>
    <row r="126" spans="2:15">
      <c r="B126" s="94"/>
      <c r="C126" s="94"/>
      <c r="D126" s="94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</row>
    <row r="127" spans="2:15">
      <c r="B127" s="94"/>
      <c r="C127" s="94"/>
      <c r="D127" s="94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</row>
    <row r="128" spans="2:15">
      <c r="B128" s="94"/>
      <c r="C128" s="94"/>
      <c r="D128" s="94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</row>
    <row r="129" spans="2:15">
      <c r="B129" s="94"/>
      <c r="C129" s="94"/>
      <c r="D129" s="94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</row>
    <row r="130" spans="2:15">
      <c r="B130" s="94"/>
      <c r="C130" s="94"/>
      <c r="D130" s="94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</row>
    <row r="131" spans="2:15">
      <c r="B131" s="94"/>
      <c r="C131" s="94"/>
      <c r="D131" s="94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</row>
    <row r="132" spans="2:15">
      <c r="B132" s="94"/>
      <c r="C132" s="94"/>
      <c r="D132" s="94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</row>
    <row r="133" spans="2:15">
      <c r="B133" s="94"/>
      <c r="C133" s="94"/>
      <c r="D133" s="94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</row>
    <row r="134" spans="2:15">
      <c r="B134" s="94"/>
      <c r="C134" s="94"/>
      <c r="D134" s="94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</row>
    <row r="135" spans="2:15">
      <c r="B135" s="94"/>
      <c r="C135" s="94"/>
      <c r="D135" s="94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</row>
    <row r="136" spans="2:15">
      <c r="B136" s="94"/>
      <c r="C136" s="94"/>
      <c r="D136" s="94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</row>
    <row r="137" spans="2:15">
      <c r="B137" s="94"/>
      <c r="C137" s="94"/>
      <c r="D137" s="94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</row>
    <row r="138" spans="2:15">
      <c r="B138" s="94"/>
      <c r="C138" s="94"/>
      <c r="D138" s="94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</row>
    <row r="139" spans="2:15">
      <c r="B139" s="94"/>
      <c r="C139" s="94"/>
      <c r="D139" s="94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</row>
    <row r="140" spans="2:15">
      <c r="B140" s="94"/>
      <c r="C140" s="94"/>
      <c r="D140" s="94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</row>
    <row r="141" spans="2:15">
      <c r="B141" s="94"/>
      <c r="C141" s="94"/>
      <c r="D141" s="94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</row>
    <row r="142" spans="2:15">
      <c r="B142" s="94"/>
      <c r="C142" s="94"/>
      <c r="D142" s="94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</row>
    <row r="143" spans="2:15">
      <c r="B143" s="94"/>
      <c r="C143" s="94"/>
      <c r="D143" s="94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</row>
    <row r="144" spans="2:15">
      <c r="B144" s="94"/>
      <c r="C144" s="94"/>
      <c r="D144" s="94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</row>
    <row r="145" spans="2:15">
      <c r="B145" s="94"/>
      <c r="C145" s="94"/>
      <c r="D145" s="94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</row>
    <row r="146" spans="2:15">
      <c r="B146" s="94"/>
      <c r="C146" s="94"/>
      <c r="D146" s="94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</row>
    <row r="147" spans="2:15">
      <c r="B147" s="94"/>
      <c r="C147" s="94"/>
      <c r="D147" s="94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</row>
    <row r="148" spans="2:15">
      <c r="B148" s="94"/>
      <c r="C148" s="94"/>
      <c r="D148" s="94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</row>
    <row r="149" spans="2:15">
      <c r="B149" s="94"/>
      <c r="C149" s="94"/>
      <c r="D149" s="94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</row>
    <row r="150" spans="2:15">
      <c r="B150" s="94"/>
      <c r="C150" s="94"/>
      <c r="D150" s="94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</row>
    <row r="151" spans="2:15">
      <c r="B151" s="94"/>
      <c r="C151" s="94"/>
      <c r="D151" s="94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</row>
    <row r="152" spans="2:15">
      <c r="B152" s="94"/>
      <c r="C152" s="94"/>
      <c r="D152" s="94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</row>
    <row r="153" spans="2:15">
      <c r="B153" s="94"/>
      <c r="C153" s="94"/>
      <c r="D153" s="94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</row>
    <row r="154" spans="2:15">
      <c r="B154" s="94"/>
      <c r="C154" s="94"/>
      <c r="D154" s="94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</row>
    <row r="155" spans="2:15">
      <c r="B155" s="94"/>
      <c r="C155" s="94"/>
      <c r="D155" s="94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</row>
    <row r="156" spans="2:15">
      <c r="B156" s="94"/>
      <c r="C156" s="94"/>
      <c r="D156" s="94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</row>
    <row r="157" spans="2:15">
      <c r="B157" s="94"/>
      <c r="C157" s="94"/>
      <c r="D157" s="94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</row>
    <row r="158" spans="2:15">
      <c r="B158" s="94"/>
      <c r="C158" s="94"/>
      <c r="D158" s="94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</row>
    <row r="159" spans="2:15">
      <c r="B159" s="94"/>
      <c r="C159" s="94"/>
      <c r="D159" s="94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</row>
    <row r="160" spans="2:15">
      <c r="B160" s="94"/>
      <c r="C160" s="94"/>
      <c r="D160" s="94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</row>
    <row r="161" spans="2:15">
      <c r="B161" s="94"/>
      <c r="C161" s="94"/>
      <c r="D161" s="94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</row>
    <row r="162" spans="2:15">
      <c r="B162" s="94"/>
      <c r="C162" s="94"/>
      <c r="D162" s="94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</row>
    <row r="163" spans="2:15">
      <c r="B163" s="94"/>
      <c r="C163" s="94"/>
      <c r="D163" s="94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</row>
    <row r="164" spans="2:15">
      <c r="B164" s="94"/>
      <c r="C164" s="94"/>
      <c r="D164" s="94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</row>
    <row r="165" spans="2:15">
      <c r="B165" s="94"/>
      <c r="C165" s="94"/>
      <c r="D165" s="94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</row>
    <row r="166" spans="2:15">
      <c r="B166" s="94"/>
      <c r="C166" s="94"/>
      <c r="D166" s="94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</row>
    <row r="167" spans="2:15">
      <c r="B167" s="94"/>
      <c r="C167" s="94"/>
      <c r="D167" s="94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</row>
    <row r="168" spans="2:15">
      <c r="B168" s="94"/>
      <c r="C168" s="94"/>
      <c r="D168" s="94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</row>
    <row r="169" spans="2:15">
      <c r="B169" s="94"/>
      <c r="C169" s="94"/>
      <c r="D169" s="94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</row>
    <row r="170" spans="2:15">
      <c r="B170" s="94"/>
      <c r="C170" s="94"/>
      <c r="D170" s="94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</row>
    <row r="171" spans="2:15">
      <c r="B171" s="94"/>
      <c r="C171" s="94"/>
      <c r="D171" s="94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</row>
    <row r="172" spans="2:15">
      <c r="B172" s="94"/>
      <c r="C172" s="94"/>
      <c r="D172" s="94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</row>
    <row r="173" spans="2:15">
      <c r="B173" s="94"/>
      <c r="C173" s="94"/>
      <c r="D173" s="94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</row>
    <row r="174" spans="2:15">
      <c r="B174" s="94"/>
      <c r="C174" s="94"/>
      <c r="D174" s="94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</row>
    <row r="175" spans="2:15">
      <c r="B175" s="94"/>
      <c r="C175" s="94"/>
      <c r="D175" s="94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</row>
    <row r="176" spans="2:15">
      <c r="B176" s="94"/>
      <c r="C176" s="94"/>
      <c r="D176" s="94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</row>
    <row r="177" spans="2:15">
      <c r="B177" s="94"/>
      <c r="C177" s="94"/>
      <c r="D177" s="94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</row>
    <row r="178" spans="2:15">
      <c r="B178" s="94"/>
      <c r="C178" s="94"/>
      <c r="D178" s="94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</row>
    <row r="179" spans="2:15">
      <c r="B179" s="94"/>
      <c r="C179" s="94"/>
      <c r="D179" s="94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</row>
    <row r="180" spans="2:15">
      <c r="B180" s="94"/>
      <c r="C180" s="94"/>
      <c r="D180" s="94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</row>
    <row r="181" spans="2:15">
      <c r="B181" s="94"/>
      <c r="C181" s="94"/>
      <c r="D181" s="94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</row>
    <row r="182" spans="2:15">
      <c r="B182" s="94"/>
      <c r="C182" s="94"/>
      <c r="D182" s="94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</row>
    <row r="183" spans="2:15">
      <c r="B183" s="94"/>
      <c r="C183" s="94"/>
      <c r="D183" s="94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</row>
    <row r="184" spans="2:15">
      <c r="B184" s="94"/>
      <c r="C184" s="94"/>
      <c r="D184" s="94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</row>
    <row r="185" spans="2:15">
      <c r="B185" s="94"/>
      <c r="C185" s="94"/>
      <c r="D185" s="94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</row>
    <row r="186" spans="2:15">
      <c r="B186" s="94"/>
      <c r="C186" s="94"/>
      <c r="D186" s="94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</row>
    <row r="187" spans="2:15">
      <c r="B187" s="94"/>
      <c r="C187" s="94"/>
      <c r="D187" s="94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</row>
    <row r="188" spans="2:15">
      <c r="B188" s="94"/>
      <c r="C188" s="94"/>
      <c r="D188" s="94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</row>
    <row r="189" spans="2:15">
      <c r="B189" s="94"/>
      <c r="C189" s="94"/>
      <c r="D189" s="94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</row>
    <row r="190" spans="2:15">
      <c r="B190" s="94"/>
      <c r="C190" s="94"/>
      <c r="D190" s="94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</row>
    <row r="191" spans="2:15">
      <c r="B191" s="94"/>
      <c r="C191" s="94"/>
      <c r="D191" s="94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</row>
    <row r="192" spans="2:15">
      <c r="B192" s="94"/>
      <c r="C192" s="94"/>
      <c r="D192" s="94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</row>
    <row r="193" spans="2:15">
      <c r="B193" s="94"/>
      <c r="C193" s="94"/>
      <c r="D193" s="94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</row>
    <row r="194" spans="2:15">
      <c r="B194" s="94"/>
      <c r="C194" s="94"/>
      <c r="D194" s="94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</row>
    <row r="195" spans="2:15">
      <c r="B195" s="94"/>
      <c r="C195" s="94"/>
      <c r="D195" s="94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</row>
    <row r="196" spans="2:15">
      <c r="B196" s="94"/>
      <c r="C196" s="94"/>
      <c r="D196" s="94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</row>
    <row r="197" spans="2:15">
      <c r="B197" s="94"/>
      <c r="C197" s="94"/>
      <c r="D197" s="94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</row>
    <row r="198" spans="2:15">
      <c r="B198" s="94"/>
      <c r="C198" s="94"/>
      <c r="D198" s="94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</row>
    <row r="199" spans="2:15">
      <c r="B199" s="94"/>
      <c r="C199" s="94"/>
      <c r="D199" s="94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</row>
    <row r="200" spans="2:15">
      <c r="B200" s="94"/>
      <c r="C200" s="94"/>
      <c r="D200" s="94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</row>
    <row r="201" spans="2:15">
      <c r="B201" s="94"/>
      <c r="C201" s="94"/>
      <c r="D201" s="94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</row>
    <row r="202" spans="2:15">
      <c r="B202" s="94"/>
      <c r="C202" s="94"/>
      <c r="D202" s="94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</row>
    <row r="203" spans="2:15">
      <c r="B203" s="94"/>
      <c r="C203" s="94"/>
      <c r="D203" s="94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</row>
    <row r="204" spans="2:15">
      <c r="B204" s="94"/>
      <c r="C204" s="94"/>
      <c r="D204" s="94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</row>
    <row r="205" spans="2:15">
      <c r="B205" s="94"/>
      <c r="C205" s="94"/>
      <c r="D205" s="94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</row>
    <row r="206" spans="2:15">
      <c r="B206" s="94"/>
      <c r="C206" s="94"/>
      <c r="D206" s="94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</row>
    <row r="207" spans="2:15">
      <c r="B207" s="94"/>
      <c r="C207" s="94"/>
      <c r="D207" s="94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</row>
    <row r="208" spans="2:15">
      <c r="B208" s="94"/>
      <c r="C208" s="94"/>
      <c r="D208" s="94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</row>
    <row r="209" spans="2:15">
      <c r="B209" s="94"/>
      <c r="C209" s="94"/>
      <c r="D209" s="94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</row>
    <row r="210" spans="2:15">
      <c r="B210" s="94"/>
      <c r="C210" s="94"/>
      <c r="D210" s="94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</row>
    <row r="211" spans="2:15">
      <c r="B211" s="94"/>
      <c r="C211" s="94"/>
      <c r="D211" s="94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</row>
    <row r="212" spans="2:15">
      <c r="B212" s="94"/>
      <c r="C212" s="94"/>
      <c r="D212" s="94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</row>
    <row r="213" spans="2:15">
      <c r="B213" s="94"/>
      <c r="C213" s="94"/>
      <c r="D213" s="94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</row>
    <row r="214" spans="2:15">
      <c r="B214" s="94"/>
      <c r="C214" s="94"/>
      <c r="D214" s="94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</row>
    <row r="215" spans="2:15">
      <c r="B215" s="94"/>
      <c r="C215" s="94"/>
      <c r="D215" s="94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</row>
    <row r="216" spans="2:15">
      <c r="B216" s="94"/>
      <c r="C216" s="94"/>
      <c r="D216" s="94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</row>
    <row r="217" spans="2:15">
      <c r="B217" s="94"/>
      <c r="C217" s="94"/>
      <c r="D217" s="94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</row>
    <row r="218" spans="2:15">
      <c r="B218" s="94"/>
      <c r="C218" s="94"/>
      <c r="D218" s="94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</row>
    <row r="219" spans="2:15">
      <c r="B219" s="94"/>
      <c r="C219" s="94"/>
      <c r="D219" s="94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</row>
    <row r="220" spans="2:15">
      <c r="B220" s="94"/>
      <c r="C220" s="94"/>
      <c r="D220" s="94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</row>
    <row r="221" spans="2:15">
      <c r="B221" s="94"/>
      <c r="C221" s="94"/>
      <c r="D221" s="94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</row>
    <row r="222" spans="2:15">
      <c r="B222" s="94"/>
      <c r="C222" s="94"/>
      <c r="D222" s="94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</row>
    <row r="223" spans="2:15">
      <c r="B223" s="94"/>
      <c r="C223" s="94"/>
      <c r="D223" s="94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</row>
    <row r="224" spans="2:15">
      <c r="B224" s="94"/>
      <c r="C224" s="94"/>
      <c r="D224" s="94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</row>
    <row r="225" spans="2:15">
      <c r="B225" s="94"/>
      <c r="C225" s="94"/>
      <c r="D225" s="94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</row>
    <row r="226" spans="2:15">
      <c r="B226" s="94"/>
      <c r="C226" s="94"/>
      <c r="D226" s="94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</row>
    <row r="227" spans="2:15">
      <c r="B227" s="94"/>
      <c r="C227" s="94"/>
      <c r="D227" s="94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</row>
    <row r="228" spans="2:15">
      <c r="B228" s="94"/>
      <c r="C228" s="94"/>
      <c r="D228" s="94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</row>
    <row r="229" spans="2:15">
      <c r="B229" s="94"/>
      <c r="C229" s="94"/>
      <c r="D229" s="94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</row>
    <row r="230" spans="2:15">
      <c r="B230" s="94"/>
      <c r="C230" s="94"/>
      <c r="D230" s="94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</row>
    <row r="231" spans="2:15">
      <c r="B231" s="94"/>
      <c r="C231" s="94"/>
      <c r="D231" s="94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</row>
    <row r="232" spans="2:15">
      <c r="B232" s="94"/>
      <c r="C232" s="94"/>
      <c r="D232" s="94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</row>
    <row r="233" spans="2:15">
      <c r="B233" s="94"/>
      <c r="C233" s="94"/>
      <c r="D233" s="94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</row>
    <row r="234" spans="2:15">
      <c r="B234" s="94"/>
      <c r="C234" s="94"/>
      <c r="D234" s="94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</row>
    <row r="235" spans="2:15">
      <c r="B235" s="94"/>
      <c r="C235" s="94"/>
      <c r="D235" s="94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</row>
    <row r="236" spans="2:15">
      <c r="B236" s="94"/>
      <c r="C236" s="94"/>
      <c r="D236" s="94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</row>
    <row r="237" spans="2:15">
      <c r="B237" s="94"/>
      <c r="C237" s="94"/>
      <c r="D237" s="94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</row>
    <row r="238" spans="2:15">
      <c r="B238" s="94"/>
      <c r="C238" s="94"/>
      <c r="D238" s="94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</row>
    <row r="239" spans="2:15">
      <c r="B239" s="94"/>
      <c r="C239" s="94"/>
      <c r="D239" s="94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</row>
    <row r="240" spans="2:15">
      <c r="B240" s="94"/>
      <c r="C240" s="94"/>
      <c r="D240" s="94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</row>
    <row r="241" spans="2:15">
      <c r="B241" s="94"/>
      <c r="C241" s="94"/>
      <c r="D241" s="94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</row>
    <row r="242" spans="2:15">
      <c r="B242" s="94"/>
      <c r="C242" s="94"/>
      <c r="D242" s="94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</row>
    <row r="243" spans="2:15">
      <c r="B243" s="94"/>
      <c r="C243" s="94"/>
      <c r="D243" s="94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</row>
    <row r="244" spans="2:15">
      <c r="B244" s="94"/>
      <c r="C244" s="94"/>
      <c r="D244" s="94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</row>
    <row r="245" spans="2:15">
      <c r="B245" s="94"/>
      <c r="C245" s="94"/>
      <c r="D245" s="94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</row>
    <row r="246" spans="2:15">
      <c r="B246" s="94"/>
      <c r="C246" s="94"/>
      <c r="D246" s="94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</row>
    <row r="247" spans="2:15">
      <c r="B247" s="94"/>
      <c r="C247" s="94"/>
      <c r="D247" s="94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</row>
    <row r="248" spans="2:15">
      <c r="B248" s="94"/>
      <c r="C248" s="94"/>
      <c r="D248" s="94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</row>
    <row r="249" spans="2:15">
      <c r="B249" s="94"/>
      <c r="C249" s="94"/>
      <c r="D249" s="94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</row>
    <row r="250" spans="2:15">
      <c r="B250" s="94"/>
      <c r="C250" s="94"/>
      <c r="D250" s="94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</row>
    <row r="251" spans="2:15">
      <c r="B251" s="94"/>
      <c r="C251" s="94"/>
      <c r="D251" s="94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</row>
    <row r="252" spans="2:15">
      <c r="B252" s="94"/>
      <c r="C252" s="94"/>
      <c r="D252" s="94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</row>
    <row r="253" spans="2:15">
      <c r="B253" s="94"/>
      <c r="C253" s="94"/>
      <c r="D253" s="94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</row>
    <row r="254" spans="2:15">
      <c r="B254" s="94"/>
      <c r="C254" s="94"/>
      <c r="D254" s="94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</row>
    <row r="255" spans="2:15">
      <c r="B255" s="94"/>
      <c r="C255" s="94"/>
      <c r="D255" s="94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</row>
    <row r="256" spans="2:15">
      <c r="B256" s="94"/>
      <c r="C256" s="94"/>
      <c r="D256" s="94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</row>
    <row r="257" spans="2:15">
      <c r="B257" s="94"/>
      <c r="C257" s="94"/>
      <c r="D257" s="94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</row>
    <row r="258" spans="2:15">
      <c r="B258" s="94"/>
      <c r="C258" s="94"/>
      <c r="D258" s="94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</row>
    <row r="259" spans="2:15">
      <c r="B259" s="94"/>
      <c r="C259" s="94"/>
      <c r="D259" s="94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</row>
    <row r="260" spans="2:15">
      <c r="B260" s="94"/>
      <c r="C260" s="94"/>
      <c r="D260" s="94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</row>
    <row r="261" spans="2:15">
      <c r="B261" s="94"/>
      <c r="C261" s="94"/>
      <c r="D261" s="94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</row>
    <row r="262" spans="2:15">
      <c r="B262" s="94"/>
      <c r="C262" s="94"/>
      <c r="D262" s="94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</row>
    <row r="263" spans="2:15">
      <c r="B263" s="94"/>
      <c r="C263" s="94"/>
      <c r="D263" s="94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</row>
    <row r="264" spans="2:15">
      <c r="B264" s="94"/>
      <c r="C264" s="94"/>
      <c r="D264" s="94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</row>
    <row r="265" spans="2:15">
      <c r="B265" s="94"/>
      <c r="C265" s="94"/>
      <c r="D265" s="94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</row>
    <row r="266" spans="2:15">
      <c r="B266" s="94"/>
      <c r="C266" s="94"/>
      <c r="D266" s="94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2:15">
      <c r="B267" s="94"/>
      <c r="C267" s="94"/>
      <c r="D267" s="94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</row>
    <row r="268" spans="2:15">
      <c r="B268" s="94"/>
      <c r="C268" s="94"/>
      <c r="D268" s="94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</row>
    <row r="269" spans="2:15">
      <c r="B269" s="94"/>
      <c r="C269" s="94"/>
      <c r="D269" s="94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94"/>
      <c r="C270" s="94"/>
      <c r="D270" s="94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94"/>
      <c r="C271" s="94"/>
      <c r="D271" s="94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94"/>
      <c r="C272" s="94"/>
      <c r="D272" s="94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94"/>
      <c r="C273" s="94"/>
      <c r="D273" s="94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94"/>
      <c r="C274" s="94"/>
      <c r="D274" s="94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94"/>
      <c r="C275" s="94"/>
      <c r="D275" s="94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94"/>
      <c r="C276" s="94"/>
      <c r="D276" s="94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4"/>
      <c r="D277" s="94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4"/>
      <c r="D278" s="94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4"/>
      <c r="D279" s="94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4"/>
      <c r="D280" s="94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4"/>
      <c r="D281" s="94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4"/>
      <c r="D282" s="94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4"/>
      <c r="D283" s="94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4"/>
      <c r="D284" s="94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4"/>
      <c r="D285" s="94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4"/>
      <c r="D286" s="94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4"/>
      <c r="D287" s="94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4"/>
      <c r="D288" s="94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4"/>
      <c r="D289" s="94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4"/>
      <c r="C290" s="94"/>
      <c r="D290" s="94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94"/>
      <c r="C291" s="94"/>
      <c r="D291" s="94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94"/>
      <c r="C292" s="94"/>
      <c r="D292" s="94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94"/>
      <c r="C293" s="94"/>
      <c r="D293" s="94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94"/>
      <c r="C294" s="94"/>
      <c r="D294" s="94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94"/>
      <c r="C295" s="94"/>
      <c r="D295" s="94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4"/>
      <c r="C296" s="94"/>
      <c r="D296" s="94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4"/>
      <c r="D297" s="94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4"/>
      <c r="D298" s="94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4"/>
      <c r="D299" s="94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4"/>
      <c r="D300" s="94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</sheetData>
  <sheetProtection sheet="1" objects="1" scenarios="1"/>
  <mergeCells count="1">
    <mergeCell ref="B6:O6"/>
  </mergeCells>
  <phoneticPr fontId="4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>
      <selection activeCell="C25" sqref="C25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31.285156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9" style="1" bestFit="1" customWidth="1"/>
    <col min="8" max="8" width="9.140625" style="1" bestFit="1" customWidth="1"/>
    <col min="9" max="9" width="7.5703125" style="1" bestFit="1" customWidth="1"/>
    <col min="10" max="10" width="14.5703125" style="1" bestFit="1" customWidth="1"/>
    <col min="11" max="16384" width="9.140625" style="1"/>
  </cols>
  <sheetData>
    <row r="1" spans="2:10">
      <c r="B1" s="46" t="s">
        <v>144</v>
      </c>
      <c r="C1" s="46" t="s" vm="1">
        <v>227</v>
      </c>
    </row>
    <row r="2" spans="2:10">
      <c r="B2" s="46" t="s">
        <v>143</v>
      </c>
      <c r="C2" s="46" t="s">
        <v>228</v>
      </c>
    </row>
    <row r="3" spans="2:10">
      <c r="B3" s="46" t="s">
        <v>145</v>
      </c>
      <c r="C3" s="46" t="s">
        <v>229</v>
      </c>
    </row>
    <row r="4" spans="2:10">
      <c r="B4" s="46" t="s">
        <v>146</v>
      </c>
      <c r="C4" s="46">
        <v>414</v>
      </c>
    </row>
    <row r="6" spans="2:10" ht="26.25" customHeight="1">
      <c r="B6" s="145" t="s">
        <v>175</v>
      </c>
      <c r="C6" s="146"/>
      <c r="D6" s="146"/>
      <c r="E6" s="146"/>
      <c r="F6" s="146"/>
      <c r="G6" s="146"/>
      <c r="H6" s="146"/>
      <c r="I6" s="146"/>
      <c r="J6" s="147"/>
    </row>
    <row r="7" spans="2:10" s="3" customFormat="1" ht="63">
      <c r="B7" s="47" t="s">
        <v>114</v>
      </c>
      <c r="C7" s="49" t="s">
        <v>55</v>
      </c>
      <c r="D7" s="49" t="s">
        <v>85</v>
      </c>
      <c r="E7" s="49" t="s">
        <v>56</v>
      </c>
      <c r="F7" s="49" t="s">
        <v>101</v>
      </c>
      <c r="G7" s="49" t="s">
        <v>186</v>
      </c>
      <c r="H7" s="49" t="s">
        <v>147</v>
      </c>
      <c r="I7" s="49" t="s">
        <v>148</v>
      </c>
      <c r="J7" s="64" t="s">
        <v>214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208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87" t="s">
        <v>40</v>
      </c>
      <c r="C10" s="98"/>
      <c r="D10" s="87"/>
      <c r="E10" s="130">
        <v>6.7184809122346256E-2</v>
      </c>
      <c r="F10" s="88"/>
      <c r="G10" s="90">
        <v>2882.9074200000005</v>
      </c>
      <c r="H10" s="91">
        <f>IFERROR(G10/$G$10,0)</f>
        <v>1</v>
      </c>
      <c r="I10" s="91">
        <f>G10/'סכום נכסי הקרן'!$C$42</f>
        <v>1.4644573210428064E-3</v>
      </c>
      <c r="J10" s="87"/>
    </row>
    <row r="11" spans="2:10" ht="22.5" customHeight="1">
      <c r="B11" s="107" t="s">
        <v>201</v>
      </c>
      <c r="C11" s="98"/>
      <c r="D11" s="87"/>
      <c r="E11" s="130">
        <v>6.7184809122346256E-2</v>
      </c>
      <c r="F11" s="88"/>
      <c r="G11" s="90">
        <v>2882.9074200000005</v>
      </c>
      <c r="H11" s="91">
        <f t="shared" ref="H11:H13" si="0">IFERROR(G11/$G$10,0)</f>
        <v>1</v>
      </c>
      <c r="I11" s="91">
        <f>G11/'סכום נכסי הקרן'!$C$42</f>
        <v>1.4644573210428064E-3</v>
      </c>
      <c r="J11" s="87"/>
    </row>
    <row r="12" spans="2:10">
      <c r="B12" s="85" t="s">
        <v>86</v>
      </c>
      <c r="C12" s="100"/>
      <c r="D12" s="80"/>
      <c r="E12" s="131">
        <v>6.7184809122346256E-2</v>
      </c>
      <c r="F12" s="81"/>
      <c r="G12" s="83">
        <v>2882.9074200000005</v>
      </c>
      <c r="H12" s="84">
        <f t="shared" si="0"/>
        <v>1</v>
      </c>
      <c r="I12" s="84">
        <f>G12/'סכום נכסי הקרן'!$C$42</f>
        <v>1.4644573210428064E-3</v>
      </c>
      <c r="J12" s="80"/>
    </row>
    <row r="13" spans="2:10">
      <c r="B13" s="86" t="s">
        <v>3006</v>
      </c>
      <c r="C13" s="98">
        <v>44926</v>
      </c>
      <c r="D13" s="87" t="s">
        <v>3007</v>
      </c>
      <c r="E13" s="130">
        <v>6.7184809122346256E-2</v>
      </c>
      <c r="F13" s="88" t="s">
        <v>131</v>
      </c>
      <c r="G13" s="90">
        <v>2882.9074200000005</v>
      </c>
      <c r="H13" s="91">
        <f t="shared" si="0"/>
        <v>1</v>
      </c>
      <c r="I13" s="91">
        <f>G13/'סכום נכסי הקרן'!$C$42</f>
        <v>1.4644573210428064E-3</v>
      </c>
      <c r="J13" s="87" t="s">
        <v>3008</v>
      </c>
    </row>
    <row r="14" spans="2:10">
      <c r="B14" s="107"/>
      <c r="C14" s="98"/>
      <c r="D14" s="87"/>
      <c r="E14" s="130"/>
      <c r="F14" s="87"/>
      <c r="G14" s="87"/>
      <c r="H14" s="91"/>
      <c r="I14" s="87"/>
      <c r="J14" s="87"/>
    </row>
    <row r="15" spans="2:10">
      <c r="B15" s="87"/>
      <c r="C15" s="98"/>
      <c r="D15" s="87"/>
      <c r="E15" s="130"/>
      <c r="F15" s="87"/>
      <c r="G15" s="87"/>
      <c r="H15" s="87"/>
      <c r="I15" s="87"/>
      <c r="J15" s="87"/>
    </row>
    <row r="16" spans="2:10">
      <c r="B16" s="87"/>
      <c r="C16" s="98"/>
      <c r="D16" s="87"/>
      <c r="E16" s="130"/>
      <c r="F16" s="87"/>
      <c r="G16" s="87"/>
      <c r="H16" s="87"/>
      <c r="I16" s="87"/>
      <c r="J16" s="87"/>
    </row>
    <row r="17" spans="2:10">
      <c r="B17" s="128"/>
      <c r="C17" s="98"/>
      <c r="D17" s="87"/>
      <c r="E17" s="130"/>
      <c r="F17" s="87"/>
      <c r="G17" s="87"/>
      <c r="H17" s="87"/>
      <c r="I17" s="87"/>
      <c r="J17" s="87"/>
    </row>
    <row r="18" spans="2:10">
      <c r="B18" s="128"/>
      <c r="C18" s="98"/>
      <c r="D18" s="87"/>
      <c r="E18" s="130"/>
      <c r="F18" s="87"/>
      <c r="G18" s="87"/>
      <c r="H18" s="87"/>
      <c r="I18" s="87"/>
      <c r="J18" s="87"/>
    </row>
    <row r="19" spans="2:10">
      <c r="B19" s="87"/>
      <c r="C19" s="98"/>
      <c r="D19" s="87"/>
      <c r="E19" s="130"/>
      <c r="F19" s="87"/>
      <c r="G19" s="87"/>
      <c r="H19" s="87"/>
      <c r="I19" s="87"/>
      <c r="J19" s="87"/>
    </row>
    <row r="20" spans="2:10">
      <c r="B20" s="87"/>
      <c r="C20" s="98"/>
      <c r="D20" s="87"/>
      <c r="E20" s="130"/>
      <c r="F20" s="87"/>
      <c r="G20" s="87"/>
      <c r="H20" s="87"/>
      <c r="I20" s="87"/>
      <c r="J20" s="87"/>
    </row>
    <row r="21" spans="2:10">
      <c r="B21" s="87"/>
      <c r="C21" s="98"/>
      <c r="D21" s="87"/>
      <c r="E21" s="130"/>
      <c r="F21" s="87"/>
      <c r="G21" s="87"/>
      <c r="H21" s="87"/>
      <c r="I21" s="87"/>
      <c r="J21" s="87"/>
    </row>
    <row r="22" spans="2:10">
      <c r="B22" s="87"/>
      <c r="C22" s="98"/>
      <c r="D22" s="87"/>
      <c r="E22" s="130"/>
      <c r="F22" s="87"/>
      <c r="G22" s="87"/>
      <c r="H22" s="87"/>
      <c r="I22" s="87"/>
      <c r="J22" s="87"/>
    </row>
    <row r="23" spans="2:10">
      <c r="B23" s="87"/>
      <c r="C23" s="98"/>
      <c r="D23" s="87"/>
      <c r="E23" s="130"/>
      <c r="F23" s="87"/>
      <c r="G23" s="87"/>
      <c r="H23" s="87"/>
      <c r="I23" s="87"/>
      <c r="J23" s="87"/>
    </row>
    <row r="24" spans="2:10">
      <c r="B24" s="87"/>
      <c r="C24" s="98"/>
      <c r="D24" s="87"/>
      <c r="E24" s="130"/>
      <c r="F24" s="87"/>
      <c r="G24" s="87"/>
      <c r="H24" s="87"/>
      <c r="I24" s="87"/>
      <c r="J24" s="87"/>
    </row>
    <row r="25" spans="2:10">
      <c r="B25" s="87"/>
      <c r="C25" s="98"/>
      <c r="D25" s="87"/>
      <c r="E25" s="130"/>
      <c r="F25" s="87"/>
      <c r="G25" s="87"/>
      <c r="H25" s="87"/>
      <c r="I25" s="87"/>
      <c r="J25" s="87"/>
    </row>
    <row r="26" spans="2:10">
      <c r="B26" s="87"/>
      <c r="C26" s="98"/>
      <c r="D26" s="87"/>
      <c r="E26" s="130"/>
      <c r="F26" s="87"/>
      <c r="G26" s="87"/>
      <c r="H26" s="87"/>
      <c r="I26" s="87"/>
      <c r="J26" s="87"/>
    </row>
    <row r="27" spans="2:10">
      <c r="B27" s="87"/>
      <c r="C27" s="98"/>
      <c r="D27" s="87"/>
      <c r="E27" s="130"/>
      <c r="F27" s="87"/>
      <c r="G27" s="87"/>
      <c r="H27" s="87"/>
      <c r="I27" s="87"/>
      <c r="J27" s="87"/>
    </row>
    <row r="28" spans="2:10">
      <c r="B28" s="87"/>
      <c r="C28" s="98"/>
      <c r="D28" s="87"/>
      <c r="E28" s="130"/>
      <c r="F28" s="87"/>
      <c r="G28" s="87"/>
      <c r="H28" s="87"/>
      <c r="I28" s="87"/>
      <c r="J28" s="87"/>
    </row>
    <row r="29" spans="2:10">
      <c r="B29" s="87"/>
      <c r="C29" s="98"/>
      <c r="D29" s="87"/>
      <c r="E29" s="130"/>
      <c r="F29" s="87"/>
      <c r="G29" s="87"/>
      <c r="H29" s="87"/>
      <c r="I29" s="87"/>
      <c r="J29" s="87"/>
    </row>
    <row r="30" spans="2:10">
      <c r="B30" s="87"/>
      <c r="C30" s="98"/>
      <c r="D30" s="87"/>
      <c r="E30" s="130"/>
      <c r="F30" s="87"/>
      <c r="G30" s="87"/>
      <c r="H30" s="87"/>
      <c r="I30" s="87"/>
      <c r="J30" s="87"/>
    </row>
    <row r="31" spans="2:10">
      <c r="B31" s="87"/>
      <c r="C31" s="98"/>
      <c r="D31" s="87"/>
      <c r="E31" s="130"/>
      <c r="F31" s="87"/>
      <c r="G31" s="87"/>
      <c r="H31" s="87"/>
      <c r="I31" s="87"/>
      <c r="J31" s="87"/>
    </row>
    <row r="32" spans="2:10">
      <c r="B32" s="87"/>
      <c r="C32" s="98"/>
      <c r="D32" s="87"/>
      <c r="E32" s="130"/>
      <c r="F32" s="87"/>
      <c r="G32" s="87"/>
      <c r="H32" s="87"/>
      <c r="I32" s="87"/>
      <c r="J32" s="87"/>
    </row>
    <row r="33" spans="2:10">
      <c r="B33" s="87"/>
      <c r="C33" s="98"/>
      <c r="D33" s="87"/>
      <c r="E33" s="130"/>
      <c r="F33" s="87"/>
      <c r="G33" s="87"/>
      <c r="H33" s="87"/>
      <c r="I33" s="87"/>
      <c r="J33" s="87"/>
    </row>
    <row r="34" spans="2:10">
      <c r="B34" s="87"/>
      <c r="C34" s="98"/>
      <c r="D34" s="87"/>
      <c r="E34" s="130"/>
      <c r="F34" s="87"/>
      <c r="G34" s="87"/>
      <c r="H34" s="87"/>
      <c r="I34" s="87"/>
      <c r="J34" s="87"/>
    </row>
    <row r="35" spans="2:10">
      <c r="B35" s="87"/>
      <c r="C35" s="98"/>
      <c r="D35" s="87"/>
      <c r="E35" s="130"/>
      <c r="F35" s="87"/>
      <c r="G35" s="87"/>
      <c r="H35" s="87"/>
      <c r="I35" s="87"/>
      <c r="J35" s="87"/>
    </row>
    <row r="36" spans="2:10">
      <c r="B36" s="87"/>
      <c r="C36" s="98"/>
      <c r="D36" s="87"/>
      <c r="E36" s="130"/>
      <c r="F36" s="87"/>
      <c r="G36" s="87"/>
      <c r="H36" s="87"/>
      <c r="I36" s="87"/>
      <c r="J36" s="87"/>
    </row>
    <row r="37" spans="2:10">
      <c r="B37" s="87"/>
      <c r="C37" s="98"/>
      <c r="D37" s="87"/>
      <c r="E37" s="130"/>
      <c r="F37" s="87"/>
      <c r="G37" s="87"/>
      <c r="H37" s="87"/>
      <c r="I37" s="87"/>
      <c r="J37" s="87"/>
    </row>
    <row r="38" spans="2:10">
      <c r="B38" s="87"/>
      <c r="C38" s="98"/>
      <c r="D38" s="87"/>
      <c r="E38" s="130"/>
      <c r="F38" s="87"/>
      <c r="G38" s="87"/>
      <c r="H38" s="87"/>
      <c r="I38" s="87"/>
      <c r="J38" s="87"/>
    </row>
    <row r="39" spans="2:10">
      <c r="B39" s="87"/>
      <c r="C39" s="98"/>
      <c r="D39" s="87"/>
      <c r="E39" s="130"/>
      <c r="F39" s="87"/>
      <c r="G39" s="87"/>
      <c r="H39" s="87"/>
      <c r="I39" s="87"/>
      <c r="J39" s="87"/>
    </row>
    <row r="40" spans="2:10">
      <c r="B40" s="87"/>
      <c r="C40" s="98"/>
      <c r="D40" s="87"/>
      <c r="E40" s="130"/>
      <c r="F40" s="87"/>
      <c r="G40" s="87"/>
      <c r="H40" s="87"/>
      <c r="I40" s="87"/>
      <c r="J40" s="87"/>
    </row>
    <row r="41" spans="2:10">
      <c r="B41" s="87"/>
      <c r="C41" s="98"/>
      <c r="D41" s="87"/>
      <c r="E41" s="130"/>
      <c r="F41" s="87"/>
      <c r="G41" s="87"/>
      <c r="H41" s="87"/>
      <c r="I41" s="87"/>
      <c r="J41" s="87"/>
    </row>
    <row r="42" spans="2:10">
      <c r="B42" s="87"/>
      <c r="C42" s="98"/>
      <c r="D42" s="87"/>
      <c r="E42" s="130"/>
      <c r="F42" s="87"/>
      <c r="G42" s="87"/>
      <c r="H42" s="87"/>
      <c r="I42" s="87"/>
      <c r="J42" s="87"/>
    </row>
    <row r="43" spans="2:10">
      <c r="B43" s="87"/>
      <c r="C43" s="98"/>
      <c r="D43" s="87"/>
      <c r="E43" s="130"/>
      <c r="F43" s="87"/>
      <c r="G43" s="87"/>
      <c r="H43" s="87"/>
      <c r="I43" s="87"/>
      <c r="J43" s="87"/>
    </row>
    <row r="44" spans="2:10">
      <c r="B44" s="87"/>
      <c r="C44" s="98"/>
      <c r="D44" s="87"/>
      <c r="E44" s="130"/>
      <c r="F44" s="87"/>
      <c r="G44" s="87"/>
      <c r="H44" s="87"/>
      <c r="I44" s="87"/>
      <c r="J44" s="87"/>
    </row>
    <row r="45" spans="2:10">
      <c r="B45" s="87"/>
      <c r="C45" s="98"/>
      <c r="D45" s="87"/>
      <c r="E45" s="130"/>
      <c r="F45" s="87"/>
      <c r="G45" s="87"/>
      <c r="H45" s="87"/>
      <c r="I45" s="87"/>
      <c r="J45" s="87"/>
    </row>
    <row r="46" spans="2:10">
      <c r="B46" s="87"/>
      <c r="C46" s="98"/>
      <c r="D46" s="87"/>
      <c r="E46" s="130"/>
      <c r="F46" s="87"/>
      <c r="G46" s="87"/>
      <c r="H46" s="87"/>
      <c r="I46" s="87"/>
      <c r="J46" s="87"/>
    </row>
    <row r="47" spans="2:10">
      <c r="B47" s="87"/>
      <c r="C47" s="98"/>
      <c r="D47" s="87"/>
      <c r="E47" s="130"/>
      <c r="F47" s="87"/>
      <c r="G47" s="87"/>
      <c r="H47" s="87"/>
      <c r="I47" s="87"/>
      <c r="J47" s="87"/>
    </row>
    <row r="48" spans="2:10">
      <c r="B48" s="87"/>
      <c r="C48" s="98"/>
      <c r="D48" s="87"/>
      <c r="E48" s="130"/>
      <c r="F48" s="87"/>
      <c r="G48" s="87"/>
      <c r="H48" s="87"/>
      <c r="I48" s="87"/>
      <c r="J48" s="87"/>
    </row>
    <row r="49" spans="2:10">
      <c r="B49" s="87"/>
      <c r="C49" s="98"/>
      <c r="D49" s="87"/>
      <c r="E49" s="130"/>
      <c r="F49" s="87"/>
      <c r="G49" s="87"/>
      <c r="H49" s="87"/>
      <c r="I49" s="87"/>
      <c r="J49" s="87"/>
    </row>
    <row r="50" spans="2:10">
      <c r="B50" s="87"/>
      <c r="C50" s="98"/>
      <c r="D50" s="87"/>
      <c r="E50" s="130"/>
      <c r="F50" s="87"/>
      <c r="G50" s="87"/>
      <c r="H50" s="87"/>
      <c r="I50" s="87"/>
      <c r="J50" s="87"/>
    </row>
    <row r="51" spans="2:10">
      <c r="B51" s="87"/>
      <c r="C51" s="98"/>
      <c r="D51" s="87"/>
      <c r="E51" s="130"/>
      <c r="F51" s="87"/>
      <c r="G51" s="87"/>
      <c r="H51" s="87"/>
      <c r="I51" s="87"/>
      <c r="J51" s="87"/>
    </row>
    <row r="52" spans="2:10">
      <c r="B52" s="87"/>
      <c r="C52" s="98"/>
      <c r="D52" s="87"/>
      <c r="E52" s="130"/>
      <c r="F52" s="87"/>
      <c r="G52" s="87"/>
      <c r="H52" s="87"/>
      <c r="I52" s="87"/>
      <c r="J52" s="87"/>
    </row>
    <row r="53" spans="2:10">
      <c r="B53" s="87"/>
      <c r="C53" s="98"/>
      <c r="D53" s="87"/>
      <c r="E53" s="130"/>
      <c r="F53" s="87"/>
      <c r="G53" s="87"/>
      <c r="H53" s="87"/>
      <c r="I53" s="87"/>
      <c r="J53" s="87"/>
    </row>
    <row r="54" spans="2:10">
      <c r="B54" s="87"/>
      <c r="C54" s="98"/>
      <c r="D54" s="87"/>
      <c r="E54" s="130"/>
      <c r="F54" s="87"/>
      <c r="G54" s="87"/>
      <c r="H54" s="87"/>
      <c r="I54" s="87"/>
      <c r="J54" s="87"/>
    </row>
    <row r="55" spans="2:10">
      <c r="B55" s="87"/>
      <c r="C55" s="98"/>
      <c r="D55" s="87"/>
      <c r="E55" s="130"/>
      <c r="F55" s="87"/>
      <c r="G55" s="87"/>
      <c r="H55" s="87"/>
      <c r="I55" s="87"/>
      <c r="J55" s="87"/>
    </row>
    <row r="56" spans="2:10">
      <c r="B56" s="87"/>
      <c r="C56" s="98"/>
      <c r="D56" s="87"/>
      <c r="E56" s="130"/>
      <c r="F56" s="87"/>
      <c r="G56" s="87"/>
      <c r="H56" s="87"/>
      <c r="I56" s="87"/>
      <c r="J56" s="87"/>
    </row>
    <row r="57" spans="2:10">
      <c r="B57" s="87"/>
      <c r="C57" s="98"/>
      <c r="D57" s="87"/>
      <c r="E57" s="130"/>
      <c r="F57" s="87"/>
      <c r="G57" s="87"/>
      <c r="H57" s="87"/>
      <c r="I57" s="87"/>
      <c r="J57" s="87"/>
    </row>
    <row r="58" spans="2:10">
      <c r="B58" s="87"/>
      <c r="C58" s="98"/>
      <c r="D58" s="87"/>
      <c r="E58" s="130"/>
      <c r="F58" s="87"/>
      <c r="G58" s="87"/>
      <c r="H58" s="87"/>
      <c r="I58" s="87"/>
      <c r="J58" s="87"/>
    </row>
    <row r="59" spans="2:10">
      <c r="B59" s="87"/>
      <c r="C59" s="98"/>
      <c r="D59" s="87"/>
      <c r="E59" s="130"/>
      <c r="F59" s="87"/>
      <c r="G59" s="87"/>
      <c r="H59" s="87"/>
      <c r="I59" s="87"/>
      <c r="J59" s="87"/>
    </row>
    <row r="60" spans="2:10">
      <c r="B60" s="87"/>
      <c r="C60" s="98"/>
      <c r="D60" s="87"/>
      <c r="E60" s="130"/>
      <c r="F60" s="87"/>
      <c r="G60" s="87"/>
      <c r="H60" s="87"/>
      <c r="I60" s="87"/>
      <c r="J60" s="87"/>
    </row>
    <row r="61" spans="2:10">
      <c r="B61" s="87"/>
      <c r="C61" s="98"/>
      <c r="D61" s="87"/>
      <c r="E61" s="130"/>
      <c r="F61" s="87"/>
      <c r="G61" s="87"/>
      <c r="H61" s="87"/>
      <c r="I61" s="87"/>
      <c r="J61" s="87"/>
    </row>
    <row r="62" spans="2:10">
      <c r="B62" s="87"/>
      <c r="C62" s="98"/>
      <c r="D62" s="87"/>
      <c r="E62" s="130"/>
      <c r="F62" s="87"/>
      <c r="G62" s="87"/>
      <c r="H62" s="87"/>
      <c r="I62" s="87"/>
      <c r="J62" s="87"/>
    </row>
    <row r="63" spans="2:10">
      <c r="B63" s="87"/>
      <c r="C63" s="98"/>
      <c r="D63" s="87"/>
      <c r="E63" s="130"/>
      <c r="F63" s="87"/>
      <c r="G63" s="87"/>
      <c r="H63" s="87"/>
      <c r="I63" s="87"/>
      <c r="J63" s="87"/>
    </row>
    <row r="64" spans="2:10">
      <c r="B64" s="87"/>
      <c r="C64" s="98"/>
      <c r="D64" s="87"/>
      <c r="E64" s="130"/>
      <c r="F64" s="87"/>
      <c r="G64" s="87"/>
      <c r="H64" s="87"/>
      <c r="I64" s="87"/>
      <c r="J64" s="87"/>
    </row>
    <row r="65" spans="2:10">
      <c r="B65" s="87"/>
      <c r="C65" s="98"/>
      <c r="D65" s="87"/>
      <c r="E65" s="130"/>
      <c r="F65" s="87"/>
      <c r="G65" s="87"/>
      <c r="H65" s="87"/>
      <c r="I65" s="87"/>
      <c r="J65" s="87"/>
    </row>
    <row r="66" spans="2:10">
      <c r="B66" s="87"/>
      <c r="C66" s="98"/>
      <c r="D66" s="87"/>
      <c r="E66" s="130"/>
      <c r="F66" s="87"/>
      <c r="G66" s="87"/>
      <c r="H66" s="87"/>
      <c r="I66" s="87"/>
      <c r="J66" s="87"/>
    </row>
    <row r="67" spans="2:10">
      <c r="B67" s="87"/>
      <c r="C67" s="98"/>
      <c r="D67" s="87"/>
      <c r="E67" s="130"/>
      <c r="F67" s="87"/>
      <c r="G67" s="87"/>
      <c r="H67" s="87"/>
      <c r="I67" s="87"/>
      <c r="J67" s="87"/>
    </row>
    <row r="68" spans="2:10">
      <c r="B68" s="87"/>
      <c r="C68" s="98"/>
      <c r="D68" s="87"/>
      <c r="E68" s="130"/>
      <c r="F68" s="87"/>
      <c r="G68" s="87"/>
      <c r="H68" s="87"/>
      <c r="I68" s="87"/>
      <c r="J68" s="87"/>
    </row>
    <row r="69" spans="2:10">
      <c r="B69" s="87"/>
      <c r="C69" s="98"/>
      <c r="D69" s="87"/>
      <c r="E69" s="130"/>
      <c r="F69" s="87"/>
      <c r="G69" s="87"/>
      <c r="H69" s="87"/>
      <c r="I69" s="87"/>
      <c r="J69" s="87"/>
    </row>
    <row r="70" spans="2:10">
      <c r="B70" s="87"/>
      <c r="C70" s="98"/>
      <c r="D70" s="87"/>
      <c r="E70" s="130"/>
      <c r="F70" s="87"/>
      <c r="G70" s="87"/>
      <c r="H70" s="87"/>
      <c r="I70" s="87"/>
      <c r="J70" s="87"/>
    </row>
    <row r="71" spans="2:10">
      <c r="B71" s="87"/>
      <c r="C71" s="98"/>
      <c r="D71" s="87"/>
      <c r="E71" s="130"/>
      <c r="F71" s="87"/>
      <c r="G71" s="87"/>
      <c r="H71" s="87"/>
      <c r="I71" s="87"/>
      <c r="J71" s="87"/>
    </row>
    <row r="72" spans="2:10">
      <c r="B72" s="87"/>
      <c r="C72" s="98"/>
      <c r="D72" s="87"/>
      <c r="E72" s="130"/>
      <c r="F72" s="87"/>
      <c r="G72" s="87"/>
      <c r="H72" s="87"/>
      <c r="I72" s="87"/>
      <c r="J72" s="87"/>
    </row>
    <row r="73" spans="2:10">
      <c r="B73" s="87"/>
      <c r="C73" s="98"/>
      <c r="D73" s="87"/>
      <c r="E73" s="130"/>
      <c r="F73" s="87"/>
      <c r="G73" s="87"/>
      <c r="H73" s="87"/>
      <c r="I73" s="87"/>
      <c r="J73" s="87"/>
    </row>
    <row r="74" spans="2:10">
      <c r="B74" s="87"/>
      <c r="C74" s="98"/>
      <c r="D74" s="87"/>
      <c r="E74" s="130"/>
      <c r="F74" s="87"/>
      <c r="G74" s="87"/>
      <c r="H74" s="87"/>
      <c r="I74" s="87"/>
      <c r="J74" s="87"/>
    </row>
    <row r="75" spans="2:10">
      <c r="B75" s="87"/>
      <c r="C75" s="98"/>
      <c r="D75" s="87"/>
      <c r="E75" s="130"/>
      <c r="F75" s="87"/>
      <c r="G75" s="87"/>
      <c r="H75" s="87"/>
      <c r="I75" s="87"/>
      <c r="J75" s="87"/>
    </row>
    <row r="76" spans="2:10">
      <c r="B76" s="87"/>
      <c r="C76" s="98"/>
      <c r="D76" s="87"/>
      <c r="E76" s="130"/>
      <c r="F76" s="87"/>
      <c r="G76" s="87"/>
      <c r="H76" s="87"/>
      <c r="I76" s="87"/>
      <c r="J76" s="87"/>
    </row>
    <row r="77" spans="2:10">
      <c r="B77" s="87"/>
      <c r="C77" s="98"/>
      <c r="D77" s="87"/>
      <c r="E77" s="130"/>
      <c r="F77" s="87"/>
      <c r="G77" s="87"/>
      <c r="H77" s="87"/>
      <c r="I77" s="87"/>
      <c r="J77" s="87"/>
    </row>
    <row r="78" spans="2:10">
      <c r="B78" s="87"/>
      <c r="C78" s="98"/>
      <c r="D78" s="87"/>
      <c r="E78" s="130"/>
      <c r="F78" s="87"/>
      <c r="G78" s="87"/>
      <c r="H78" s="87"/>
      <c r="I78" s="87"/>
      <c r="J78" s="87"/>
    </row>
    <row r="79" spans="2:10">
      <c r="B79" s="87"/>
      <c r="C79" s="98"/>
      <c r="D79" s="87"/>
      <c r="E79" s="130"/>
      <c r="F79" s="87"/>
      <c r="G79" s="87"/>
      <c r="H79" s="87"/>
      <c r="I79" s="87"/>
      <c r="J79" s="87"/>
    </row>
    <row r="80" spans="2:10">
      <c r="B80" s="87"/>
      <c r="C80" s="98"/>
      <c r="D80" s="87"/>
      <c r="E80" s="130"/>
      <c r="F80" s="87"/>
      <c r="G80" s="87"/>
      <c r="H80" s="87"/>
      <c r="I80" s="87"/>
      <c r="J80" s="87"/>
    </row>
    <row r="81" spans="2:10">
      <c r="B81" s="87"/>
      <c r="C81" s="98"/>
      <c r="D81" s="87"/>
      <c r="E81" s="130"/>
      <c r="F81" s="87"/>
      <c r="G81" s="87"/>
      <c r="H81" s="87"/>
      <c r="I81" s="87"/>
      <c r="J81" s="87"/>
    </row>
    <row r="82" spans="2:10">
      <c r="B82" s="87"/>
      <c r="C82" s="98"/>
      <c r="D82" s="87"/>
      <c r="E82" s="130"/>
      <c r="F82" s="87"/>
      <c r="G82" s="87"/>
      <c r="H82" s="87"/>
      <c r="I82" s="87"/>
      <c r="J82" s="87"/>
    </row>
    <row r="83" spans="2:10">
      <c r="B83" s="87"/>
      <c r="C83" s="98"/>
      <c r="D83" s="87"/>
      <c r="E83" s="130"/>
      <c r="F83" s="87"/>
      <c r="G83" s="87"/>
      <c r="H83" s="87"/>
      <c r="I83" s="87"/>
      <c r="J83" s="87"/>
    </row>
    <row r="84" spans="2:10">
      <c r="B84" s="87"/>
      <c r="C84" s="98"/>
      <c r="D84" s="87"/>
      <c r="E84" s="130"/>
      <c r="F84" s="87"/>
      <c r="G84" s="87"/>
      <c r="H84" s="87"/>
      <c r="I84" s="87"/>
      <c r="J84" s="87"/>
    </row>
    <row r="85" spans="2:10">
      <c r="B85" s="87"/>
      <c r="C85" s="98"/>
      <c r="D85" s="87"/>
      <c r="E85" s="130"/>
      <c r="F85" s="87"/>
      <c r="G85" s="87"/>
      <c r="H85" s="87"/>
      <c r="I85" s="87"/>
      <c r="J85" s="87"/>
    </row>
    <row r="86" spans="2:10">
      <c r="B86" s="87"/>
      <c r="C86" s="98"/>
      <c r="D86" s="87"/>
      <c r="E86" s="130"/>
      <c r="F86" s="87"/>
      <c r="G86" s="87"/>
      <c r="H86" s="87"/>
      <c r="I86" s="87"/>
      <c r="J86" s="87"/>
    </row>
    <row r="87" spans="2:10">
      <c r="B87" s="87"/>
      <c r="C87" s="98"/>
      <c r="D87" s="87"/>
      <c r="E87" s="130"/>
      <c r="F87" s="87"/>
      <c r="G87" s="87"/>
      <c r="H87" s="87"/>
      <c r="I87" s="87"/>
      <c r="J87" s="87"/>
    </row>
    <row r="88" spans="2:10">
      <c r="B88" s="87"/>
      <c r="C88" s="98"/>
      <c r="D88" s="87"/>
      <c r="E88" s="130"/>
      <c r="F88" s="87"/>
      <c r="G88" s="87"/>
      <c r="H88" s="87"/>
      <c r="I88" s="87"/>
      <c r="J88" s="87"/>
    </row>
    <row r="89" spans="2:10">
      <c r="B89" s="87"/>
      <c r="C89" s="98"/>
      <c r="D89" s="87"/>
      <c r="E89" s="130"/>
      <c r="F89" s="87"/>
      <c r="G89" s="87"/>
      <c r="H89" s="87"/>
      <c r="I89" s="87"/>
      <c r="J89" s="87"/>
    </row>
    <row r="90" spans="2:10">
      <c r="B90" s="87"/>
      <c r="C90" s="98"/>
      <c r="D90" s="87"/>
      <c r="E90" s="130"/>
      <c r="F90" s="87"/>
      <c r="G90" s="87"/>
      <c r="H90" s="87"/>
      <c r="I90" s="87"/>
      <c r="J90" s="87"/>
    </row>
    <row r="91" spans="2:10">
      <c r="B91" s="87"/>
      <c r="C91" s="98"/>
      <c r="D91" s="87"/>
      <c r="E91" s="130"/>
      <c r="F91" s="87"/>
      <c r="G91" s="87"/>
      <c r="H91" s="87"/>
      <c r="I91" s="87"/>
      <c r="J91" s="87"/>
    </row>
    <row r="92" spans="2:10">
      <c r="B92" s="87"/>
      <c r="C92" s="98"/>
      <c r="D92" s="87"/>
      <c r="E92" s="130"/>
      <c r="F92" s="87"/>
      <c r="G92" s="87"/>
      <c r="H92" s="87"/>
      <c r="I92" s="87"/>
      <c r="J92" s="87"/>
    </row>
    <row r="93" spans="2:10">
      <c r="B93" s="87"/>
      <c r="C93" s="98"/>
      <c r="D93" s="87"/>
      <c r="E93" s="130"/>
      <c r="F93" s="87"/>
      <c r="G93" s="87"/>
      <c r="H93" s="87"/>
      <c r="I93" s="87"/>
      <c r="J93" s="87"/>
    </row>
    <row r="94" spans="2:10">
      <c r="B94" s="87"/>
      <c r="C94" s="98"/>
      <c r="D94" s="87"/>
      <c r="E94" s="130"/>
      <c r="F94" s="87"/>
      <c r="G94" s="87"/>
      <c r="H94" s="87"/>
      <c r="I94" s="87"/>
      <c r="J94" s="87"/>
    </row>
    <row r="95" spans="2:10">
      <c r="B95" s="87"/>
      <c r="C95" s="98"/>
      <c r="D95" s="87"/>
      <c r="E95" s="130"/>
      <c r="F95" s="87"/>
      <c r="G95" s="87"/>
      <c r="H95" s="87"/>
      <c r="I95" s="87"/>
      <c r="J95" s="87"/>
    </row>
    <row r="96" spans="2:10">
      <c r="B96" s="87"/>
      <c r="C96" s="98"/>
      <c r="D96" s="87"/>
      <c r="E96" s="130"/>
      <c r="F96" s="87"/>
      <c r="G96" s="87"/>
      <c r="H96" s="87"/>
      <c r="I96" s="87"/>
      <c r="J96" s="87"/>
    </row>
    <row r="97" spans="2:10">
      <c r="B97" s="87"/>
      <c r="C97" s="98"/>
      <c r="D97" s="87"/>
      <c r="E97" s="130"/>
      <c r="F97" s="87"/>
      <c r="G97" s="87"/>
      <c r="H97" s="87"/>
      <c r="I97" s="87"/>
      <c r="J97" s="87"/>
    </row>
    <row r="98" spans="2:10">
      <c r="B98" s="87"/>
      <c r="C98" s="98"/>
      <c r="D98" s="87"/>
      <c r="E98" s="130"/>
      <c r="F98" s="87"/>
      <c r="G98" s="87"/>
      <c r="H98" s="87"/>
      <c r="I98" s="87"/>
      <c r="J98" s="87"/>
    </row>
    <row r="99" spans="2:10">
      <c r="B99" s="87"/>
      <c r="C99" s="98"/>
      <c r="D99" s="87"/>
      <c r="E99" s="130"/>
      <c r="F99" s="87"/>
      <c r="G99" s="87"/>
      <c r="H99" s="87"/>
      <c r="I99" s="87"/>
      <c r="J99" s="87"/>
    </row>
    <row r="100" spans="2:10">
      <c r="B100" s="87"/>
      <c r="C100" s="98"/>
      <c r="D100" s="87"/>
      <c r="E100" s="130"/>
      <c r="F100" s="87"/>
      <c r="G100" s="87"/>
      <c r="H100" s="87"/>
      <c r="I100" s="87"/>
      <c r="J100" s="87"/>
    </row>
    <row r="101" spans="2:10">
      <c r="B101" s="87"/>
      <c r="C101" s="87"/>
      <c r="D101" s="87"/>
      <c r="E101" s="87"/>
      <c r="F101" s="87"/>
      <c r="G101" s="87"/>
      <c r="H101" s="87"/>
      <c r="I101" s="87"/>
      <c r="J101" s="87"/>
    </row>
    <row r="102" spans="2:10"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2:10"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2:10">
      <c r="B104" s="87"/>
      <c r="C104" s="87"/>
      <c r="D104" s="87"/>
      <c r="E104" s="87"/>
      <c r="F104" s="87"/>
      <c r="G104" s="87"/>
      <c r="H104" s="87"/>
      <c r="I104" s="87"/>
      <c r="J104" s="87"/>
    </row>
    <row r="105" spans="2:10">
      <c r="B105" s="87"/>
      <c r="C105" s="87"/>
      <c r="D105" s="87"/>
      <c r="E105" s="87"/>
      <c r="F105" s="87"/>
      <c r="G105" s="87"/>
      <c r="H105" s="87"/>
      <c r="I105" s="87"/>
      <c r="J105" s="87"/>
    </row>
    <row r="106" spans="2:10">
      <c r="B106" s="87"/>
      <c r="C106" s="87"/>
      <c r="D106" s="87"/>
      <c r="E106" s="87"/>
      <c r="F106" s="87"/>
      <c r="G106" s="87"/>
      <c r="H106" s="87"/>
      <c r="I106" s="87"/>
      <c r="J106" s="87"/>
    </row>
    <row r="107" spans="2:10">
      <c r="B107" s="87"/>
      <c r="C107" s="87"/>
      <c r="D107" s="87"/>
      <c r="E107" s="87"/>
      <c r="F107" s="87"/>
      <c r="G107" s="87"/>
      <c r="H107" s="87"/>
      <c r="I107" s="87"/>
      <c r="J107" s="87"/>
    </row>
    <row r="108" spans="2:10">
      <c r="B108" s="87"/>
      <c r="C108" s="87"/>
      <c r="D108" s="87"/>
      <c r="E108" s="87"/>
      <c r="F108" s="87"/>
      <c r="G108" s="87"/>
      <c r="H108" s="87"/>
      <c r="I108" s="87"/>
      <c r="J108" s="87"/>
    </row>
    <row r="109" spans="2:10"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2:10">
      <c r="B110" s="87"/>
      <c r="C110" s="87"/>
      <c r="D110" s="87"/>
      <c r="E110" s="87"/>
      <c r="F110" s="87"/>
      <c r="G110" s="87"/>
      <c r="H110" s="87"/>
      <c r="I110" s="87"/>
      <c r="J110" s="87"/>
    </row>
    <row r="111" spans="2:10">
      <c r="B111" s="87"/>
      <c r="C111" s="87"/>
      <c r="D111" s="87"/>
      <c r="E111" s="87"/>
      <c r="F111" s="87"/>
      <c r="G111" s="87"/>
      <c r="H111" s="87"/>
      <c r="I111" s="87"/>
      <c r="J111" s="87"/>
    </row>
    <row r="112" spans="2:10">
      <c r="B112" s="87"/>
      <c r="C112" s="87"/>
      <c r="D112" s="87"/>
      <c r="E112" s="87"/>
      <c r="F112" s="87"/>
      <c r="G112" s="87"/>
      <c r="H112" s="87"/>
      <c r="I112" s="87"/>
      <c r="J112" s="87"/>
    </row>
    <row r="113" spans="2:10">
      <c r="B113" s="87"/>
      <c r="C113" s="87"/>
      <c r="D113" s="87"/>
      <c r="E113" s="87"/>
      <c r="F113" s="87"/>
      <c r="G113" s="87"/>
      <c r="H113" s="87"/>
      <c r="I113" s="87"/>
      <c r="J113" s="87"/>
    </row>
    <row r="114" spans="2:10">
      <c r="B114" s="94"/>
      <c r="C114" s="94"/>
      <c r="D114" s="95"/>
      <c r="E114" s="95"/>
      <c r="F114" s="114"/>
      <c r="G114" s="114"/>
      <c r="H114" s="114"/>
      <c r="I114" s="114"/>
      <c r="J114" s="95"/>
    </row>
    <row r="115" spans="2:10">
      <c r="B115" s="94"/>
      <c r="C115" s="94"/>
      <c r="D115" s="95"/>
      <c r="E115" s="95"/>
      <c r="F115" s="114"/>
      <c r="G115" s="114"/>
      <c r="H115" s="114"/>
      <c r="I115" s="114"/>
      <c r="J115" s="95"/>
    </row>
    <row r="116" spans="2:10">
      <c r="B116" s="94"/>
      <c r="C116" s="94"/>
      <c r="D116" s="95"/>
      <c r="E116" s="95"/>
      <c r="F116" s="114"/>
      <c r="G116" s="114"/>
      <c r="H116" s="114"/>
      <c r="I116" s="114"/>
      <c r="J116" s="95"/>
    </row>
    <row r="117" spans="2:10">
      <c r="B117" s="94"/>
      <c r="C117" s="94"/>
      <c r="D117" s="95"/>
      <c r="E117" s="95"/>
      <c r="F117" s="114"/>
      <c r="G117" s="114"/>
      <c r="H117" s="114"/>
      <c r="I117" s="114"/>
      <c r="J117" s="95"/>
    </row>
    <row r="118" spans="2:10">
      <c r="B118" s="94"/>
      <c r="C118" s="94"/>
      <c r="D118" s="95"/>
      <c r="E118" s="95"/>
      <c r="F118" s="114"/>
      <c r="G118" s="114"/>
      <c r="H118" s="114"/>
      <c r="I118" s="114"/>
      <c r="J118" s="95"/>
    </row>
    <row r="119" spans="2:10">
      <c r="B119" s="94"/>
      <c r="C119" s="94"/>
      <c r="D119" s="95"/>
      <c r="E119" s="95"/>
      <c r="F119" s="114"/>
      <c r="G119" s="114"/>
      <c r="H119" s="114"/>
      <c r="I119" s="114"/>
      <c r="J119" s="95"/>
    </row>
    <row r="120" spans="2:10">
      <c r="B120" s="94"/>
      <c r="C120" s="94"/>
      <c r="D120" s="95"/>
      <c r="E120" s="95"/>
      <c r="F120" s="114"/>
      <c r="G120" s="114"/>
      <c r="H120" s="114"/>
      <c r="I120" s="114"/>
      <c r="J120" s="95"/>
    </row>
    <row r="121" spans="2:10">
      <c r="B121" s="94"/>
      <c r="C121" s="94"/>
      <c r="D121" s="95"/>
      <c r="E121" s="95"/>
      <c r="F121" s="114"/>
      <c r="G121" s="114"/>
      <c r="H121" s="114"/>
      <c r="I121" s="114"/>
      <c r="J121" s="95"/>
    </row>
    <row r="122" spans="2:10">
      <c r="B122" s="94"/>
      <c r="C122" s="94"/>
      <c r="D122" s="95"/>
      <c r="E122" s="95"/>
      <c r="F122" s="114"/>
      <c r="G122" s="114"/>
      <c r="H122" s="114"/>
      <c r="I122" s="114"/>
      <c r="J122" s="95"/>
    </row>
    <row r="123" spans="2:10">
      <c r="B123" s="94"/>
      <c r="C123" s="94"/>
      <c r="D123" s="95"/>
      <c r="E123" s="95"/>
      <c r="F123" s="114"/>
      <c r="G123" s="114"/>
      <c r="H123" s="114"/>
      <c r="I123" s="114"/>
      <c r="J123" s="95"/>
    </row>
    <row r="124" spans="2:10">
      <c r="B124" s="94"/>
      <c r="C124" s="94"/>
      <c r="D124" s="95"/>
      <c r="E124" s="95"/>
      <c r="F124" s="114"/>
      <c r="G124" s="114"/>
      <c r="H124" s="114"/>
      <c r="I124" s="114"/>
      <c r="J124" s="95"/>
    </row>
    <row r="125" spans="2:10">
      <c r="B125" s="94"/>
      <c r="C125" s="94"/>
      <c r="D125" s="95"/>
      <c r="E125" s="95"/>
      <c r="F125" s="114"/>
      <c r="G125" s="114"/>
      <c r="H125" s="114"/>
      <c r="I125" s="114"/>
      <c r="J125" s="95"/>
    </row>
    <row r="126" spans="2:10">
      <c r="B126" s="94"/>
      <c r="C126" s="94"/>
      <c r="D126" s="95"/>
      <c r="E126" s="95"/>
      <c r="F126" s="114"/>
      <c r="G126" s="114"/>
      <c r="H126" s="114"/>
      <c r="I126" s="114"/>
      <c r="J126" s="95"/>
    </row>
    <row r="127" spans="2:10">
      <c r="B127" s="94"/>
      <c r="C127" s="94"/>
      <c r="D127" s="95"/>
      <c r="E127" s="95"/>
      <c r="F127" s="114"/>
      <c r="G127" s="114"/>
      <c r="H127" s="114"/>
      <c r="I127" s="114"/>
      <c r="J127" s="95"/>
    </row>
    <row r="128" spans="2:10">
      <c r="B128" s="94"/>
      <c r="C128" s="94"/>
      <c r="D128" s="95"/>
      <c r="E128" s="95"/>
      <c r="F128" s="114"/>
      <c r="G128" s="114"/>
      <c r="H128" s="114"/>
      <c r="I128" s="114"/>
      <c r="J128" s="95"/>
    </row>
    <row r="129" spans="2:10">
      <c r="B129" s="94"/>
      <c r="C129" s="94"/>
      <c r="D129" s="95"/>
      <c r="E129" s="95"/>
      <c r="F129" s="114"/>
      <c r="G129" s="114"/>
      <c r="H129" s="114"/>
      <c r="I129" s="114"/>
      <c r="J129" s="95"/>
    </row>
    <row r="130" spans="2:10">
      <c r="B130" s="94"/>
      <c r="C130" s="94"/>
      <c r="D130" s="95"/>
      <c r="E130" s="95"/>
      <c r="F130" s="114"/>
      <c r="G130" s="114"/>
      <c r="H130" s="114"/>
      <c r="I130" s="114"/>
      <c r="J130" s="95"/>
    </row>
    <row r="131" spans="2:10">
      <c r="B131" s="94"/>
      <c r="C131" s="94"/>
      <c r="D131" s="95"/>
      <c r="E131" s="95"/>
      <c r="F131" s="114"/>
      <c r="G131" s="114"/>
      <c r="H131" s="114"/>
      <c r="I131" s="114"/>
      <c r="J131" s="95"/>
    </row>
    <row r="132" spans="2:10">
      <c r="B132" s="94"/>
      <c r="C132" s="94"/>
      <c r="D132" s="95"/>
      <c r="E132" s="95"/>
      <c r="F132" s="114"/>
      <c r="G132" s="114"/>
      <c r="H132" s="114"/>
      <c r="I132" s="114"/>
      <c r="J132" s="95"/>
    </row>
    <row r="133" spans="2:10">
      <c r="B133" s="94"/>
      <c r="C133" s="94"/>
      <c r="D133" s="95"/>
      <c r="E133" s="95"/>
      <c r="F133" s="114"/>
      <c r="G133" s="114"/>
      <c r="H133" s="114"/>
      <c r="I133" s="114"/>
      <c r="J133" s="95"/>
    </row>
    <row r="134" spans="2:10">
      <c r="B134" s="94"/>
      <c r="C134" s="94"/>
      <c r="D134" s="95"/>
      <c r="E134" s="95"/>
      <c r="F134" s="114"/>
      <c r="G134" s="114"/>
      <c r="H134" s="114"/>
      <c r="I134" s="114"/>
      <c r="J134" s="95"/>
    </row>
    <row r="135" spans="2:10">
      <c r="B135" s="94"/>
      <c r="C135" s="94"/>
      <c r="D135" s="95"/>
      <c r="E135" s="95"/>
      <c r="F135" s="114"/>
      <c r="G135" s="114"/>
      <c r="H135" s="114"/>
      <c r="I135" s="114"/>
      <c r="J135" s="95"/>
    </row>
    <row r="136" spans="2:10">
      <c r="B136" s="94"/>
      <c r="C136" s="94"/>
      <c r="D136" s="95"/>
      <c r="E136" s="95"/>
      <c r="F136" s="114"/>
      <c r="G136" s="114"/>
      <c r="H136" s="114"/>
      <c r="I136" s="114"/>
      <c r="J136" s="95"/>
    </row>
    <row r="137" spans="2:10">
      <c r="B137" s="94"/>
      <c r="C137" s="94"/>
      <c r="D137" s="95"/>
      <c r="E137" s="95"/>
      <c r="F137" s="114"/>
      <c r="G137" s="114"/>
      <c r="H137" s="114"/>
      <c r="I137" s="114"/>
      <c r="J137" s="95"/>
    </row>
    <row r="138" spans="2:10">
      <c r="B138" s="94"/>
      <c r="C138" s="94"/>
      <c r="D138" s="95"/>
      <c r="E138" s="95"/>
      <c r="F138" s="114"/>
      <c r="G138" s="114"/>
      <c r="H138" s="114"/>
      <c r="I138" s="114"/>
      <c r="J138" s="95"/>
    </row>
    <row r="139" spans="2:10">
      <c r="B139" s="94"/>
      <c r="C139" s="94"/>
      <c r="D139" s="95"/>
      <c r="E139" s="95"/>
      <c r="F139" s="114"/>
      <c r="G139" s="114"/>
      <c r="H139" s="114"/>
      <c r="I139" s="114"/>
      <c r="J139" s="95"/>
    </row>
    <row r="140" spans="2:10">
      <c r="B140" s="94"/>
      <c r="C140" s="94"/>
      <c r="D140" s="95"/>
      <c r="E140" s="95"/>
      <c r="F140" s="114"/>
      <c r="G140" s="114"/>
      <c r="H140" s="114"/>
      <c r="I140" s="114"/>
      <c r="J140" s="95"/>
    </row>
    <row r="141" spans="2:10">
      <c r="B141" s="94"/>
      <c r="C141" s="94"/>
      <c r="D141" s="95"/>
      <c r="E141" s="95"/>
      <c r="F141" s="114"/>
      <c r="G141" s="114"/>
      <c r="H141" s="114"/>
      <c r="I141" s="114"/>
      <c r="J141" s="95"/>
    </row>
    <row r="142" spans="2:10">
      <c r="B142" s="94"/>
      <c r="C142" s="94"/>
      <c r="D142" s="95"/>
      <c r="E142" s="95"/>
      <c r="F142" s="114"/>
      <c r="G142" s="114"/>
      <c r="H142" s="114"/>
      <c r="I142" s="114"/>
      <c r="J142" s="95"/>
    </row>
    <row r="143" spans="2:10">
      <c r="B143" s="94"/>
      <c r="C143" s="94"/>
      <c r="D143" s="95"/>
      <c r="E143" s="95"/>
      <c r="F143" s="114"/>
      <c r="G143" s="114"/>
      <c r="H143" s="114"/>
      <c r="I143" s="114"/>
      <c r="J143" s="95"/>
    </row>
    <row r="144" spans="2:10">
      <c r="B144" s="94"/>
      <c r="C144" s="94"/>
      <c r="D144" s="95"/>
      <c r="E144" s="95"/>
      <c r="F144" s="114"/>
      <c r="G144" s="114"/>
      <c r="H144" s="114"/>
      <c r="I144" s="114"/>
      <c r="J144" s="95"/>
    </row>
    <row r="145" spans="2:10">
      <c r="B145" s="94"/>
      <c r="C145" s="94"/>
      <c r="D145" s="95"/>
      <c r="E145" s="95"/>
      <c r="F145" s="114"/>
      <c r="G145" s="114"/>
      <c r="H145" s="114"/>
      <c r="I145" s="114"/>
      <c r="J145" s="95"/>
    </row>
    <row r="146" spans="2:10">
      <c r="B146" s="94"/>
      <c r="C146" s="94"/>
      <c r="D146" s="95"/>
      <c r="E146" s="95"/>
      <c r="F146" s="114"/>
      <c r="G146" s="114"/>
      <c r="H146" s="114"/>
      <c r="I146" s="114"/>
      <c r="J146" s="95"/>
    </row>
    <row r="147" spans="2:10">
      <c r="B147" s="94"/>
      <c r="C147" s="94"/>
      <c r="D147" s="95"/>
      <c r="E147" s="95"/>
      <c r="F147" s="114"/>
      <c r="G147" s="114"/>
      <c r="H147" s="114"/>
      <c r="I147" s="114"/>
      <c r="J147" s="95"/>
    </row>
    <row r="148" spans="2:10">
      <c r="B148" s="94"/>
      <c r="C148" s="94"/>
      <c r="D148" s="95"/>
      <c r="E148" s="95"/>
      <c r="F148" s="114"/>
      <c r="G148" s="114"/>
      <c r="H148" s="114"/>
      <c r="I148" s="114"/>
      <c r="J148" s="95"/>
    </row>
    <row r="149" spans="2:10">
      <c r="B149" s="94"/>
      <c r="C149" s="94"/>
      <c r="D149" s="95"/>
      <c r="E149" s="95"/>
      <c r="F149" s="114"/>
      <c r="G149" s="114"/>
      <c r="H149" s="114"/>
      <c r="I149" s="114"/>
      <c r="J149" s="95"/>
    </row>
    <row r="150" spans="2:10">
      <c r="B150" s="94"/>
      <c r="C150" s="94"/>
      <c r="D150" s="95"/>
      <c r="E150" s="95"/>
      <c r="F150" s="114"/>
      <c r="G150" s="114"/>
      <c r="H150" s="114"/>
      <c r="I150" s="114"/>
      <c r="J150" s="95"/>
    </row>
    <row r="151" spans="2:10">
      <c r="B151" s="94"/>
      <c r="C151" s="94"/>
      <c r="D151" s="95"/>
      <c r="E151" s="95"/>
      <c r="F151" s="114"/>
      <c r="G151" s="114"/>
      <c r="H151" s="114"/>
      <c r="I151" s="114"/>
      <c r="J151" s="95"/>
    </row>
    <row r="152" spans="2:10">
      <c r="B152" s="94"/>
      <c r="C152" s="94"/>
      <c r="D152" s="95"/>
      <c r="E152" s="95"/>
      <c r="F152" s="114"/>
      <c r="G152" s="114"/>
      <c r="H152" s="114"/>
      <c r="I152" s="114"/>
      <c r="J152" s="95"/>
    </row>
    <row r="153" spans="2:10">
      <c r="B153" s="94"/>
      <c r="C153" s="94"/>
      <c r="D153" s="95"/>
      <c r="E153" s="95"/>
      <c r="F153" s="114"/>
      <c r="G153" s="114"/>
      <c r="H153" s="114"/>
      <c r="I153" s="114"/>
      <c r="J153" s="95"/>
    </row>
    <row r="154" spans="2:10">
      <c r="B154" s="94"/>
      <c r="C154" s="94"/>
      <c r="D154" s="95"/>
      <c r="E154" s="95"/>
      <c r="F154" s="114"/>
      <c r="G154" s="114"/>
      <c r="H154" s="114"/>
      <c r="I154" s="114"/>
      <c r="J154" s="95"/>
    </row>
    <row r="155" spans="2:10">
      <c r="B155" s="94"/>
      <c r="C155" s="94"/>
      <c r="D155" s="95"/>
      <c r="E155" s="95"/>
      <c r="F155" s="114"/>
      <c r="G155" s="114"/>
      <c r="H155" s="114"/>
      <c r="I155" s="114"/>
      <c r="J155" s="95"/>
    </row>
    <row r="156" spans="2:10">
      <c r="B156" s="94"/>
      <c r="C156" s="94"/>
      <c r="D156" s="95"/>
      <c r="E156" s="95"/>
      <c r="F156" s="114"/>
      <c r="G156" s="114"/>
      <c r="H156" s="114"/>
      <c r="I156" s="114"/>
      <c r="J156" s="95"/>
    </row>
    <row r="157" spans="2:10">
      <c r="B157" s="94"/>
      <c r="C157" s="94"/>
      <c r="D157" s="95"/>
      <c r="E157" s="95"/>
      <c r="F157" s="114"/>
      <c r="G157" s="114"/>
      <c r="H157" s="114"/>
      <c r="I157" s="114"/>
      <c r="J157" s="95"/>
    </row>
    <row r="158" spans="2:10">
      <c r="B158" s="94"/>
      <c r="C158" s="94"/>
      <c r="D158" s="95"/>
      <c r="E158" s="95"/>
      <c r="F158" s="114"/>
      <c r="G158" s="114"/>
      <c r="H158" s="114"/>
      <c r="I158" s="114"/>
      <c r="J158" s="95"/>
    </row>
    <row r="159" spans="2:10">
      <c r="B159" s="94"/>
      <c r="C159" s="94"/>
      <c r="D159" s="95"/>
      <c r="E159" s="95"/>
      <c r="F159" s="114"/>
      <c r="G159" s="114"/>
      <c r="H159" s="114"/>
      <c r="I159" s="114"/>
      <c r="J159" s="95"/>
    </row>
    <row r="160" spans="2:10">
      <c r="B160" s="94"/>
      <c r="C160" s="94"/>
      <c r="D160" s="95"/>
      <c r="E160" s="95"/>
      <c r="F160" s="114"/>
      <c r="G160" s="114"/>
      <c r="H160" s="114"/>
      <c r="I160" s="114"/>
      <c r="J160" s="95"/>
    </row>
    <row r="161" spans="2:10">
      <c r="B161" s="94"/>
      <c r="C161" s="94"/>
      <c r="D161" s="95"/>
      <c r="E161" s="95"/>
      <c r="F161" s="114"/>
      <c r="G161" s="114"/>
      <c r="H161" s="114"/>
      <c r="I161" s="114"/>
      <c r="J161" s="95"/>
    </row>
    <row r="162" spans="2:10">
      <c r="B162" s="94"/>
      <c r="C162" s="94"/>
      <c r="D162" s="95"/>
      <c r="E162" s="95"/>
      <c r="F162" s="114"/>
      <c r="G162" s="114"/>
      <c r="H162" s="114"/>
      <c r="I162" s="114"/>
      <c r="J162" s="95"/>
    </row>
    <row r="163" spans="2:10">
      <c r="B163" s="94"/>
      <c r="C163" s="94"/>
      <c r="D163" s="95"/>
      <c r="E163" s="95"/>
      <c r="F163" s="114"/>
      <c r="G163" s="114"/>
      <c r="H163" s="114"/>
      <c r="I163" s="114"/>
      <c r="J163" s="95"/>
    </row>
    <row r="164" spans="2:10">
      <c r="B164" s="94"/>
      <c r="C164" s="94"/>
      <c r="D164" s="95"/>
      <c r="E164" s="95"/>
      <c r="F164" s="114"/>
      <c r="G164" s="114"/>
      <c r="H164" s="114"/>
      <c r="I164" s="114"/>
      <c r="J164" s="95"/>
    </row>
    <row r="165" spans="2:10">
      <c r="B165" s="94"/>
      <c r="C165" s="94"/>
      <c r="D165" s="95"/>
      <c r="E165" s="95"/>
      <c r="F165" s="114"/>
      <c r="G165" s="114"/>
      <c r="H165" s="114"/>
      <c r="I165" s="114"/>
      <c r="J165" s="95"/>
    </row>
    <row r="166" spans="2:10">
      <c r="B166" s="94"/>
      <c r="C166" s="94"/>
      <c r="D166" s="95"/>
      <c r="E166" s="95"/>
      <c r="F166" s="114"/>
      <c r="G166" s="114"/>
      <c r="H166" s="114"/>
      <c r="I166" s="114"/>
      <c r="J166" s="95"/>
    </row>
    <row r="167" spans="2:10">
      <c r="B167" s="94"/>
      <c r="C167" s="94"/>
      <c r="D167" s="95"/>
      <c r="E167" s="95"/>
      <c r="F167" s="114"/>
      <c r="G167" s="114"/>
      <c r="H167" s="114"/>
      <c r="I167" s="114"/>
      <c r="J167" s="95"/>
    </row>
    <row r="168" spans="2:10">
      <c r="B168" s="94"/>
      <c r="C168" s="94"/>
      <c r="D168" s="95"/>
      <c r="E168" s="95"/>
      <c r="F168" s="114"/>
      <c r="G168" s="114"/>
      <c r="H168" s="114"/>
      <c r="I168" s="114"/>
      <c r="J168" s="95"/>
    </row>
    <row r="169" spans="2:10">
      <c r="B169" s="94"/>
      <c r="C169" s="94"/>
      <c r="D169" s="95"/>
      <c r="E169" s="95"/>
      <c r="F169" s="114"/>
      <c r="G169" s="114"/>
      <c r="H169" s="114"/>
      <c r="I169" s="114"/>
      <c r="J169" s="95"/>
    </row>
    <row r="170" spans="2:10">
      <c r="B170" s="94"/>
      <c r="C170" s="94"/>
      <c r="D170" s="95"/>
      <c r="E170" s="95"/>
      <c r="F170" s="114"/>
      <c r="G170" s="114"/>
      <c r="H170" s="114"/>
      <c r="I170" s="114"/>
      <c r="J170" s="95"/>
    </row>
    <row r="171" spans="2:10">
      <c r="B171" s="94"/>
      <c r="C171" s="94"/>
      <c r="D171" s="95"/>
      <c r="E171" s="95"/>
      <c r="F171" s="114"/>
      <c r="G171" s="114"/>
      <c r="H171" s="114"/>
      <c r="I171" s="114"/>
      <c r="J171" s="95"/>
    </row>
    <row r="172" spans="2:10">
      <c r="B172" s="94"/>
      <c r="C172" s="94"/>
      <c r="D172" s="95"/>
      <c r="E172" s="95"/>
      <c r="F172" s="114"/>
      <c r="G172" s="114"/>
      <c r="H172" s="114"/>
      <c r="I172" s="114"/>
      <c r="J172" s="95"/>
    </row>
    <row r="173" spans="2:10">
      <c r="B173" s="94"/>
      <c r="C173" s="94"/>
      <c r="D173" s="95"/>
      <c r="E173" s="95"/>
      <c r="F173" s="114"/>
      <c r="G173" s="114"/>
      <c r="H173" s="114"/>
      <c r="I173" s="114"/>
      <c r="J173" s="95"/>
    </row>
    <row r="174" spans="2:10">
      <c r="B174" s="94"/>
      <c r="C174" s="94"/>
      <c r="D174" s="95"/>
      <c r="E174" s="95"/>
      <c r="F174" s="114"/>
      <c r="G174" s="114"/>
      <c r="H174" s="114"/>
      <c r="I174" s="114"/>
      <c r="J174" s="95"/>
    </row>
    <row r="175" spans="2:10">
      <c r="B175" s="94"/>
      <c r="C175" s="94"/>
      <c r="D175" s="95"/>
      <c r="E175" s="95"/>
      <c r="F175" s="114"/>
      <c r="G175" s="114"/>
      <c r="H175" s="114"/>
      <c r="I175" s="114"/>
      <c r="J175" s="95"/>
    </row>
    <row r="176" spans="2:10">
      <c r="B176" s="94"/>
      <c r="C176" s="94"/>
      <c r="D176" s="95"/>
      <c r="E176" s="95"/>
      <c r="F176" s="114"/>
      <c r="G176" s="114"/>
      <c r="H176" s="114"/>
      <c r="I176" s="114"/>
      <c r="J176" s="95"/>
    </row>
    <row r="177" spans="2:10">
      <c r="B177" s="94"/>
      <c r="C177" s="94"/>
      <c r="D177" s="95"/>
      <c r="E177" s="95"/>
      <c r="F177" s="114"/>
      <c r="G177" s="114"/>
      <c r="H177" s="114"/>
      <c r="I177" s="114"/>
      <c r="J177" s="95"/>
    </row>
    <row r="178" spans="2:10">
      <c r="B178" s="94"/>
      <c r="C178" s="94"/>
      <c r="D178" s="95"/>
      <c r="E178" s="95"/>
      <c r="F178" s="114"/>
      <c r="G178" s="114"/>
      <c r="H178" s="114"/>
      <c r="I178" s="114"/>
      <c r="J178" s="95"/>
    </row>
    <row r="179" spans="2:10">
      <c r="B179" s="94"/>
      <c r="C179" s="94"/>
      <c r="D179" s="95"/>
      <c r="E179" s="95"/>
      <c r="F179" s="114"/>
      <c r="G179" s="114"/>
      <c r="H179" s="114"/>
      <c r="I179" s="114"/>
      <c r="J179" s="95"/>
    </row>
    <row r="180" spans="2:10">
      <c r="B180" s="94"/>
      <c r="C180" s="94"/>
      <c r="D180" s="95"/>
      <c r="E180" s="95"/>
      <c r="F180" s="114"/>
      <c r="G180" s="114"/>
      <c r="H180" s="114"/>
      <c r="I180" s="114"/>
      <c r="J180" s="95"/>
    </row>
    <row r="181" spans="2:10">
      <c r="B181" s="94"/>
      <c r="C181" s="94"/>
      <c r="D181" s="95"/>
      <c r="E181" s="95"/>
      <c r="F181" s="114"/>
      <c r="G181" s="114"/>
      <c r="H181" s="114"/>
      <c r="I181" s="114"/>
      <c r="J181" s="95"/>
    </row>
    <row r="182" spans="2:10">
      <c r="B182" s="94"/>
      <c r="C182" s="94"/>
      <c r="D182" s="95"/>
      <c r="E182" s="95"/>
      <c r="F182" s="114"/>
      <c r="G182" s="114"/>
      <c r="H182" s="114"/>
      <c r="I182" s="114"/>
      <c r="J182" s="95"/>
    </row>
    <row r="183" spans="2:10">
      <c r="B183" s="94"/>
      <c r="C183" s="94"/>
      <c r="D183" s="95"/>
      <c r="E183" s="95"/>
      <c r="F183" s="114"/>
      <c r="G183" s="114"/>
      <c r="H183" s="114"/>
      <c r="I183" s="114"/>
      <c r="J183" s="95"/>
    </row>
    <row r="184" spans="2:10">
      <c r="B184" s="94"/>
      <c r="C184" s="94"/>
      <c r="D184" s="95"/>
      <c r="E184" s="95"/>
      <c r="F184" s="114"/>
      <c r="G184" s="114"/>
      <c r="H184" s="114"/>
      <c r="I184" s="114"/>
      <c r="J184" s="95"/>
    </row>
    <row r="185" spans="2:10">
      <c r="B185" s="94"/>
      <c r="C185" s="94"/>
      <c r="D185" s="95"/>
      <c r="E185" s="95"/>
      <c r="F185" s="114"/>
      <c r="G185" s="114"/>
      <c r="H185" s="114"/>
      <c r="I185" s="114"/>
      <c r="J185" s="95"/>
    </row>
    <row r="186" spans="2:10">
      <c r="B186" s="94"/>
      <c r="C186" s="94"/>
      <c r="D186" s="95"/>
      <c r="E186" s="95"/>
      <c r="F186" s="114"/>
      <c r="G186" s="114"/>
      <c r="H186" s="114"/>
      <c r="I186" s="114"/>
      <c r="J186" s="95"/>
    </row>
    <row r="187" spans="2:10">
      <c r="B187" s="94"/>
      <c r="C187" s="94"/>
      <c r="D187" s="95"/>
      <c r="E187" s="95"/>
      <c r="F187" s="114"/>
      <c r="G187" s="114"/>
      <c r="H187" s="114"/>
      <c r="I187" s="114"/>
      <c r="J187" s="95"/>
    </row>
    <row r="188" spans="2:10">
      <c r="B188" s="94"/>
      <c r="C188" s="94"/>
      <c r="D188" s="95"/>
      <c r="E188" s="95"/>
      <c r="F188" s="114"/>
      <c r="G188" s="114"/>
      <c r="H188" s="114"/>
      <c r="I188" s="114"/>
      <c r="J188" s="95"/>
    </row>
    <row r="189" spans="2:10">
      <c r="B189" s="94"/>
      <c r="C189" s="94"/>
      <c r="D189" s="95"/>
      <c r="E189" s="95"/>
      <c r="F189" s="114"/>
      <c r="G189" s="114"/>
      <c r="H189" s="114"/>
      <c r="I189" s="114"/>
      <c r="J189" s="95"/>
    </row>
    <row r="190" spans="2:10">
      <c r="B190" s="94"/>
      <c r="C190" s="94"/>
      <c r="D190" s="95"/>
      <c r="E190" s="95"/>
      <c r="F190" s="114"/>
      <c r="G190" s="114"/>
      <c r="H190" s="114"/>
      <c r="I190" s="114"/>
      <c r="J190" s="95"/>
    </row>
    <row r="191" spans="2:10">
      <c r="B191" s="94"/>
      <c r="C191" s="94"/>
      <c r="D191" s="95"/>
      <c r="E191" s="95"/>
      <c r="F191" s="114"/>
      <c r="G191" s="114"/>
      <c r="H191" s="114"/>
      <c r="I191" s="114"/>
      <c r="J191" s="95"/>
    </row>
    <row r="192" spans="2:10">
      <c r="B192" s="94"/>
      <c r="C192" s="94"/>
      <c r="D192" s="95"/>
      <c r="E192" s="95"/>
      <c r="F192" s="114"/>
      <c r="G192" s="114"/>
      <c r="H192" s="114"/>
      <c r="I192" s="114"/>
      <c r="J192" s="95"/>
    </row>
    <row r="193" spans="2:10">
      <c r="B193" s="94"/>
      <c r="C193" s="94"/>
      <c r="D193" s="95"/>
      <c r="E193" s="95"/>
      <c r="F193" s="114"/>
      <c r="G193" s="114"/>
      <c r="H193" s="114"/>
      <c r="I193" s="114"/>
      <c r="J193" s="95"/>
    </row>
    <row r="194" spans="2:10">
      <c r="B194" s="94"/>
      <c r="C194" s="94"/>
      <c r="D194" s="95"/>
      <c r="E194" s="95"/>
      <c r="F194" s="114"/>
      <c r="G194" s="114"/>
      <c r="H194" s="114"/>
      <c r="I194" s="114"/>
      <c r="J194" s="95"/>
    </row>
    <row r="195" spans="2:10">
      <c r="B195" s="94"/>
      <c r="C195" s="94"/>
      <c r="D195" s="95"/>
      <c r="E195" s="95"/>
      <c r="F195" s="114"/>
      <c r="G195" s="114"/>
      <c r="H195" s="114"/>
      <c r="I195" s="114"/>
      <c r="J195" s="95"/>
    </row>
    <row r="196" spans="2:10">
      <c r="B196" s="94"/>
      <c r="C196" s="94"/>
      <c r="D196" s="95"/>
      <c r="E196" s="95"/>
      <c r="F196" s="114"/>
      <c r="G196" s="114"/>
      <c r="H196" s="114"/>
      <c r="I196" s="114"/>
      <c r="J196" s="95"/>
    </row>
    <row r="197" spans="2:10">
      <c r="B197" s="94"/>
      <c r="C197" s="94"/>
      <c r="D197" s="95"/>
      <c r="E197" s="95"/>
      <c r="F197" s="114"/>
      <c r="G197" s="114"/>
      <c r="H197" s="114"/>
      <c r="I197" s="114"/>
      <c r="J197" s="95"/>
    </row>
    <row r="198" spans="2:10">
      <c r="B198" s="94"/>
      <c r="C198" s="94"/>
      <c r="D198" s="95"/>
      <c r="E198" s="95"/>
      <c r="F198" s="114"/>
      <c r="G198" s="114"/>
      <c r="H198" s="114"/>
      <c r="I198" s="114"/>
      <c r="J198" s="95"/>
    </row>
    <row r="199" spans="2:10">
      <c r="B199" s="94"/>
      <c r="C199" s="94"/>
      <c r="D199" s="95"/>
      <c r="E199" s="95"/>
      <c r="F199" s="114"/>
      <c r="G199" s="114"/>
      <c r="H199" s="114"/>
      <c r="I199" s="114"/>
      <c r="J199" s="95"/>
    </row>
    <row r="200" spans="2:10">
      <c r="B200" s="94"/>
      <c r="C200" s="94"/>
      <c r="D200" s="95"/>
      <c r="E200" s="95"/>
      <c r="F200" s="114"/>
      <c r="G200" s="114"/>
      <c r="H200" s="114"/>
      <c r="I200" s="114"/>
      <c r="J200" s="95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4" type="noConversion"/>
  <dataValidations count="1">
    <dataValidation allowBlank="1" showInputMessage="1" showErrorMessage="1" sqref="D1:J9 C5:C9 A1:A1048576 B1:B9 B114:J1048576 B17:B18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144</v>
      </c>
      <c r="C1" s="46" t="s" vm="1">
        <v>227</v>
      </c>
    </row>
    <row r="2" spans="2:11">
      <c r="B2" s="46" t="s">
        <v>143</v>
      </c>
      <c r="C2" s="46" t="s">
        <v>228</v>
      </c>
    </row>
    <row r="3" spans="2:11">
      <c r="B3" s="46" t="s">
        <v>145</v>
      </c>
      <c r="C3" s="46" t="s">
        <v>229</v>
      </c>
    </row>
    <row r="4" spans="2:11">
      <c r="B4" s="46" t="s">
        <v>146</v>
      </c>
      <c r="C4" s="46">
        <v>414</v>
      </c>
    </row>
    <row r="6" spans="2:11" ht="26.25" customHeight="1">
      <c r="B6" s="145" t="s">
        <v>176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2:11" s="3" customFormat="1" ht="63">
      <c r="B7" s="47" t="s">
        <v>114</v>
      </c>
      <c r="C7" s="49" t="s">
        <v>115</v>
      </c>
      <c r="D7" s="49" t="s">
        <v>14</v>
      </c>
      <c r="E7" s="49" t="s">
        <v>15</v>
      </c>
      <c r="F7" s="49" t="s">
        <v>57</v>
      </c>
      <c r="G7" s="49" t="s">
        <v>101</v>
      </c>
      <c r="H7" s="49" t="s">
        <v>54</v>
      </c>
      <c r="I7" s="49" t="s">
        <v>109</v>
      </c>
      <c r="J7" s="49" t="s">
        <v>147</v>
      </c>
      <c r="K7" s="64" t="s">
        <v>148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5" t="s">
        <v>3011</v>
      </c>
      <c r="C10" s="87"/>
      <c r="D10" s="87"/>
      <c r="E10" s="87"/>
      <c r="F10" s="87"/>
      <c r="G10" s="87"/>
      <c r="H10" s="87"/>
      <c r="I10" s="116">
        <v>0</v>
      </c>
      <c r="J10" s="117">
        <v>0</v>
      </c>
      <c r="K10" s="117">
        <v>0</v>
      </c>
    </row>
    <row r="11" spans="2:11" ht="21" customHeight="1">
      <c r="B11" s="128"/>
      <c r="C11" s="87"/>
      <c r="D11" s="87"/>
      <c r="E11" s="87"/>
      <c r="F11" s="87"/>
      <c r="G11" s="87"/>
      <c r="H11" s="87"/>
      <c r="I11" s="87"/>
      <c r="J11" s="87"/>
      <c r="K11" s="87"/>
    </row>
    <row r="12" spans="2:11">
      <c r="B12" s="128"/>
      <c r="C12" s="87"/>
      <c r="D12" s="87"/>
      <c r="E12" s="87"/>
      <c r="F12" s="87"/>
      <c r="G12" s="87"/>
      <c r="H12" s="87"/>
      <c r="I12" s="87"/>
      <c r="J12" s="87"/>
      <c r="K12" s="87"/>
    </row>
    <row r="13" spans="2:11"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2:11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1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1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94"/>
      <c r="C110" s="94"/>
      <c r="D110" s="114"/>
      <c r="E110" s="114"/>
      <c r="F110" s="114"/>
      <c r="G110" s="114"/>
      <c r="H110" s="114"/>
      <c r="I110" s="95"/>
      <c r="J110" s="95"/>
      <c r="K110" s="95"/>
    </row>
    <row r="111" spans="2:11">
      <c r="B111" s="94"/>
      <c r="C111" s="94"/>
      <c r="D111" s="114"/>
      <c r="E111" s="114"/>
      <c r="F111" s="114"/>
      <c r="G111" s="114"/>
      <c r="H111" s="114"/>
      <c r="I111" s="95"/>
      <c r="J111" s="95"/>
      <c r="K111" s="95"/>
    </row>
    <row r="112" spans="2:11">
      <c r="B112" s="94"/>
      <c r="C112" s="94"/>
      <c r="D112" s="114"/>
      <c r="E112" s="114"/>
      <c r="F112" s="114"/>
      <c r="G112" s="114"/>
      <c r="H112" s="114"/>
      <c r="I112" s="95"/>
      <c r="J112" s="95"/>
      <c r="K112" s="95"/>
    </row>
    <row r="113" spans="2:11">
      <c r="B113" s="94"/>
      <c r="C113" s="94"/>
      <c r="D113" s="114"/>
      <c r="E113" s="114"/>
      <c r="F113" s="114"/>
      <c r="G113" s="114"/>
      <c r="H113" s="114"/>
      <c r="I113" s="95"/>
      <c r="J113" s="95"/>
      <c r="K113" s="95"/>
    </row>
    <row r="114" spans="2:11">
      <c r="B114" s="94"/>
      <c r="C114" s="94"/>
      <c r="D114" s="114"/>
      <c r="E114" s="114"/>
      <c r="F114" s="114"/>
      <c r="G114" s="114"/>
      <c r="H114" s="114"/>
      <c r="I114" s="95"/>
      <c r="J114" s="95"/>
      <c r="K114" s="95"/>
    </row>
    <row r="115" spans="2:11">
      <c r="B115" s="94"/>
      <c r="C115" s="94"/>
      <c r="D115" s="114"/>
      <c r="E115" s="114"/>
      <c r="F115" s="114"/>
      <c r="G115" s="114"/>
      <c r="H115" s="114"/>
      <c r="I115" s="95"/>
      <c r="J115" s="95"/>
      <c r="K115" s="95"/>
    </row>
    <row r="116" spans="2:11">
      <c r="B116" s="94"/>
      <c r="C116" s="94"/>
      <c r="D116" s="114"/>
      <c r="E116" s="114"/>
      <c r="F116" s="114"/>
      <c r="G116" s="114"/>
      <c r="H116" s="114"/>
      <c r="I116" s="95"/>
      <c r="J116" s="95"/>
      <c r="K116" s="95"/>
    </row>
    <row r="117" spans="2:11">
      <c r="B117" s="94"/>
      <c r="C117" s="94"/>
      <c r="D117" s="114"/>
      <c r="E117" s="114"/>
      <c r="F117" s="114"/>
      <c r="G117" s="114"/>
      <c r="H117" s="114"/>
      <c r="I117" s="95"/>
      <c r="J117" s="95"/>
      <c r="K117" s="95"/>
    </row>
    <row r="118" spans="2:11">
      <c r="B118" s="94"/>
      <c r="C118" s="94"/>
      <c r="D118" s="114"/>
      <c r="E118" s="114"/>
      <c r="F118" s="114"/>
      <c r="G118" s="114"/>
      <c r="H118" s="114"/>
      <c r="I118" s="95"/>
      <c r="J118" s="95"/>
      <c r="K118" s="95"/>
    </row>
    <row r="119" spans="2:11">
      <c r="B119" s="94"/>
      <c r="C119" s="94"/>
      <c r="D119" s="114"/>
      <c r="E119" s="114"/>
      <c r="F119" s="114"/>
      <c r="G119" s="114"/>
      <c r="H119" s="114"/>
      <c r="I119" s="95"/>
      <c r="J119" s="95"/>
      <c r="K119" s="95"/>
    </row>
    <row r="120" spans="2:11">
      <c r="B120" s="94"/>
      <c r="C120" s="94"/>
      <c r="D120" s="114"/>
      <c r="E120" s="114"/>
      <c r="F120" s="114"/>
      <c r="G120" s="114"/>
      <c r="H120" s="114"/>
      <c r="I120" s="95"/>
      <c r="J120" s="95"/>
      <c r="K120" s="95"/>
    </row>
    <row r="121" spans="2:11">
      <c r="B121" s="94"/>
      <c r="C121" s="94"/>
      <c r="D121" s="114"/>
      <c r="E121" s="114"/>
      <c r="F121" s="114"/>
      <c r="G121" s="114"/>
      <c r="H121" s="114"/>
      <c r="I121" s="95"/>
      <c r="J121" s="95"/>
      <c r="K121" s="95"/>
    </row>
    <row r="122" spans="2:11">
      <c r="B122" s="94"/>
      <c r="C122" s="94"/>
      <c r="D122" s="114"/>
      <c r="E122" s="114"/>
      <c r="F122" s="114"/>
      <c r="G122" s="114"/>
      <c r="H122" s="114"/>
      <c r="I122" s="95"/>
      <c r="J122" s="95"/>
      <c r="K122" s="95"/>
    </row>
    <row r="123" spans="2:11">
      <c r="B123" s="94"/>
      <c r="C123" s="94"/>
      <c r="D123" s="114"/>
      <c r="E123" s="114"/>
      <c r="F123" s="114"/>
      <c r="G123" s="114"/>
      <c r="H123" s="114"/>
      <c r="I123" s="95"/>
      <c r="J123" s="95"/>
      <c r="K123" s="95"/>
    </row>
    <row r="124" spans="2:11">
      <c r="B124" s="94"/>
      <c r="C124" s="94"/>
      <c r="D124" s="114"/>
      <c r="E124" s="114"/>
      <c r="F124" s="114"/>
      <c r="G124" s="114"/>
      <c r="H124" s="114"/>
      <c r="I124" s="95"/>
      <c r="J124" s="95"/>
      <c r="K124" s="95"/>
    </row>
    <row r="125" spans="2:11">
      <c r="B125" s="94"/>
      <c r="C125" s="94"/>
      <c r="D125" s="114"/>
      <c r="E125" s="114"/>
      <c r="F125" s="114"/>
      <c r="G125" s="114"/>
      <c r="H125" s="114"/>
      <c r="I125" s="95"/>
      <c r="J125" s="95"/>
      <c r="K125" s="95"/>
    </row>
    <row r="126" spans="2:11">
      <c r="B126" s="94"/>
      <c r="C126" s="94"/>
      <c r="D126" s="114"/>
      <c r="E126" s="114"/>
      <c r="F126" s="114"/>
      <c r="G126" s="114"/>
      <c r="H126" s="114"/>
      <c r="I126" s="95"/>
      <c r="J126" s="95"/>
      <c r="K126" s="95"/>
    </row>
    <row r="127" spans="2:11">
      <c r="B127" s="94"/>
      <c r="C127" s="94"/>
      <c r="D127" s="114"/>
      <c r="E127" s="114"/>
      <c r="F127" s="114"/>
      <c r="G127" s="114"/>
      <c r="H127" s="114"/>
      <c r="I127" s="95"/>
      <c r="J127" s="95"/>
      <c r="K127" s="95"/>
    </row>
    <row r="128" spans="2:11">
      <c r="B128" s="94"/>
      <c r="C128" s="94"/>
      <c r="D128" s="114"/>
      <c r="E128" s="114"/>
      <c r="F128" s="114"/>
      <c r="G128" s="114"/>
      <c r="H128" s="114"/>
      <c r="I128" s="95"/>
      <c r="J128" s="95"/>
      <c r="K128" s="95"/>
    </row>
    <row r="129" spans="2:11">
      <c r="B129" s="94"/>
      <c r="C129" s="94"/>
      <c r="D129" s="114"/>
      <c r="E129" s="114"/>
      <c r="F129" s="114"/>
      <c r="G129" s="114"/>
      <c r="H129" s="114"/>
      <c r="I129" s="95"/>
      <c r="J129" s="95"/>
      <c r="K129" s="95"/>
    </row>
    <row r="130" spans="2:11">
      <c r="B130" s="94"/>
      <c r="C130" s="94"/>
      <c r="D130" s="114"/>
      <c r="E130" s="114"/>
      <c r="F130" s="114"/>
      <c r="G130" s="114"/>
      <c r="H130" s="114"/>
      <c r="I130" s="95"/>
      <c r="J130" s="95"/>
      <c r="K130" s="95"/>
    </row>
    <row r="131" spans="2:11">
      <c r="B131" s="94"/>
      <c r="C131" s="94"/>
      <c r="D131" s="114"/>
      <c r="E131" s="114"/>
      <c r="F131" s="114"/>
      <c r="G131" s="114"/>
      <c r="H131" s="114"/>
      <c r="I131" s="95"/>
      <c r="J131" s="95"/>
      <c r="K131" s="95"/>
    </row>
    <row r="132" spans="2:11">
      <c r="B132" s="94"/>
      <c r="C132" s="94"/>
      <c r="D132" s="114"/>
      <c r="E132" s="114"/>
      <c r="F132" s="114"/>
      <c r="G132" s="114"/>
      <c r="H132" s="114"/>
      <c r="I132" s="95"/>
      <c r="J132" s="95"/>
      <c r="K132" s="95"/>
    </row>
    <row r="133" spans="2:11">
      <c r="B133" s="94"/>
      <c r="C133" s="94"/>
      <c r="D133" s="114"/>
      <c r="E133" s="114"/>
      <c r="F133" s="114"/>
      <c r="G133" s="114"/>
      <c r="H133" s="114"/>
      <c r="I133" s="95"/>
      <c r="J133" s="95"/>
      <c r="K133" s="95"/>
    </row>
    <row r="134" spans="2:11">
      <c r="B134" s="94"/>
      <c r="C134" s="94"/>
      <c r="D134" s="114"/>
      <c r="E134" s="114"/>
      <c r="F134" s="114"/>
      <c r="G134" s="114"/>
      <c r="H134" s="114"/>
      <c r="I134" s="95"/>
      <c r="J134" s="95"/>
      <c r="K134" s="95"/>
    </row>
    <row r="135" spans="2:11">
      <c r="B135" s="94"/>
      <c r="C135" s="94"/>
      <c r="D135" s="114"/>
      <c r="E135" s="114"/>
      <c r="F135" s="114"/>
      <c r="G135" s="114"/>
      <c r="H135" s="114"/>
      <c r="I135" s="95"/>
      <c r="J135" s="95"/>
      <c r="K135" s="95"/>
    </row>
    <row r="136" spans="2:11">
      <c r="B136" s="94"/>
      <c r="C136" s="94"/>
      <c r="D136" s="114"/>
      <c r="E136" s="114"/>
      <c r="F136" s="114"/>
      <c r="G136" s="114"/>
      <c r="H136" s="114"/>
      <c r="I136" s="95"/>
      <c r="J136" s="95"/>
      <c r="K136" s="95"/>
    </row>
    <row r="137" spans="2:11">
      <c r="B137" s="94"/>
      <c r="C137" s="94"/>
      <c r="D137" s="114"/>
      <c r="E137" s="114"/>
      <c r="F137" s="114"/>
      <c r="G137" s="114"/>
      <c r="H137" s="114"/>
      <c r="I137" s="95"/>
      <c r="J137" s="95"/>
      <c r="K137" s="95"/>
    </row>
    <row r="138" spans="2:11">
      <c r="B138" s="94"/>
      <c r="C138" s="94"/>
      <c r="D138" s="114"/>
      <c r="E138" s="114"/>
      <c r="F138" s="114"/>
      <c r="G138" s="114"/>
      <c r="H138" s="114"/>
      <c r="I138" s="95"/>
      <c r="J138" s="95"/>
      <c r="K138" s="95"/>
    </row>
    <row r="139" spans="2:11">
      <c r="B139" s="94"/>
      <c r="C139" s="94"/>
      <c r="D139" s="114"/>
      <c r="E139" s="114"/>
      <c r="F139" s="114"/>
      <c r="G139" s="114"/>
      <c r="H139" s="114"/>
      <c r="I139" s="95"/>
      <c r="J139" s="95"/>
      <c r="K139" s="95"/>
    </row>
    <row r="140" spans="2:11">
      <c r="B140" s="94"/>
      <c r="C140" s="94"/>
      <c r="D140" s="114"/>
      <c r="E140" s="114"/>
      <c r="F140" s="114"/>
      <c r="G140" s="114"/>
      <c r="H140" s="114"/>
      <c r="I140" s="95"/>
      <c r="J140" s="95"/>
      <c r="K140" s="95"/>
    </row>
    <row r="141" spans="2:11">
      <c r="B141" s="94"/>
      <c r="C141" s="94"/>
      <c r="D141" s="114"/>
      <c r="E141" s="114"/>
      <c r="F141" s="114"/>
      <c r="G141" s="114"/>
      <c r="H141" s="114"/>
      <c r="I141" s="95"/>
      <c r="J141" s="95"/>
      <c r="K141" s="95"/>
    </row>
    <row r="142" spans="2:11">
      <c r="B142" s="94"/>
      <c r="C142" s="94"/>
      <c r="D142" s="114"/>
      <c r="E142" s="114"/>
      <c r="F142" s="114"/>
      <c r="G142" s="114"/>
      <c r="H142" s="114"/>
      <c r="I142" s="95"/>
      <c r="J142" s="95"/>
      <c r="K142" s="95"/>
    </row>
    <row r="143" spans="2:11">
      <c r="B143" s="94"/>
      <c r="C143" s="94"/>
      <c r="D143" s="114"/>
      <c r="E143" s="114"/>
      <c r="F143" s="114"/>
      <c r="G143" s="114"/>
      <c r="H143" s="114"/>
      <c r="I143" s="95"/>
      <c r="J143" s="95"/>
      <c r="K143" s="95"/>
    </row>
    <row r="144" spans="2:11">
      <c r="B144" s="94"/>
      <c r="C144" s="94"/>
      <c r="D144" s="114"/>
      <c r="E144" s="114"/>
      <c r="F144" s="114"/>
      <c r="G144" s="114"/>
      <c r="H144" s="114"/>
      <c r="I144" s="95"/>
      <c r="J144" s="95"/>
      <c r="K144" s="95"/>
    </row>
    <row r="145" spans="2:11">
      <c r="B145" s="94"/>
      <c r="C145" s="94"/>
      <c r="D145" s="114"/>
      <c r="E145" s="114"/>
      <c r="F145" s="114"/>
      <c r="G145" s="114"/>
      <c r="H145" s="114"/>
      <c r="I145" s="95"/>
      <c r="J145" s="95"/>
      <c r="K145" s="95"/>
    </row>
    <row r="146" spans="2:11">
      <c r="B146" s="94"/>
      <c r="C146" s="94"/>
      <c r="D146" s="114"/>
      <c r="E146" s="114"/>
      <c r="F146" s="114"/>
      <c r="G146" s="114"/>
      <c r="H146" s="114"/>
      <c r="I146" s="95"/>
      <c r="J146" s="95"/>
      <c r="K146" s="95"/>
    </row>
    <row r="147" spans="2:11">
      <c r="B147" s="94"/>
      <c r="C147" s="94"/>
      <c r="D147" s="114"/>
      <c r="E147" s="114"/>
      <c r="F147" s="114"/>
      <c r="G147" s="114"/>
      <c r="H147" s="114"/>
      <c r="I147" s="95"/>
      <c r="J147" s="95"/>
      <c r="K147" s="95"/>
    </row>
    <row r="148" spans="2:11">
      <c r="B148" s="94"/>
      <c r="C148" s="94"/>
      <c r="D148" s="114"/>
      <c r="E148" s="114"/>
      <c r="F148" s="114"/>
      <c r="G148" s="114"/>
      <c r="H148" s="114"/>
      <c r="I148" s="95"/>
      <c r="J148" s="95"/>
      <c r="K148" s="95"/>
    </row>
    <row r="149" spans="2:11">
      <c r="B149" s="94"/>
      <c r="C149" s="94"/>
      <c r="D149" s="114"/>
      <c r="E149" s="114"/>
      <c r="F149" s="114"/>
      <c r="G149" s="114"/>
      <c r="H149" s="114"/>
      <c r="I149" s="95"/>
      <c r="J149" s="95"/>
      <c r="K149" s="95"/>
    </row>
    <row r="150" spans="2:11">
      <c r="B150" s="94"/>
      <c r="C150" s="94"/>
      <c r="D150" s="114"/>
      <c r="E150" s="114"/>
      <c r="F150" s="114"/>
      <c r="G150" s="114"/>
      <c r="H150" s="114"/>
      <c r="I150" s="95"/>
      <c r="J150" s="95"/>
      <c r="K150" s="95"/>
    </row>
    <row r="151" spans="2:11">
      <c r="B151" s="94"/>
      <c r="C151" s="94"/>
      <c r="D151" s="114"/>
      <c r="E151" s="114"/>
      <c r="F151" s="114"/>
      <c r="G151" s="114"/>
      <c r="H151" s="114"/>
      <c r="I151" s="95"/>
      <c r="J151" s="95"/>
      <c r="K151" s="95"/>
    </row>
    <row r="152" spans="2:11">
      <c r="B152" s="94"/>
      <c r="C152" s="94"/>
      <c r="D152" s="114"/>
      <c r="E152" s="114"/>
      <c r="F152" s="114"/>
      <c r="G152" s="114"/>
      <c r="H152" s="114"/>
      <c r="I152" s="95"/>
      <c r="J152" s="95"/>
      <c r="K152" s="95"/>
    </row>
    <row r="153" spans="2:11">
      <c r="B153" s="94"/>
      <c r="C153" s="94"/>
      <c r="D153" s="114"/>
      <c r="E153" s="114"/>
      <c r="F153" s="114"/>
      <c r="G153" s="114"/>
      <c r="H153" s="114"/>
      <c r="I153" s="95"/>
      <c r="J153" s="95"/>
      <c r="K153" s="95"/>
    </row>
    <row r="154" spans="2:11">
      <c r="B154" s="94"/>
      <c r="C154" s="94"/>
      <c r="D154" s="114"/>
      <c r="E154" s="114"/>
      <c r="F154" s="114"/>
      <c r="G154" s="114"/>
      <c r="H154" s="114"/>
      <c r="I154" s="95"/>
      <c r="J154" s="95"/>
      <c r="K154" s="95"/>
    </row>
    <row r="155" spans="2:11">
      <c r="B155" s="94"/>
      <c r="C155" s="94"/>
      <c r="D155" s="114"/>
      <c r="E155" s="114"/>
      <c r="F155" s="114"/>
      <c r="G155" s="114"/>
      <c r="H155" s="114"/>
      <c r="I155" s="95"/>
      <c r="J155" s="95"/>
      <c r="K155" s="95"/>
    </row>
    <row r="156" spans="2:11">
      <c r="B156" s="94"/>
      <c r="C156" s="94"/>
      <c r="D156" s="114"/>
      <c r="E156" s="114"/>
      <c r="F156" s="114"/>
      <c r="G156" s="114"/>
      <c r="H156" s="114"/>
      <c r="I156" s="95"/>
      <c r="J156" s="95"/>
      <c r="K156" s="95"/>
    </row>
    <row r="157" spans="2:11">
      <c r="B157" s="94"/>
      <c r="C157" s="94"/>
      <c r="D157" s="114"/>
      <c r="E157" s="114"/>
      <c r="F157" s="114"/>
      <c r="G157" s="114"/>
      <c r="H157" s="114"/>
      <c r="I157" s="95"/>
      <c r="J157" s="95"/>
      <c r="K157" s="95"/>
    </row>
    <row r="158" spans="2:11">
      <c r="B158" s="94"/>
      <c r="C158" s="94"/>
      <c r="D158" s="114"/>
      <c r="E158" s="114"/>
      <c r="F158" s="114"/>
      <c r="G158" s="114"/>
      <c r="H158" s="114"/>
      <c r="I158" s="95"/>
      <c r="J158" s="95"/>
      <c r="K158" s="95"/>
    </row>
    <row r="159" spans="2:11">
      <c r="B159" s="94"/>
      <c r="C159" s="94"/>
      <c r="D159" s="114"/>
      <c r="E159" s="114"/>
      <c r="F159" s="114"/>
      <c r="G159" s="114"/>
      <c r="H159" s="114"/>
      <c r="I159" s="95"/>
      <c r="J159" s="95"/>
      <c r="K159" s="95"/>
    </row>
    <row r="160" spans="2:11">
      <c r="B160" s="94"/>
      <c r="C160" s="94"/>
      <c r="D160" s="114"/>
      <c r="E160" s="114"/>
      <c r="F160" s="114"/>
      <c r="G160" s="114"/>
      <c r="H160" s="114"/>
      <c r="I160" s="95"/>
      <c r="J160" s="95"/>
      <c r="K160" s="95"/>
    </row>
    <row r="161" spans="2:11">
      <c r="B161" s="94"/>
      <c r="C161" s="94"/>
      <c r="D161" s="114"/>
      <c r="E161" s="114"/>
      <c r="F161" s="114"/>
      <c r="G161" s="114"/>
      <c r="H161" s="114"/>
      <c r="I161" s="95"/>
      <c r="J161" s="95"/>
      <c r="K161" s="95"/>
    </row>
    <row r="162" spans="2:11">
      <c r="B162" s="94"/>
      <c r="C162" s="94"/>
      <c r="D162" s="114"/>
      <c r="E162" s="114"/>
      <c r="F162" s="114"/>
      <c r="G162" s="114"/>
      <c r="H162" s="114"/>
      <c r="I162" s="95"/>
      <c r="J162" s="95"/>
      <c r="K162" s="95"/>
    </row>
    <row r="163" spans="2:11">
      <c r="B163" s="94"/>
      <c r="C163" s="94"/>
      <c r="D163" s="114"/>
      <c r="E163" s="114"/>
      <c r="F163" s="114"/>
      <c r="G163" s="114"/>
      <c r="H163" s="114"/>
      <c r="I163" s="95"/>
      <c r="J163" s="95"/>
      <c r="K163" s="95"/>
    </row>
    <row r="164" spans="2:11">
      <c r="B164" s="94"/>
      <c r="C164" s="94"/>
      <c r="D164" s="114"/>
      <c r="E164" s="114"/>
      <c r="F164" s="114"/>
      <c r="G164" s="114"/>
      <c r="H164" s="114"/>
      <c r="I164" s="95"/>
      <c r="J164" s="95"/>
      <c r="K164" s="95"/>
    </row>
    <row r="165" spans="2:11">
      <c r="B165" s="94"/>
      <c r="C165" s="94"/>
      <c r="D165" s="114"/>
      <c r="E165" s="114"/>
      <c r="F165" s="114"/>
      <c r="G165" s="114"/>
      <c r="H165" s="114"/>
      <c r="I165" s="95"/>
      <c r="J165" s="95"/>
      <c r="K165" s="95"/>
    </row>
    <row r="166" spans="2:11">
      <c r="B166" s="94"/>
      <c r="C166" s="94"/>
      <c r="D166" s="114"/>
      <c r="E166" s="114"/>
      <c r="F166" s="114"/>
      <c r="G166" s="114"/>
      <c r="H166" s="114"/>
      <c r="I166" s="95"/>
      <c r="J166" s="95"/>
      <c r="K166" s="95"/>
    </row>
    <row r="167" spans="2:11">
      <c r="B167" s="94"/>
      <c r="C167" s="94"/>
      <c r="D167" s="114"/>
      <c r="E167" s="114"/>
      <c r="F167" s="114"/>
      <c r="G167" s="114"/>
      <c r="H167" s="114"/>
      <c r="I167" s="95"/>
      <c r="J167" s="95"/>
      <c r="K167" s="95"/>
    </row>
    <row r="168" spans="2:11">
      <c r="B168" s="94"/>
      <c r="C168" s="94"/>
      <c r="D168" s="114"/>
      <c r="E168" s="114"/>
      <c r="F168" s="114"/>
      <c r="G168" s="114"/>
      <c r="H168" s="114"/>
      <c r="I168" s="95"/>
      <c r="J168" s="95"/>
      <c r="K168" s="95"/>
    </row>
    <row r="169" spans="2:11">
      <c r="B169" s="94"/>
      <c r="C169" s="94"/>
      <c r="D169" s="114"/>
      <c r="E169" s="114"/>
      <c r="F169" s="114"/>
      <c r="G169" s="114"/>
      <c r="H169" s="114"/>
      <c r="I169" s="95"/>
      <c r="J169" s="95"/>
      <c r="K169" s="95"/>
    </row>
    <row r="170" spans="2:11">
      <c r="B170" s="94"/>
      <c r="C170" s="94"/>
      <c r="D170" s="114"/>
      <c r="E170" s="114"/>
      <c r="F170" s="114"/>
      <c r="G170" s="114"/>
      <c r="H170" s="114"/>
      <c r="I170" s="95"/>
      <c r="J170" s="95"/>
      <c r="K170" s="95"/>
    </row>
    <row r="171" spans="2:11">
      <c r="B171" s="94"/>
      <c r="C171" s="94"/>
      <c r="D171" s="114"/>
      <c r="E171" s="114"/>
      <c r="F171" s="114"/>
      <c r="G171" s="114"/>
      <c r="H171" s="114"/>
      <c r="I171" s="95"/>
      <c r="J171" s="95"/>
      <c r="K171" s="95"/>
    </row>
    <row r="172" spans="2:11">
      <c r="B172" s="94"/>
      <c r="C172" s="94"/>
      <c r="D172" s="114"/>
      <c r="E172" s="114"/>
      <c r="F172" s="114"/>
      <c r="G172" s="114"/>
      <c r="H172" s="114"/>
      <c r="I172" s="95"/>
      <c r="J172" s="95"/>
      <c r="K172" s="95"/>
    </row>
    <row r="173" spans="2:11">
      <c r="B173" s="94"/>
      <c r="C173" s="94"/>
      <c r="D173" s="114"/>
      <c r="E173" s="114"/>
      <c r="F173" s="114"/>
      <c r="G173" s="114"/>
      <c r="H173" s="114"/>
      <c r="I173" s="95"/>
      <c r="J173" s="95"/>
      <c r="K173" s="95"/>
    </row>
    <row r="174" spans="2:11">
      <c r="B174" s="94"/>
      <c r="C174" s="94"/>
      <c r="D174" s="114"/>
      <c r="E174" s="114"/>
      <c r="F174" s="114"/>
      <c r="G174" s="114"/>
      <c r="H174" s="114"/>
      <c r="I174" s="95"/>
      <c r="J174" s="95"/>
      <c r="K174" s="95"/>
    </row>
    <row r="175" spans="2:11">
      <c r="B175" s="94"/>
      <c r="C175" s="94"/>
      <c r="D175" s="114"/>
      <c r="E175" s="114"/>
      <c r="F175" s="114"/>
      <c r="G175" s="114"/>
      <c r="H175" s="114"/>
      <c r="I175" s="95"/>
      <c r="J175" s="95"/>
      <c r="K175" s="95"/>
    </row>
    <row r="176" spans="2:11">
      <c r="B176" s="94"/>
      <c r="C176" s="94"/>
      <c r="D176" s="114"/>
      <c r="E176" s="114"/>
      <c r="F176" s="114"/>
      <c r="G176" s="114"/>
      <c r="H176" s="114"/>
      <c r="I176" s="95"/>
      <c r="J176" s="95"/>
      <c r="K176" s="95"/>
    </row>
    <row r="177" spans="2:11">
      <c r="B177" s="94"/>
      <c r="C177" s="94"/>
      <c r="D177" s="114"/>
      <c r="E177" s="114"/>
      <c r="F177" s="114"/>
      <c r="G177" s="114"/>
      <c r="H177" s="114"/>
      <c r="I177" s="95"/>
      <c r="J177" s="95"/>
      <c r="K177" s="95"/>
    </row>
    <row r="178" spans="2:11">
      <c r="B178" s="94"/>
      <c r="C178" s="94"/>
      <c r="D178" s="114"/>
      <c r="E178" s="114"/>
      <c r="F178" s="114"/>
      <c r="G178" s="114"/>
      <c r="H178" s="114"/>
      <c r="I178" s="95"/>
      <c r="J178" s="95"/>
      <c r="K178" s="95"/>
    </row>
    <row r="179" spans="2:11">
      <c r="B179" s="94"/>
      <c r="C179" s="94"/>
      <c r="D179" s="114"/>
      <c r="E179" s="114"/>
      <c r="F179" s="114"/>
      <c r="G179" s="114"/>
      <c r="H179" s="114"/>
      <c r="I179" s="95"/>
      <c r="J179" s="95"/>
      <c r="K179" s="95"/>
    </row>
    <row r="180" spans="2:11">
      <c r="B180" s="94"/>
      <c r="C180" s="94"/>
      <c r="D180" s="114"/>
      <c r="E180" s="114"/>
      <c r="F180" s="114"/>
      <c r="G180" s="114"/>
      <c r="H180" s="114"/>
      <c r="I180" s="95"/>
      <c r="J180" s="95"/>
      <c r="K180" s="95"/>
    </row>
    <row r="181" spans="2:11">
      <c r="B181" s="94"/>
      <c r="C181" s="94"/>
      <c r="D181" s="114"/>
      <c r="E181" s="114"/>
      <c r="F181" s="114"/>
      <c r="G181" s="114"/>
      <c r="H181" s="114"/>
      <c r="I181" s="95"/>
      <c r="J181" s="95"/>
      <c r="K181" s="95"/>
    </row>
    <row r="182" spans="2:11">
      <c r="B182" s="94"/>
      <c r="C182" s="94"/>
      <c r="D182" s="114"/>
      <c r="E182" s="114"/>
      <c r="F182" s="114"/>
      <c r="G182" s="114"/>
      <c r="H182" s="114"/>
      <c r="I182" s="95"/>
      <c r="J182" s="95"/>
      <c r="K182" s="95"/>
    </row>
    <row r="183" spans="2:11">
      <c r="B183" s="94"/>
      <c r="C183" s="94"/>
      <c r="D183" s="114"/>
      <c r="E183" s="114"/>
      <c r="F183" s="114"/>
      <c r="G183" s="114"/>
      <c r="H183" s="114"/>
      <c r="I183" s="95"/>
      <c r="J183" s="95"/>
      <c r="K183" s="95"/>
    </row>
    <row r="184" spans="2:11">
      <c r="B184" s="94"/>
      <c r="C184" s="94"/>
      <c r="D184" s="114"/>
      <c r="E184" s="114"/>
      <c r="F184" s="114"/>
      <c r="G184" s="114"/>
      <c r="H184" s="114"/>
      <c r="I184" s="95"/>
      <c r="J184" s="95"/>
      <c r="K184" s="95"/>
    </row>
    <row r="185" spans="2:11">
      <c r="B185" s="94"/>
      <c r="C185" s="94"/>
      <c r="D185" s="114"/>
      <c r="E185" s="114"/>
      <c r="F185" s="114"/>
      <c r="G185" s="114"/>
      <c r="H185" s="114"/>
      <c r="I185" s="95"/>
      <c r="J185" s="95"/>
      <c r="K185" s="95"/>
    </row>
    <row r="186" spans="2:11">
      <c r="B186" s="94"/>
      <c r="C186" s="94"/>
      <c r="D186" s="114"/>
      <c r="E186" s="114"/>
      <c r="F186" s="114"/>
      <c r="G186" s="114"/>
      <c r="H186" s="114"/>
      <c r="I186" s="95"/>
      <c r="J186" s="95"/>
      <c r="K186" s="95"/>
    </row>
    <row r="187" spans="2:11">
      <c r="B187" s="94"/>
      <c r="C187" s="94"/>
      <c r="D187" s="114"/>
      <c r="E187" s="114"/>
      <c r="F187" s="114"/>
      <c r="G187" s="114"/>
      <c r="H187" s="114"/>
      <c r="I187" s="95"/>
      <c r="J187" s="95"/>
      <c r="K187" s="95"/>
    </row>
    <row r="188" spans="2:11">
      <c r="B188" s="94"/>
      <c r="C188" s="94"/>
      <c r="D188" s="114"/>
      <c r="E188" s="114"/>
      <c r="F188" s="114"/>
      <c r="G188" s="114"/>
      <c r="H188" s="114"/>
      <c r="I188" s="95"/>
      <c r="J188" s="95"/>
      <c r="K188" s="95"/>
    </row>
    <row r="189" spans="2:11">
      <c r="B189" s="94"/>
      <c r="C189" s="94"/>
      <c r="D189" s="114"/>
      <c r="E189" s="114"/>
      <c r="F189" s="114"/>
      <c r="G189" s="114"/>
      <c r="H189" s="114"/>
      <c r="I189" s="95"/>
      <c r="J189" s="95"/>
      <c r="K189" s="95"/>
    </row>
    <row r="190" spans="2:11">
      <c r="B190" s="94"/>
      <c r="C190" s="94"/>
      <c r="D190" s="114"/>
      <c r="E190" s="114"/>
      <c r="F190" s="114"/>
      <c r="G190" s="114"/>
      <c r="H190" s="114"/>
      <c r="I190" s="95"/>
      <c r="J190" s="95"/>
      <c r="K190" s="95"/>
    </row>
    <row r="191" spans="2:11">
      <c r="B191" s="94"/>
      <c r="C191" s="94"/>
      <c r="D191" s="114"/>
      <c r="E191" s="114"/>
      <c r="F191" s="114"/>
      <c r="G191" s="114"/>
      <c r="H191" s="114"/>
      <c r="I191" s="95"/>
      <c r="J191" s="95"/>
      <c r="K191" s="95"/>
    </row>
    <row r="192" spans="2:11">
      <c r="B192" s="94"/>
      <c r="C192" s="94"/>
      <c r="D192" s="114"/>
      <c r="E192" s="114"/>
      <c r="F192" s="114"/>
      <c r="G192" s="114"/>
      <c r="H192" s="114"/>
      <c r="I192" s="95"/>
      <c r="J192" s="95"/>
      <c r="K192" s="95"/>
    </row>
    <row r="193" spans="2:11">
      <c r="B193" s="94"/>
      <c r="C193" s="94"/>
      <c r="D193" s="114"/>
      <c r="E193" s="114"/>
      <c r="F193" s="114"/>
      <c r="G193" s="114"/>
      <c r="H193" s="114"/>
      <c r="I193" s="95"/>
      <c r="J193" s="95"/>
      <c r="K193" s="95"/>
    </row>
    <row r="194" spans="2:11">
      <c r="B194" s="94"/>
      <c r="C194" s="94"/>
      <c r="D194" s="114"/>
      <c r="E194" s="114"/>
      <c r="F194" s="114"/>
      <c r="G194" s="114"/>
      <c r="H194" s="114"/>
      <c r="I194" s="95"/>
      <c r="J194" s="95"/>
      <c r="K194" s="95"/>
    </row>
    <row r="195" spans="2:11">
      <c r="B195" s="94"/>
      <c r="C195" s="94"/>
      <c r="D195" s="114"/>
      <c r="E195" s="114"/>
      <c r="F195" s="114"/>
      <c r="G195" s="114"/>
      <c r="H195" s="114"/>
      <c r="I195" s="95"/>
      <c r="J195" s="95"/>
      <c r="K195" s="95"/>
    </row>
    <row r="196" spans="2:11">
      <c r="B196" s="94"/>
      <c r="C196" s="94"/>
      <c r="D196" s="114"/>
      <c r="E196" s="114"/>
      <c r="F196" s="114"/>
      <c r="G196" s="114"/>
      <c r="H196" s="114"/>
      <c r="I196" s="95"/>
      <c r="J196" s="95"/>
      <c r="K196" s="95"/>
    </row>
    <row r="197" spans="2:11">
      <c r="B197" s="94"/>
      <c r="C197" s="94"/>
      <c r="D197" s="114"/>
      <c r="E197" s="114"/>
      <c r="F197" s="114"/>
      <c r="G197" s="114"/>
      <c r="H197" s="114"/>
      <c r="I197" s="95"/>
      <c r="J197" s="95"/>
      <c r="K197" s="95"/>
    </row>
    <row r="198" spans="2:11">
      <c r="B198" s="94"/>
      <c r="C198" s="94"/>
      <c r="D198" s="114"/>
      <c r="E198" s="114"/>
      <c r="F198" s="114"/>
      <c r="G198" s="114"/>
      <c r="H198" s="114"/>
      <c r="I198" s="95"/>
      <c r="J198" s="95"/>
      <c r="K198" s="95"/>
    </row>
    <row r="199" spans="2:11">
      <c r="B199" s="94"/>
      <c r="C199" s="94"/>
      <c r="D199" s="114"/>
      <c r="E199" s="114"/>
      <c r="F199" s="114"/>
      <c r="G199" s="114"/>
      <c r="H199" s="114"/>
      <c r="I199" s="95"/>
      <c r="J199" s="95"/>
      <c r="K199" s="95"/>
    </row>
    <row r="200" spans="2:11">
      <c r="B200" s="94"/>
      <c r="C200" s="94"/>
      <c r="D200" s="114"/>
      <c r="E200" s="114"/>
      <c r="F200" s="114"/>
      <c r="G200" s="114"/>
      <c r="H200" s="114"/>
      <c r="I200" s="95"/>
      <c r="J200" s="95"/>
      <c r="K200" s="95"/>
    </row>
    <row r="201" spans="2:11">
      <c r="B201" s="94"/>
      <c r="C201" s="94"/>
      <c r="D201" s="114"/>
      <c r="E201" s="114"/>
      <c r="F201" s="114"/>
      <c r="G201" s="114"/>
      <c r="H201" s="114"/>
      <c r="I201" s="95"/>
      <c r="J201" s="95"/>
      <c r="K201" s="95"/>
    </row>
    <row r="202" spans="2:11">
      <c r="B202" s="94"/>
      <c r="C202" s="94"/>
      <c r="D202" s="114"/>
      <c r="E202" s="114"/>
      <c r="F202" s="114"/>
      <c r="G202" s="114"/>
      <c r="H202" s="114"/>
      <c r="I202" s="95"/>
      <c r="J202" s="95"/>
      <c r="K202" s="95"/>
    </row>
    <row r="203" spans="2:11">
      <c r="B203" s="94"/>
      <c r="C203" s="94"/>
      <c r="D203" s="114"/>
      <c r="E203" s="114"/>
      <c r="F203" s="114"/>
      <c r="G203" s="114"/>
      <c r="H203" s="114"/>
      <c r="I203" s="95"/>
      <c r="J203" s="95"/>
      <c r="K203" s="95"/>
    </row>
    <row r="204" spans="2:11">
      <c r="B204" s="94"/>
      <c r="C204" s="94"/>
      <c r="D204" s="114"/>
      <c r="E204" s="114"/>
      <c r="F204" s="114"/>
      <c r="G204" s="114"/>
      <c r="H204" s="114"/>
      <c r="I204" s="95"/>
      <c r="J204" s="95"/>
      <c r="K204" s="95"/>
    </row>
    <row r="205" spans="2:11">
      <c r="B205" s="94"/>
      <c r="C205" s="94"/>
      <c r="D205" s="114"/>
      <c r="E205" s="114"/>
      <c r="F205" s="114"/>
      <c r="G205" s="114"/>
      <c r="H205" s="114"/>
      <c r="I205" s="95"/>
      <c r="J205" s="95"/>
      <c r="K205" s="95"/>
    </row>
    <row r="206" spans="2:11">
      <c r="B206" s="94"/>
      <c r="C206" s="94"/>
      <c r="D206" s="114"/>
      <c r="E206" s="114"/>
      <c r="F206" s="114"/>
      <c r="G206" s="114"/>
      <c r="H206" s="114"/>
      <c r="I206" s="95"/>
      <c r="J206" s="95"/>
      <c r="K206" s="95"/>
    </row>
    <row r="207" spans="2:11">
      <c r="B207" s="94"/>
      <c r="C207" s="94"/>
      <c r="D207" s="114"/>
      <c r="E207" s="114"/>
      <c r="F207" s="114"/>
      <c r="G207" s="114"/>
      <c r="H207" s="114"/>
      <c r="I207" s="95"/>
      <c r="J207" s="95"/>
      <c r="K207" s="95"/>
    </row>
    <row r="208" spans="2:11">
      <c r="B208" s="94"/>
      <c r="C208" s="94"/>
      <c r="D208" s="114"/>
      <c r="E208" s="114"/>
      <c r="F208" s="114"/>
      <c r="G208" s="114"/>
      <c r="H208" s="114"/>
      <c r="I208" s="95"/>
      <c r="J208" s="95"/>
      <c r="K208" s="95"/>
    </row>
    <row r="209" spans="2:11">
      <c r="B209" s="94"/>
      <c r="C209" s="94"/>
      <c r="D209" s="114"/>
      <c r="E209" s="114"/>
      <c r="F209" s="114"/>
      <c r="G209" s="114"/>
      <c r="H209" s="114"/>
      <c r="I209" s="95"/>
      <c r="J209" s="95"/>
      <c r="K209" s="95"/>
    </row>
    <row r="210" spans="2:11">
      <c r="B210" s="94"/>
      <c r="C210" s="94"/>
      <c r="D210" s="114"/>
      <c r="E210" s="114"/>
      <c r="F210" s="114"/>
      <c r="G210" s="114"/>
      <c r="H210" s="114"/>
      <c r="I210" s="95"/>
      <c r="J210" s="95"/>
      <c r="K210" s="95"/>
    </row>
    <row r="211" spans="2:11">
      <c r="B211" s="94"/>
      <c r="C211" s="94"/>
      <c r="D211" s="114"/>
      <c r="E211" s="114"/>
      <c r="F211" s="114"/>
      <c r="G211" s="114"/>
      <c r="H211" s="114"/>
      <c r="I211" s="95"/>
      <c r="J211" s="95"/>
      <c r="K211" s="95"/>
    </row>
    <row r="212" spans="2:11">
      <c r="B212" s="94"/>
      <c r="C212" s="94"/>
      <c r="D212" s="114"/>
      <c r="E212" s="114"/>
      <c r="F212" s="114"/>
      <c r="G212" s="114"/>
      <c r="H212" s="114"/>
      <c r="I212" s="95"/>
      <c r="J212" s="95"/>
      <c r="K212" s="95"/>
    </row>
    <row r="213" spans="2:11">
      <c r="B213" s="94"/>
      <c r="C213" s="94"/>
      <c r="D213" s="114"/>
      <c r="E213" s="114"/>
      <c r="F213" s="114"/>
      <c r="G213" s="114"/>
      <c r="H213" s="114"/>
      <c r="I213" s="95"/>
      <c r="J213" s="95"/>
      <c r="K213" s="95"/>
    </row>
    <row r="214" spans="2:11">
      <c r="B214" s="94"/>
      <c r="C214" s="94"/>
      <c r="D214" s="114"/>
      <c r="E214" s="114"/>
      <c r="F214" s="114"/>
      <c r="G214" s="114"/>
      <c r="H214" s="114"/>
      <c r="I214" s="95"/>
      <c r="J214" s="95"/>
      <c r="K214" s="95"/>
    </row>
    <row r="215" spans="2:11">
      <c r="B215" s="94"/>
      <c r="C215" s="94"/>
      <c r="D215" s="114"/>
      <c r="E215" s="114"/>
      <c r="F215" s="114"/>
      <c r="G215" s="114"/>
      <c r="H215" s="114"/>
      <c r="I215" s="95"/>
      <c r="J215" s="95"/>
      <c r="K215" s="95"/>
    </row>
    <row r="216" spans="2:11">
      <c r="B216" s="94"/>
      <c r="C216" s="94"/>
      <c r="D216" s="114"/>
      <c r="E216" s="114"/>
      <c r="F216" s="114"/>
      <c r="G216" s="114"/>
      <c r="H216" s="114"/>
      <c r="I216" s="95"/>
      <c r="J216" s="95"/>
      <c r="K216" s="95"/>
    </row>
    <row r="217" spans="2:11">
      <c r="B217" s="94"/>
      <c r="C217" s="94"/>
      <c r="D217" s="114"/>
      <c r="E217" s="114"/>
      <c r="F217" s="114"/>
      <c r="G217" s="114"/>
      <c r="H217" s="114"/>
      <c r="I217" s="95"/>
      <c r="J217" s="95"/>
      <c r="K217" s="95"/>
    </row>
    <row r="218" spans="2:11">
      <c r="B218" s="94"/>
      <c r="C218" s="94"/>
      <c r="D218" s="114"/>
      <c r="E218" s="114"/>
      <c r="F218" s="114"/>
      <c r="G218" s="114"/>
      <c r="H218" s="114"/>
      <c r="I218" s="95"/>
      <c r="J218" s="95"/>
      <c r="K218" s="95"/>
    </row>
    <row r="219" spans="2:11">
      <c r="B219" s="94"/>
      <c r="C219" s="94"/>
      <c r="D219" s="114"/>
      <c r="E219" s="114"/>
      <c r="F219" s="114"/>
      <c r="G219" s="114"/>
      <c r="H219" s="114"/>
      <c r="I219" s="95"/>
      <c r="J219" s="95"/>
      <c r="K219" s="95"/>
    </row>
    <row r="220" spans="2:11">
      <c r="B220" s="94"/>
      <c r="C220" s="94"/>
      <c r="D220" s="114"/>
      <c r="E220" s="114"/>
      <c r="F220" s="114"/>
      <c r="G220" s="114"/>
      <c r="H220" s="114"/>
      <c r="I220" s="95"/>
      <c r="J220" s="95"/>
      <c r="K220" s="95"/>
    </row>
    <row r="221" spans="2:11">
      <c r="B221" s="94"/>
      <c r="C221" s="94"/>
      <c r="D221" s="114"/>
      <c r="E221" s="114"/>
      <c r="F221" s="114"/>
      <c r="G221" s="114"/>
      <c r="H221" s="114"/>
      <c r="I221" s="95"/>
      <c r="J221" s="95"/>
      <c r="K221" s="95"/>
    </row>
    <row r="222" spans="2:11">
      <c r="B222" s="94"/>
      <c r="C222" s="94"/>
      <c r="D222" s="114"/>
      <c r="E222" s="114"/>
      <c r="F222" s="114"/>
      <c r="G222" s="114"/>
      <c r="H222" s="114"/>
      <c r="I222" s="95"/>
      <c r="J222" s="95"/>
      <c r="K222" s="95"/>
    </row>
    <row r="223" spans="2:11">
      <c r="B223" s="94"/>
      <c r="C223" s="94"/>
      <c r="D223" s="114"/>
      <c r="E223" s="114"/>
      <c r="F223" s="114"/>
      <c r="G223" s="114"/>
      <c r="H223" s="114"/>
      <c r="I223" s="95"/>
      <c r="J223" s="95"/>
      <c r="K223" s="95"/>
    </row>
    <row r="224" spans="2:11">
      <c r="B224" s="94"/>
      <c r="C224" s="94"/>
      <c r="D224" s="114"/>
      <c r="E224" s="114"/>
      <c r="F224" s="114"/>
      <c r="G224" s="114"/>
      <c r="H224" s="114"/>
      <c r="I224" s="95"/>
      <c r="J224" s="95"/>
      <c r="K224" s="95"/>
    </row>
    <row r="225" spans="2:11">
      <c r="B225" s="94"/>
      <c r="C225" s="94"/>
      <c r="D225" s="114"/>
      <c r="E225" s="114"/>
      <c r="F225" s="114"/>
      <c r="G225" s="114"/>
      <c r="H225" s="114"/>
      <c r="I225" s="95"/>
      <c r="J225" s="95"/>
      <c r="K225" s="95"/>
    </row>
    <row r="226" spans="2:11">
      <c r="B226" s="94"/>
      <c r="C226" s="94"/>
      <c r="D226" s="114"/>
      <c r="E226" s="114"/>
      <c r="F226" s="114"/>
      <c r="G226" s="114"/>
      <c r="H226" s="114"/>
      <c r="I226" s="95"/>
      <c r="J226" s="95"/>
      <c r="K226" s="95"/>
    </row>
    <row r="227" spans="2:11">
      <c r="B227" s="94"/>
      <c r="C227" s="94"/>
      <c r="D227" s="114"/>
      <c r="E227" s="114"/>
      <c r="F227" s="114"/>
      <c r="G227" s="114"/>
      <c r="H227" s="114"/>
      <c r="I227" s="95"/>
      <c r="J227" s="95"/>
      <c r="K227" s="95"/>
    </row>
    <row r="228" spans="2:11">
      <c r="B228" s="94"/>
      <c r="C228" s="94"/>
      <c r="D228" s="114"/>
      <c r="E228" s="114"/>
      <c r="F228" s="114"/>
      <c r="G228" s="114"/>
      <c r="H228" s="114"/>
      <c r="I228" s="95"/>
      <c r="J228" s="95"/>
      <c r="K228" s="95"/>
    </row>
    <row r="229" spans="2:11">
      <c r="B229" s="94"/>
      <c r="C229" s="94"/>
      <c r="D229" s="114"/>
      <c r="E229" s="114"/>
      <c r="F229" s="114"/>
      <c r="G229" s="114"/>
      <c r="H229" s="114"/>
      <c r="I229" s="95"/>
      <c r="J229" s="95"/>
      <c r="K229" s="95"/>
    </row>
    <row r="230" spans="2:11">
      <c r="B230" s="94"/>
      <c r="C230" s="94"/>
      <c r="D230" s="114"/>
      <c r="E230" s="114"/>
      <c r="F230" s="114"/>
      <c r="G230" s="114"/>
      <c r="H230" s="114"/>
      <c r="I230" s="95"/>
      <c r="J230" s="95"/>
      <c r="K230" s="95"/>
    </row>
    <row r="231" spans="2:11">
      <c r="B231" s="94"/>
      <c r="C231" s="94"/>
      <c r="D231" s="114"/>
      <c r="E231" s="114"/>
      <c r="F231" s="114"/>
      <c r="G231" s="114"/>
      <c r="H231" s="114"/>
      <c r="I231" s="95"/>
      <c r="J231" s="95"/>
      <c r="K231" s="95"/>
    </row>
    <row r="232" spans="2:11">
      <c r="B232" s="94"/>
      <c r="C232" s="94"/>
      <c r="D232" s="114"/>
      <c r="E232" s="114"/>
      <c r="F232" s="114"/>
      <c r="G232" s="114"/>
      <c r="H232" s="114"/>
      <c r="I232" s="95"/>
      <c r="J232" s="95"/>
      <c r="K232" s="95"/>
    </row>
    <row r="233" spans="2:11">
      <c r="B233" s="94"/>
      <c r="C233" s="94"/>
      <c r="D233" s="114"/>
      <c r="E233" s="114"/>
      <c r="F233" s="114"/>
      <c r="G233" s="114"/>
      <c r="H233" s="114"/>
      <c r="I233" s="95"/>
      <c r="J233" s="95"/>
      <c r="K233" s="95"/>
    </row>
    <row r="234" spans="2:11">
      <c r="B234" s="94"/>
      <c r="C234" s="94"/>
      <c r="D234" s="114"/>
      <c r="E234" s="114"/>
      <c r="F234" s="114"/>
      <c r="G234" s="114"/>
      <c r="H234" s="114"/>
      <c r="I234" s="95"/>
      <c r="J234" s="95"/>
      <c r="K234" s="95"/>
    </row>
    <row r="235" spans="2:11">
      <c r="B235" s="94"/>
      <c r="C235" s="94"/>
      <c r="D235" s="114"/>
      <c r="E235" s="114"/>
      <c r="F235" s="114"/>
      <c r="G235" s="114"/>
      <c r="H235" s="114"/>
      <c r="I235" s="95"/>
      <c r="J235" s="95"/>
      <c r="K235" s="95"/>
    </row>
    <row r="236" spans="2:11">
      <c r="B236" s="94"/>
      <c r="C236" s="94"/>
      <c r="D236" s="114"/>
      <c r="E236" s="114"/>
      <c r="F236" s="114"/>
      <c r="G236" s="114"/>
      <c r="H236" s="114"/>
      <c r="I236" s="95"/>
      <c r="J236" s="95"/>
      <c r="K236" s="95"/>
    </row>
    <row r="237" spans="2:11">
      <c r="B237" s="94"/>
      <c r="C237" s="94"/>
      <c r="D237" s="114"/>
      <c r="E237" s="114"/>
      <c r="F237" s="114"/>
      <c r="G237" s="114"/>
      <c r="H237" s="114"/>
      <c r="I237" s="95"/>
      <c r="J237" s="95"/>
      <c r="K237" s="95"/>
    </row>
    <row r="238" spans="2:11">
      <c r="B238" s="94"/>
      <c r="C238" s="94"/>
      <c r="D238" s="114"/>
      <c r="E238" s="114"/>
      <c r="F238" s="114"/>
      <c r="G238" s="114"/>
      <c r="H238" s="114"/>
      <c r="I238" s="95"/>
      <c r="J238" s="95"/>
      <c r="K238" s="95"/>
    </row>
    <row r="239" spans="2:11">
      <c r="B239" s="94"/>
      <c r="C239" s="94"/>
      <c r="D239" s="114"/>
      <c r="E239" s="114"/>
      <c r="F239" s="114"/>
      <c r="G239" s="114"/>
      <c r="H239" s="114"/>
      <c r="I239" s="95"/>
      <c r="J239" s="95"/>
      <c r="K239" s="95"/>
    </row>
    <row r="240" spans="2:11">
      <c r="B240" s="94"/>
      <c r="C240" s="94"/>
      <c r="D240" s="114"/>
      <c r="E240" s="114"/>
      <c r="F240" s="114"/>
      <c r="G240" s="114"/>
      <c r="H240" s="114"/>
      <c r="I240" s="95"/>
      <c r="J240" s="95"/>
      <c r="K240" s="95"/>
    </row>
    <row r="241" spans="2:11">
      <c r="B241" s="94"/>
      <c r="C241" s="94"/>
      <c r="D241" s="114"/>
      <c r="E241" s="114"/>
      <c r="F241" s="114"/>
      <c r="G241" s="114"/>
      <c r="H241" s="114"/>
      <c r="I241" s="95"/>
      <c r="J241" s="95"/>
      <c r="K241" s="95"/>
    </row>
    <row r="242" spans="2:11">
      <c r="B242" s="94"/>
      <c r="C242" s="94"/>
      <c r="D242" s="114"/>
      <c r="E242" s="114"/>
      <c r="F242" s="114"/>
      <c r="G242" s="114"/>
      <c r="H242" s="114"/>
      <c r="I242" s="95"/>
      <c r="J242" s="95"/>
      <c r="K242" s="95"/>
    </row>
    <row r="243" spans="2:11">
      <c r="B243" s="94"/>
      <c r="C243" s="94"/>
      <c r="D243" s="114"/>
      <c r="E243" s="114"/>
      <c r="F243" s="114"/>
      <c r="G243" s="114"/>
      <c r="H243" s="114"/>
      <c r="I243" s="95"/>
      <c r="J243" s="95"/>
      <c r="K243" s="95"/>
    </row>
    <row r="244" spans="2:11">
      <c r="B244" s="94"/>
      <c r="C244" s="94"/>
      <c r="D244" s="114"/>
      <c r="E244" s="114"/>
      <c r="F244" s="114"/>
      <c r="G244" s="114"/>
      <c r="H244" s="114"/>
      <c r="I244" s="95"/>
      <c r="J244" s="95"/>
      <c r="K244" s="95"/>
    </row>
    <row r="245" spans="2:11">
      <c r="B245" s="94"/>
      <c r="C245" s="94"/>
      <c r="D245" s="114"/>
      <c r="E245" s="114"/>
      <c r="F245" s="114"/>
      <c r="G245" s="114"/>
      <c r="H245" s="114"/>
      <c r="I245" s="95"/>
      <c r="J245" s="95"/>
      <c r="K245" s="95"/>
    </row>
    <row r="246" spans="2:11">
      <c r="B246" s="94"/>
      <c r="C246" s="94"/>
      <c r="D246" s="114"/>
      <c r="E246" s="114"/>
      <c r="F246" s="114"/>
      <c r="G246" s="114"/>
      <c r="H246" s="114"/>
      <c r="I246" s="95"/>
      <c r="J246" s="95"/>
      <c r="K246" s="95"/>
    </row>
    <row r="247" spans="2:11">
      <c r="B247" s="94"/>
      <c r="C247" s="94"/>
      <c r="D247" s="114"/>
      <c r="E247" s="114"/>
      <c r="F247" s="114"/>
      <c r="G247" s="114"/>
      <c r="H247" s="114"/>
      <c r="I247" s="95"/>
      <c r="J247" s="95"/>
      <c r="K247" s="95"/>
    </row>
    <row r="248" spans="2:11">
      <c r="B248" s="94"/>
      <c r="C248" s="94"/>
      <c r="D248" s="114"/>
      <c r="E248" s="114"/>
      <c r="F248" s="114"/>
      <c r="G248" s="114"/>
      <c r="H248" s="114"/>
      <c r="I248" s="95"/>
      <c r="J248" s="95"/>
      <c r="K248" s="95"/>
    </row>
    <row r="249" spans="2:11">
      <c r="B249" s="94"/>
      <c r="C249" s="94"/>
      <c r="D249" s="114"/>
      <c r="E249" s="114"/>
      <c r="F249" s="114"/>
      <c r="G249" s="114"/>
      <c r="H249" s="114"/>
      <c r="I249" s="95"/>
      <c r="J249" s="95"/>
      <c r="K249" s="95"/>
    </row>
    <row r="250" spans="2:11">
      <c r="B250" s="94"/>
      <c r="C250" s="94"/>
      <c r="D250" s="114"/>
      <c r="E250" s="114"/>
      <c r="F250" s="114"/>
      <c r="G250" s="114"/>
      <c r="H250" s="114"/>
      <c r="I250" s="95"/>
      <c r="J250" s="95"/>
      <c r="K250" s="95"/>
    </row>
    <row r="251" spans="2:11">
      <c r="B251" s="94"/>
      <c r="C251" s="94"/>
      <c r="D251" s="114"/>
      <c r="E251" s="114"/>
      <c r="F251" s="114"/>
      <c r="G251" s="114"/>
      <c r="H251" s="114"/>
      <c r="I251" s="95"/>
      <c r="J251" s="95"/>
      <c r="K251" s="95"/>
    </row>
    <row r="252" spans="2:11">
      <c r="B252" s="94"/>
      <c r="C252" s="94"/>
      <c r="D252" s="114"/>
      <c r="E252" s="114"/>
      <c r="F252" s="114"/>
      <c r="G252" s="114"/>
      <c r="H252" s="114"/>
      <c r="I252" s="95"/>
      <c r="J252" s="95"/>
      <c r="K252" s="95"/>
    </row>
    <row r="253" spans="2:11">
      <c r="B253" s="94"/>
      <c r="C253" s="94"/>
      <c r="D253" s="114"/>
      <c r="E253" s="114"/>
      <c r="F253" s="114"/>
      <c r="G253" s="114"/>
      <c r="H253" s="114"/>
      <c r="I253" s="95"/>
      <c r="J253" s="95"/>
      <c r="K253" s="95"/>
    </row>
    <row r="254" spans="2:11">
      <c r="B254" s="94"/>
      <c r="C254" s="94"/>
      <c r="D254" s="114"/>
      <c r="E254" s="114"/>
      <c r="F254" s="114"/>
      <c r="G254" s="114"/>
      <c r="H254" s="114"/>
      <c r="I254" s="95"/>
      <c r="J254" s="95"/>
      <c r="K254" s="95"/>
    </row>
    <row r="255" spans="2:11">
      <c r="B255" s="94"/>
      <c r="C255" s="94"/>
      <c r="D255" s="114"/>
      <c r="E255" s="114"/>
      <c r="F255" s="114"/>
      <c r="G255" s="114"/>
      <c r="H255" s="114"/>
      <c r="I255" s="95"/>
      <c r="J255" s="95"/>
      <c r="K255" s="95"/>
    </row>
    <row r="256" spans="2:11">
      <c r="B256" s="94"/>
      <c r="C256" s="94"/>
      <c r="D256" s="114"/>
      <c r="E256" s="114"/>
      <c r="F256" s="114"/>
      <c r="G256" s="114"/>
      <c r="H256" s="114"/>
      <c r="I256" s="95"/>
      <c r="J256" s="95"/>
      <c r="K256" s="95"/>
    </row>
    <row r="257" spans="2:11">
      <c r="B257" s="94"/>
      <c r="C257" s="94"/>
      <c r="D257" s="114"/>
      <c r="E257" s="114"/>
      <c r="F257" s="114"/>
      <c r="G257" s="114"/>
      <c r="H257" s="114"/>
      <c r="I257" s="95"/>
      <c r="J257" s="95"/>
      <c r="K257" s="95"/>
    </row>
    <row r="258" spans="2:11">
      <c r="B258" s="94"/>
      <c r="C258" s="94"/>
      <c r="D258" s="114"/>
      <c r="E258" s="114"/>
      <c r="F258" s="114"/>
      <c r="G258" s="114"/>
      <c r="H258" s="114"/>
      <c r="I258" s="95"/>
      <c r="J258" s="95"/>
      <c r="K258" s="95"/>
    </row>
    <row r="259" spans="2:11">
      <c r="B259" s="94"/>
      <c r="C259" s="94"/>
      <c r="D259" s="114"/>
      <c r="E259" s="114"/>
      <c r="F259" s="114"/>
      <c r="G259" s="114"/>
      <c r="H259" s="114"/>
      <c r="I259" s="95"/>
      <c r="J259" s="95"/>
      <c r="K259" s="95"/>
    </row>
    <row r="260" spans="2:11">
      <c r="B260" s="94"/>
      <c r="C260" s="94"/>
      <c r="D260" s="114"/>
      <c r="E260" s="114"/>
      <c r="F260" s="114"/>
      <c r="G260" s="114"/>
      <c r="H260" s="114"/>
      <c r="I260" s="95"/>
      <c r="J260" s="95"/>
      <c r="K260" s="95"/>
    </row>
    <row r="261" spans="2:11">
      <c r="B261" s="94"/>
      <c r="C261" s="94"/>
      <c r="D261" s="114"/>
      <c r="E261" s="114"/>
      <c r="F261" s="114"/>
      <c r="G261" s="114"/>
      <c r="H261" s="114"/>
      <c r="I261" s="95"/>
      <c r="J261" s="95"/>
      <c r="K261" s="95"/>
    </row>
    <row r="262" spans="2:11">
      <c r="B262" s="94"/>
      <c r="C262" s="94"/>
      <c r="D262" s="114"/>
      <c r="E262" s="114"/>
      <c r="F262" s="114"/>
      <c r="G262" s="114"/>
      <c r="H262" s="114"/>
      <c r="I262" s="95"/>
      <c r="J262" s="95"/>
      <c r="K262" s="95"/>
    </row>
    <row r="263" spans="2:11">
      <c r="B263" s="94"/>
      <c r="C263" s="94"/>
      <c r="D263" s="114"/>
      <c r="E263" s="114"/>
      <c r="F263" s="114"/>
      <c r="G263" s="114"/>
      <c r="H263" s="114"/>
      <c r="I263" s="95"/>
      <c r="J263" s="95"/>
      <c r="K263" s="95"/>
    </row>
    <row r="264" spans="2:11">
      <c r="B264" s="94"/>
      <c r="C264" s="94"/>
      <c r="D264" s="114"/>
      <c r="E264" s="114"/>
      <c r="F264" s="114"/>
      <c r="G264" s="114"/>
      <c r="H264" s="114"/>
      <c r="I264" s="95"/>
      <c r="J264" s="95"/>
      <c r="K264" s="95"/>
    </row>
    <row r="265" spans="2:11">
      <c r="B265" s="94"/>
      <c r="C265" s="94"/>
      <c r="D265" s="114"/>
      <c r="E265" s="114"/>
      <c r="F265" s="114"/>
      <c r="G265" s="114"/>
      <c r="H265" s="114"/>
      <c r="I265" s="95"/>
      <c r="J265" s="95"/>
      <c r="K265" s="95"/>
    </row>
    <row r="266" spans="2:11">
      <c r="B266" s="94"/>
      <c r="C266" s="94"/>
      <c r="D266" s="114"/>
      <c r="E266" s="114"/>
      <c r="F266" s="114"/>
      <c r="G266" s="114"/>
      <c r="H266" s="114"/>
      <c r="I266" s="95"/>
      <c r="J266" s="95"/>
      <c r="K266" s="95"/>
    </row>
    <row r="267" spans="2:11">
      <c r="B267" s="94"/>
      <c r="C267" s="94"/>
      <c r="D267" s="114"/>
      <c r="E267" s="114"/>
      <c r="F267" s="114"/>
      <c r="G267" s="114"/>
      <c r="H267" s="114"/>
      <c r="I267" s="95"/>
      <c r="J267" s="95"/>
      <c r="K267" s="95"/>
    </row>
    <row r="268" spans="2:11">
      <c r="B268" s="94"/>
      <c r="C268" s="94"/>
      <c r="D268" s="114"/>
      <c r="E268" s="114"/>
      <c r="F268" s="114"/>
      <c r="G268" s="114"/>
      <c r="H268" s="114"/>
      <c r="I268" s="95"/>
      <c r="J268" s="95"/>
      <c r="K268" s="95"/>
    </row>
    <row r="269" spans="2:11">
      <c r="B269" s="94"/>
      <c r="C269" s="94"/>
      <c r="D269" s="114"/>
      <c r="E269" s="114"/>
      <c r="F269" s="114"/>
      <c r="G269" s="114"/>
      <c r="H269" s="114"/>
      <c r="I269" s="95"/>
      <c r="J269" s="95"/>
      <c r="K269" s="95"/>
    </row>
    <row r="270" spans="2:11">
      <c r="B270" s="94"/>
      <c r="C270" s="94"/>
      <c r="D270" s="114"/>
      <c r="E270" s="114"/>
      <c r="F270" s="114"/>
      <c r="G270" s="114"/>
      <c r="H270" s="114"/>
      <c r="I270" s="95"/>
      <c r="J270" s="95"/>
      <c r="K270" s="95"/>
    </row>
    <row r="271" spans="2:11">
      <c r="B271" s="94"/>
      <c r="C271" s="94"/>
      <c r="D271" s="114"/>
      <c r="E271" s="114"/>
      <c r="F271" s="114"/>
      <c r="G271" s="114"/>
      <c r="H271" s="114"/>
      <c r="I271" s="95"/>
      <c r="J271" s="95"/>
      <c r="K271" s="95"/>
    </row>
    <row r="272" spans="2:11">
      <c r="B272" s="94"/>
      <c r="C272" s="94"/>
      <c r="D272" s="114"/>
      <c r="E272" s="114"/>
      <c r="F272" s="114"/>
      <c r="G272" s="114"/>
      <c r="H272" s="114"/>
      <c r="I272" s="95"/>
      <c r="J272" s="95"/>
      <c r="K272" s="95"/>
    </row>
    <row r="273" spans="2:11">
      <c r="B273" s="94"/>
      <c r="C273" s="94"/>
      <c r="D273" s="114"/>
      <c r="E273" s="114"/>
      <c r="F273" s="114"/>
      <c r="G273" s="114"/>
      <c r="H273" s="114"/>
      <c r="I273" s="95"/>
      <c r="J273" s="95"/>
      <c r="K273" s="95"/>
    </row>
    <row r="274" spans="2:11">
      <c r="B274" s="94"/>
      <c r="C274" s="94"/>
      <c r="D274" s="114"/>
      <c r="E274" s="114"/>
      <c r="F274" s="114"/>
      <c r="G274" s="114"/>
      <c r="H274" s="114"/>
      <c r="I274" s="95"/>
      <c r="J274" s="95"/>
      <c r="K274" s="95"/>
    </row>
    <row r="275" spans="2:11">
      <c r="B275" s="94"/>
      <c r="C275" s="94"/>
      <c r="D275" s="114"/>
      <c r="E275" s="114"/>
      <c r="F275" s="114"/>
      <c r="G275" s="114"/>
      <c r="H275" s="114"/>
      <c r="I275" s="95"/>
      <c r="J275" s="95"/>
      <c r="K275" s="95"/>
    </row>
    <row r="276" spans="2:11">
      <c r="B276" s="94"/>
      <c r="C276" s="94"/>
      <c r="D276" s="114"/>
      <c r="E276" s="114"/>
      <c r="F276" s="114"/>
      <c r="G276" s="114"/>
      <c r="H276" s="114"/>
      <c r="I276" s="95"/>
      <c r="J276" s="95"/>
      <c r="K276" s="95"/>
    </row>
    <row r="277" spans="2:11">
      <c r="B277" s="94"/>
      <c r="C277" s="94"/>
      <c r="D277" s="114"/>
      <c r="E277" s="114"/>
      <c r="F277" s="114"/>
      <c r="G277" s="114"/>
      <c r="H277" s="114"/>
      <c r="I277" s="95"/>
      <c r="J277" s="95"/>
      <c r="K277" s="95"/>
    </row>
    <row r="278" spans="2:11">
      <c r="B278" s="94"/>
      <c r="C278" s="94"/>
      <c r="D278" s="114"/>
      <c r="E278" s="114"/>
      <c r="F278" s="114"/>
      <c r="G278" s="114"/>
      <c r="H278" s="114"/>
      <c r="I278" s="95"/>
      <c r="J278" s="95"/>
      <c r="K278" s="95"/>
    </row>
    <row r="279" spans="2:11">
      <c r="B279" s="94"/>
      <c r="C279" s="94"/>
      <c r="D279" s="114"/>
      <c r="E279" s="114"/>
      <c r="F279" s="114"/>
      <c r="G279" s="114"/>
      <c r="H279" s="114"/>
      <c r="I279" s="95"/>
      <c r="J279" s="95"/>
      <c r="K279" s="95"/>
    </row>
    <row r="280" spans="2:11">
      <c r="B280" s="94"/>
      <c r="C280" s="94"/>
      <c r="D280" s="114"/>
      <c r="E280" s="114"/>
      <c r="F280" s="114"/>
      <c r="G280" s="114"/>
      <c r="H280" s="114"/>
      <c r="I280" s="95"/>
      <c r="J280" s="95"/>
      <c r="K280" s="95"/>
    </row>
    <row r="281" spans="2:11">
      <c r="B281" s="94"/>
      <c r="C281" s="94"/>
      <c r="D281" s="114"/>
      <c r="E281" s="114"/>
      <c r="F281" s="114"/>
      <c r="G281" s="114"/>
      <c r="H281" s="114"/>
      <c r="I281" s="95"/>
      <c r="J281" s="95"/>
      <c r="K281" s="95"/>
    </row>
    <row r="282" spans="2:11">
      <c r="B282" s="94"/>
      <c r="C282" s="94"/>
      <c r="D282" s="114"/>
      <c r="E282" s="114"/>
      <c r="F282" s="114"/>
      <c r="G282" s="114"/>
      <c r="H282" s="114"/>
      <c r="I282" s="95"/>
      <c r="J282" s="95"/>
      <c r="K282" s="95"/>
    </row>
    <row r="283" spans="2:11">
      <c r="B283" s="94"/>
      <c r="C283" s="94"/>
      <c r="D283" s="114"/>
      <c r="E283" s="114"/>
      <c r="F283" s="114"/>
      <c r="G283" s="114"/>
      <c r="H283" s="114"/>
      <c r="I283" s="95"/>
      <c r="J283" s="95"/>
      <c r="K283" s="95"/>
    </row>
    <row r="284" spans="2:11">
      <c r="B284" s="94"/>
      <c r="C284" s="94"/>
      <c r="D284" s="114"/>
      <c r="E284" s="114"/>
      <c r="F284" s="114"/>
      <c r="G284" s="114"/>
      <c r="H284" s="114"/>
      <c r="I284" s="95"/>
      <c r="J284" s="95"/>
      <c r="K284" s="95"/>
    </row>
    <row r="285" spans="2:11">
      <c r="B285" s="94"/>
      <c r="C285" s="94"/>
      <c r="D285" s="114"/>
      <c r="E285" s="114"/>
      <c r="F285" s="114"/>
      <c r="G285" s="114"/>
      <c r="H285" s="114"/>
      <c r="I285" s="95"/>
      <c r="J285" s="95"/>
      <c r="K285" s="95"/>
    </row>
    <row r="286" spans="2:11">
      <c r="B286" s="94"/>
      <c r="C286" s="94"/>
      <c r="D286" s="114"/>
      <c r="E286" s="114"/>
      <c r="F286" s="114"/>
      <c r="G286" s="114"/>
      <c r="H286" s="114"/>
      <c r="I286" s="95"/>
      <c r="J286" s="95"/>
      <c r="K286" s="95"/>
    </row>
    <row r="287" spans="2:11">
      <c r="B287" s="94"/>
      <c r="C287" s="94"/>
      <c r="D287" s="114"/>
      <c r="E287" s="114"/>
      <c r="F287" s="114"/>
      <c r="G287" s="114"/>
      <c r="H287" s="114"/>
      <c r="I287" s="95"/>
      <c r="J287" s="95"/>
      <c r="K287" s="95"/>
    </row>
    <row r="288" spans="2:11">
      <c r="B288" s="94"/>
      <c r="C288" s="94"/>
      <c r="D288" s="114"/>
      <c r="E288" s="114"/>
      <c r="F288" s="114"/>
      <c r="G288" s="114"/>
      <c r="H288" s="114"/>
      <c r="I288" s="95"/>
      <c r="J288" s="95"/>
      <c r="K288" s="95"/>
    </row>
    <row r="289" spans="2:11">
      <c r="B289" s="94"/>
      <c r="C289" s="94"/>
      <c r="D289" s="114"/>
      <c r="E289" s="114"/>
      <c r="F289" s="114"/>
      <c r="G289" s="114"/>
      <c r="H289" s="114"/>
      <c r="I289" s="95"/>
      <c r="J289" s="95"/>
      <c r="K289" s="95"/>
    </row>
    <row r="290" spans="2:11">
      <c r="B290" s="94"/>
      <c r="C290" s="94"/>
      <c r="D290" s="114"/>
      <c r="E290" s="114"/>
      <c r="F290" s="114"/>
      <c r="G290" s="114"/>
      <c r="H290" s="114"/>
      <c r="I290" s="95"/>
      <c r="J290" s="95"/>
      <c r="K290" s="95"/>
    </row>
    <row r="291" spans="2:11">
      <c r="B291" s="94"/>
      <c r="C291" s="94"/>
      <c r="D291" s="114"/>
      <c r="E291" s="114"/>
      <c r="F291" s="114"/>
      <c r="G291" s="114"/>
      <c r="H291" s="114"/>
      <c r="I291" s="95"/>
      <c r="J291" s="95"/>
      <c r="K291" s="95"/>
    </row>
    <row r="292" spans="2:11">
      <c r="B292" s="94"/>
      <c r="C292" s="94"/>
      <c r="D292" s="114"/>
      <c r="E292" s="114"/>
      <c r="F292" s="114"/>
      <c r="G292" s="114"/>
      <c r="H292" s="114"/>
      <c r="I292" s="95"/>
      <c r="J292" s="95"/>
      <c r="K292" s="95"/>
    </row>
    <row r="293" spans="2:11">
      <c r="B293" s="94"/>
      <c r="C293" s="94"/>
      <c r="D293" s="114"/>
      <c r="E293" s="114"/>
      <c r="F293" s="114"/>
      <c r="G293" s="114"/>
      <c r="H293" s="114"/>
      <c r="I293" s="95"/>
      <c r="J293" s="95"/>
      <c r="K293" s="95"/>
    </row>
    <row r="294" spans="2:11">
      <c r="B294" s="94"/>
      <c r="C294" s="94"/>
      <c r="D294" s="114"/>
      <c r="E294" s="114"/>
      <c r="F294" s="114"/>
      <c r="G294" s="114"/>
      <c r="H294" s="114"/>
      <c r="I294" s="95"/>
      <c r="J294" s="95"/>
      <c r="K294" s="95"/>
    </row>
    <row r="295" spans="2:11">
      <c r="B295" s="94"/>
      <c r="C295" s="94"/>
      <c r="D295" s="114"/>
      <c r="E295" s="114"/>
      <c r="F295" s="114"/>
      <c r="G295" s="114"/>
      <c r="H295" s="114"/>
      <c r="I295" s="95"/>
      <c r="J295" s="95"/>
      <c r="K295" s="95"/>
    </row>
    <row r="296" spans="2:11">
      <c r="B296" s="94"/>
      <c r="C296" s="94"/>
      <c r="D296" s="114"/>
      <c r="E296" s="114"/>
      <c r="F296" s="114"/>
      <c r="G296" s="114"/>
      <c r="H296" s="114"/>
      <c r="I296" s="95"/>
      <c r="J296" s="95"/>
      <c r="K296" s="95"/>
    </row>
    <row r="297" spans="2:11">
      <c r="B297" s="94"/>
      <c r="C297" s="94"/>
      <c r="D297" s="114"/>
      <c r="E297" s="114"/>
      <c r="F297" s="114"/>
      <c r="G297" s="114"/>
      <c r="H297" s="114"/>
      <c r="I297" s="95"/>
      <c r="J297" s="95"/>
      <c r="K297" s="95"/>
    </row>
    <row r="298" spans="2:11">
      <c r="B298" s="94"/>
      <c r="C298" s="94"/>
      <c r="D298" s="114"/>
      <c r="E298" s="114"/>
      <c r="F298" s="114"/>
      <c r="G298" s="114"/>
      <c r="H298" s="114"/>
      <c r="I298" s="95"/>
      <c r="J298" s="95"/>
      <c r="K298" s="95"/>
    </row>
    <row r="299" spans="2:11">
      <c r="B299" s="94"/>
      <c r="C299" s="94"/>
      <c r="D299" s="114"/>
      <c r="E299" s="114"/>
      <c r="F299" s="114"/>
      <c r="G299" s="114"/>
      <c r="H299" s="114"/>
      <c r="I299" s="95"/>
      <c r="J299" s="95"/>
      <c r="K299" s="95"/>
    </row>
    <row r="300" spans="2:11">
      <c r="B300" s="94"/>
      <c r="C300" s="94"/>
      <c r="D300" s="114"/>
      <c r="E300" s="114"/>
      <c r="F300" s="114"/>
      <c r="G300" s="114"/>
      <c r="H300" s="114"/>
      <c r="I300" s="95"/>
      <c r="J300" s="95"/>
      <c r="K300" s="95"/>
    </row>
    <row r="301" spans="2:11">
      <c r="B301" s="94"/>
      <c r="C301" s="94"/>
      <c r="D301" s="114"/>
      <c r="E301" s="114"/>
      <c r="F301" s="114"/>
      <c r="G301" s="114"/>
      <c r="H301" s="114"/>
      <c r="I301" s="95"/>
      <c r="J301" s="95"/>
      <c r="K301" s="95"/>
    </row>
    <row r="302" spans="2:11">
      <c r="B302" s="94"/>
      <c r="C302" s="94"/>
      <c r="D302" s="114"/>
      <c r="E302" s="114"/>
      <c r="F302" s="114"/>
      <c r="G302" s="114"/>
      <c r="H302" s="114"/>
      <c r="I302" s="95"/>
      <c r="J302" s="95"/>
      <c r="K302" s="95"/>
    </row>
    <row r="303" spans="2:11">
      <c r="B303" s="94"/>
      <c r="C303" s="94"/>
      <c r="D303" s="114"/>
      <c r="E303" s="114"/>
      <c r="F303" s="114"/>
      <c r="G303" s="114"/>
      <c r="H303" s="114"/>
      <c r="I303" s="95"/>
      <c r="J303" s="95"/>
      <c r="K303" s="95"/>
    </row>
    <row r="304" spans="2:11">
      <c r="B304" s="94"/>
      <c r="C304" s="94"/>
      <c r="D304" s="114"/>
      <c r="E304" s="114"/>
      <c r="F304" s="114"/>
      <c r="G304" s="114"/>
      <c r="H304" s="114"/>
      <c r="I304" s="95"/>
      <c r="J304" s="95"/>
      <c r="K304" s="95"/>
    </row>
    <row r="305" spans="2:11">
      <c r="B305" s="94"/>
      <c r="C305" s="94"/>
      <c r="D305" s="114"/>
      <c r="E305" s="114"/>
      <c r="F305" s="114"/>
      <c r="G305" s="114"/>
      <c r="H305" s="114"/>
      <c r="I305" s="95"/>
      <c r="J305" s="95"/>
      <c r="K305" s="95"/>
    </row>
    <row r="306" spans="2:11">
      <c r="B306" s="94"/>
      <c r="C306" s="94"/>
      <c r="D306" s="114"/>
      <c r="E306" s="114"/>
      <c r="F306" s="114"/>
      <c r="G306" s="114"/>
      <c r="H306" s="114"/>
      <c r="I306" s="95"/>
      <c r="J306" s="95"/>
      <c r="K306" s="95"/>
    </row>
    <row r="307" spans="2:11">
      <c r="B307" s="94"/>
      <c r="C307" s="94"/>
      <c r="D307" s="114"/>
      <c r="E307" s="114"/>
      <c r="F307" s="114"/>
      <c r="G307" s="114"/>
      <c r="H307" s="114"/>
      <c r="I307" s="95"/>
      <c r="J307" s="95"/>
      <c r="K307" s="95"/>
    </row>
    <row r="308" spans="2:11">
      <c r="B308" s="94"/>
      <c r="C308" s="94"/>
      <c r="D308" s="114"/>
      <c r="E308" s="114"/>
      <c r="F308" s="114"/>
      <c r="G308" s="114"/>
      <c r="H308" s="114"/>
      <c r="I308" s="95"/>
      <c r="J308" s="95"/>
      <c r="K308" s="95"/>
    </row>
    <row r="309" spans="2:11">
      <c r="B309" s="94"/>
      <c r="C309" s="94"/>
      <c r="D309" s="114"/>
      <c r="E309" s="114"/>
      <c r="F309" s="114"/>
      <c r="G309" s="114"/>
      <c r="H309" s="114"/>
      <c r="I309" s="95"/>
      <c r="J309" s="95"/>
      <c r="K309" s="95"/>
    </row>
    <row r="310" spans="2:11">
      <c r="B310" s="94"/>
      <c r="C310" s="94"/>
      <c r="D310" s="114"/>
      <c r="E310" s="114"/>
      <c r="F310" s="114"/>
      <c r="G310" s="114"/>
      <c r="H310" s="114"/>
      <c r="I310" s="95"/>
      <c r="J310" s="95"/>
      <c r="K310" s="95"/>
    </row>
    <row r="311" spans="2:11">
      <c r="B311" s="94"/>
      <c r="C311" s="94"/>
      <c r="D311" s="114"/>
      <c r="E311" s="114"/>
      <c r="F311" s="114"/>
      <c r="G311" s="114"/>
      <c r="H311" s="114"/>
      <c r="I311" s="95"/>
      <c r="J311" s="95"/>
      <c r="K311" s="95"/>
    </row>
    <row r="312" spans="2:11">
      <c r="B312" s="94"/>
      <c r="C312" s="94"/>
      <c r="D312" s="114"/>
      <c r="E312" s="114"/>
      <c r="F312" s="114"/>
      <c r="G312" s="114"/>
      <c r="H312" s="114"/>
      <c r="I312" s="95"/>
      <c r="J312" s="95"/>
      <c r="K312" s="95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08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144</v>
      </c>
      <c r="C1" s="46" t="s" vm="1">
        <v>227</v>
      </c>
    </row>
    <row r="2" spans="2:15">
      <c r="B2" s="46" t="s">
        <v>143</v>
      </c>
      <c r="C2" s="46" t="s">
        <v>228</v>
      </c>
    </row>
    <row r="3" spans="2:15">
      <c r="B3" s="46" t="s">
        <v>145</v>
      </c>
      <c r="C3" s="46" t="s">
        <v>229</v>
      </c>
    </row>
    <row r="4" spans="2:15">
      <c r="B4" s="46" t="s">
        <v>146</v>
      </c>
      <c r="C4" s="46">
        <v>414</v>
      </c>
    </row>
    <row r="6" spans="2:15" ht="26.25" customHeight="1">
      <c r="B6" s="145" t="s">
        <v>177</v>
      </c>
      <c r="C6" s="146"/>
      <c r="D6" s="146"/>
      <c r="E6" s="146"/>
      <c r="F6" s="146"/>
      <c r="G6" s="146"/>
      <c r="H6" s="146"/>
      <c r="I6" s="146"/>
      <c r="J6" s="146"/>
      <c r="K6" s="147"/>
    </row>
    <row r="7" spans="2:15" s="3" customFormat="1" ht="63">
      <c r="B7" s="47" t="s">
        <v>114</v>
      </c>
      <c r="C7" s="49" t="s">
        <v>44</v>
      </c>
      <c r="D7" s="49" t="s">
        <v>14</v>
      </c>
      <c r="E7" s="49" t="s">
        <v>15</v>
      </c>
      <c r="F7" s="49" t="s">
        <v>57</v>
      </c>
      <c r="G7" s="49" t="s">
        <v>101</v>
      </c>
      <c r="H7" s="49" t="s">
        <v>54</v>
      </c>
      <c r="I7" s="49" t="s">
        <v>109</v>
      </c>
      <c r="J7" s="49" t="s">
        <v>147</v>
      </c>
      <c r="K7" s="51" t="s">
        <v>148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15" t="s">
        <v>3012</v>
      </c>
      <c r="C10" s="87"/>
      <c r="D10" s="87"/>
      <c r="E10" s="87"/>
      <c r="F10" s="87"/>
      <c r="G10" s="87"/>
      <c r="H10" s="87"/>
      <c r="I10" s="116">
        <f>I11</f>
        <v>-106.29892239900002</v>
      </c>
      <c r="J10" s="117">
        <v>0</v>
      </c>
      <c r="K10" s="117">
        <v>0</v>
      </c>
      <c r="O10" s="1"/>
    </row>
    <row r="11" spans="2:15" ht="21" customHeight="1">
      <c r="B11" s="119" t="s">
        <v>196</v>
      </c>
      <c r="C11" s="119"/>
      <c r="D11" s="119"/>
      <c r="E11" s="119"/>
      <c r="F11" s="119"/>
      <c r="G11" s="119"/>
      <c r="H11" s="132"/>
      <c r="I11" s="90">
        <f>SUM(I12:I13)</f>
        <v>-106.29892239900002</v>
      </c>
      <c r="J11" s="117">
        <v>0</v>
      </c>
      <c r="K11" s="117">
        <v>0</v>
      </c>
    </row>
    <row r="12" spans="2:15">
      <c r="B12" s="133" t="s">
        <v>615</v>
      </c>
      <c r="C12" s="133" t="s">
        <v>616</v>
      </c>
      <c r="D12" s="133" t="s">
        <v>618</v>
      </c>
      <c r="E12" s="133"/>
      <c r="F12" s="134">
        <v>0</v>
      </c>
      <c r="G12" s="133" t="s">
        <v>131</v>
      </c>
      <c r="H12" s="134">
        <v>0</v>
      </c>
      <c r="I12" s="90">
        <v>-82.510527047000011</v>
      </c>
      <c r="J12" s="117">
        <v>0</v>
      </c>
      <c r="K12" s="117">
        <v>0</v>
      </c>
    </row>
    <row r="13" spans="2:15">
      <c r="B13" s="133" t="s">
        <v>1229</v>
      </c>
      <c r="C13" s="133" t="s">
        <v>1230</v>
      </c>
      <c r="D13" s="133" t="s">
        <v>618</v>
      </c>
      <c r="E13" s="133"/>
      <c r="F13" s="134">
        <v>0</v>
      </c>
      <c r="G13" s="133" t="s">
        <v>131</v>
      </c>
      <c r="H13" s="134">
        <v>0</v>
      </c>
      <c r="I13" s="90">
        <v>-23.788395352000002</v>
      </c>
      <c r="J13" s="117">
        <v>0</v>
      </c>
      <c r="K13" s="117">
        <v>0</v>
      </c>
    </row>
    <row r="14" spans="2:15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94"/>
      <c r="C105" s="95"/>
      <c r="D105" s="114"/>
      <c r="E105" s="114"/>
      <c r="F105" s="114"/>
      <c r="G105" s="114"/>
      <c r="H105" s="114"/>
      <c r="I105" s="95"/>
      <c r="J105" s="95"/>
      <c r="K105" s="95"/>
    </row>
    <row r="106" spans="2:11">
      <c r="B106" s="94"/>
      <c r="C106" s="95"/>
      <c r="D106" s="114"/>
      <c r="E106" s="114"/>
      <c r="F106" s="114"/>
      <c r="G106" s="114"/>
      <c r="H106" s="114"/>
      <c r="I106" s="95"/>
      <c r="J106" s="95"/>
      <c r="K106" s="95"/>
    </row>
    <row r="107" spans="2:11">
      <c r="B107" s="94"/>
      <c r="C107" s="95"/>
      <c r="D107" s="114"/>
      <c r="E107" s="114"/>
      <c r="F107" s="114"/>
      <c r="G107" s="114"/>
      <c r="H107" s="114"/>
      <c r="I107" s="95"/>
      <c r="J107" s="95"/>
      <c r="K107" s="95"/>
    </row>
    <row r="108" spans="2:11">
      <c r="B108" s="94"/>
      <c r="C108" s="95"/>
      <c r="D108" s="114"/>
      <c r="E108" s="114"/>
      <c r="F108" s="114"/>
      <c r="G108" s="114"/>
      <c r="H108" s="114"/>
      <c r="I108" s="95"/>
      <c r="J108" s="95"/>
      <c r="K108" s="95"/>
    </row>
    <row r="109" spans="2:11">
      <c r="B109" s="94"/>
      <c r="C109" s="95"/>
      <c r="D109" s="114"/>
      <c r="E109" s="114"/>
      <c r="F109" s="114"/>
      <c r="G109" s="114"/>
      <c r="H109" s="114"/>
      <c r="I109" s="95"/>
      <c r="J109" s="95"/>
      <c r="K109" s="95"/>
    </row>
    <row r="110" spans="2:11">
      <c r="B110" s="94"/>
      <c r="C110" s="95"/>
      <c r="D110" s="114"/>
      <c r="E110" s="114"/>
      <c r="F110" s="114"/>
      <c r="G110" s="114"/>
      <c r="H110" s="114"/>
      <c r="I110" s="95"/>
      <c r="J110" s="95"/>
      <c r="K110" s="95"/>
    </row>
    <row r="111" spans="2:11">
      <c r="B111" s="94"/>
      <c r="C111" s="95"/>
      <c r="D111" s="114"/>
      <c r="E111" s="114"/>
      <c r="F111" s="114"/>
      <c r="G111" s="114"/>
      <c r="H111" s="114"/>
      <c r="I111" s="95"/>
      <c r="J111" s="95"/>
      <c r="K111" s="95"/>
    </row>
    <row r="112" spans="2:11">
      <c r="B112" s="94"/>
      <c r="C112" s="95"/>
      <c r="D112" s="114"/>
      <c r="E112" s="114"/>
      <c r="F112" s="114"/>
      <c r="G112" s="114"/>
      <c r="H112" s="114"/>
      <c r="I112" s="95"/>
      <c r="J112" s="95"/>
      <c r="K112" s="95"/>
    </row>
    <row r="113" spans="2:11">
      <c r="B113" s="94"/>
      <c r="C113" s="95"/>
      <c r="D113" s="114"/>
      <c r="E113" s="114"/>
      <c r="F113" s="114"/>
      <c r="G113" s="114"/>
      <c r="H113" s="114"/>
      <c r="I113" s="95"/>
      <c r="J113" s="95"/>
      <c r="K113" s="95"/>
    </row>
    <row r="114" spans="2:11">
      <c r="B114" s="94"/>
      <c r="C114" s="95"/>
      <c r="D114" s="114"/>
      <c r="E114" s="114"/>
      <c r="F114" s="114"/>
      <c r="G114" s="114"/>
      <c r="H114" s="114"/>
      <c r="I114" s="95"/>
      <c r="J114" s="95"/>
      <c r="K114" s="95"/>
    </row>
    <row r="115" spans="2:11">
      <c r="B115" s="94"/>
      <c r="C115" s="95"/>
      <c r="D115" s="114"/>
      <c r="E115" s="114"/>
      <c r="F115" s="114"/>
      <c r="G115" s="114"/>
      <c r="H115" s="114"/>
      <c r="I115" s="95"/>
      <c r="J115" s="95"/>
      <c r="K115" s="95"/>
    </row>
    <row r="116" spans="2:11">
      <c r="B116" s="94"/>
      <c r="C116" s="95"/>
      <c r="D116" s="114"/>
      <c r="E116" s="114"/>
      <c r="F116" s="114"/>
      <c r="G116" s="114"/>
      <c r="H116" s="114"/>
      <c r="I116" s="95"/>
      <c r="J116" s="95"/>
      <c r="K116" s="95"/>
    </row>
    <row r="117" spans="2:11">
      <c r="B117" s="94"/>
      <c r="C117" s="95"/>
      <c r="D117" s="114"/>
      <c r="E117" s="114"/>
      <c r="F117" s="114"/>
      <c r="G117" s="114"/>
      <c r="H117" s="114"/>
      <c r="I117" s="95"/>
      <c r="J117" s="95"/>
      <c r="K117" s="95"/>
    </row>
    <row r="118" spans="2:11">
      <c r="B118" s="94"/>
      <c r="C118" s="95"/>
      <c r="D118" s="114"/>
      <c r="E118" s="114"/>
      <c r="F118" s="114"/>
      <c r="G118" s="114"/>
      <c r="H118" s="114"/>
      <c r="I118" s="95"/>
      <c r="J118" s="95"/>
      <c r="K118" s="95"/>
    </row>
    <row r="119" spans="2:11">
      <c r="B119" s="94"/>
      <c r="C119" s="95"/>
      <c r="D119" s="114"/>
      <c r="E119" s="114"/>
      <c r="F119" s="114"/>
      <c r="G119" s="114"/>
      <c r="H119" s="114"/>
      <c r="I119" s="95"/>
      <c r="J119" s="95"/>
      <c r="K119" s="95"/>
    </row>
    <row r="120" spans="2:11">
      <c r="B120" s="94"/>
      <c r="C120" s="95"/>
      <c r="D120" s="114"/>
      <c r="E120" s="114"/>
      <c r="F120" s="114"/>
      <c r="G120" s="114"/>
      <c r="H120" s="114"/>
      <c r="I120" s="95"/>
      <c r="J120" s="95"/>
      <c r="K120" s="95"/>
    </row>
    <row r="121" spans="2:11">
      <c r="B121" s="94"/>
      <c r="C121" s="95"/>
      <c r="D121" s="114"/>
      <c r="E121" s="114"/>
      <c r="F121" s="114"/>
      <c r="G121" s="114"/>
      <c r="H121" s="114"/>
      <c r="I121" s="95"/>
      <c r="J121" s="95"/>
      <c r="K121" s="95"/>
    </row>
    <row r="122" spans="2:11">
      <c r="B122" s="94"/>
      <c r="C122" s="95"/>
      <c r="D122" s="114"/>
      <c r="E122" s="114"/>
      <c r="F122" s="114"/>
      <c r="G122" s="114"/>
      <c r="H122" s="114"/>
      <c r="I122" s="95"/>
      <c r="J122" s="95"/>
      <c r="K122" s="95"/>
    </row>
    <row r="123" spans="2:11">
      <c r="B123" s="94"/>
      <c r="C123" s="95"/>
      <c r="D123" s="114"/>
      <c r="E123" s="114"/>
      <c r="F123" s="114"/>
      <c r="G123" s="114"/>
      <c r="H123" s="114"/>
      <c r="I123" s="95"/>
      <c r="J123" s="95"/>
      <c r="K123" s="95"/>
    </row>
    <row r="124" spans="2:11">
      <c r="B124" s="94"/>
      <c r="C124" s="95"/>
      <c r="D124" s="114"/>
      <c r="E124" s="114"/>
      <c r="F124" s="114"/>
      <c r="G124" s="114"/>
      <c r="H124" s="114"/>
      <c r="I124" s="95"/>
      <c r="J124" s="95"/>
      <c r="K124" s="95"/>
    </row>
    <row r="125" spans="2:11">
      <c r="B125" s="94"/>
      <c r="C125" s="95"/>
      <c r="D125" s="114"/>
      <c r="E125" s="114"/>
      <c r="F125" s="114"/>
      <c r="G125" s="114"/>
      <c r="H125" s="114"/>
      <c r="I125" s="95"/>
      <c r="J125" s="95"/>
      <c r="K125" s="95"/>
    </row>
    <row r="126" spans="2:11">
      <c r="B126" s="94"/>
      <c r="C126" s="95"/>
      <c r="D126" s="114"/>
      <c r="E126" s="114"/>
      <c r="F126" s="114"/>
      <c r="G126" s="114"/>
      <c r="H126" s="114"/>
      <c r="I126" s="95"/>
      <c r="J126" s="95"/>
      <c r="K126" s="95"/>
    </row>
    <row r="127" spans="2:11">
      <c r="B127" s="94"/>
      <c r="C127" s="95"/>
      <c r="D127" s="114"/>
      <c r="E127" s="114"/>
      <c r="F127" s="114"/>
      <c r="G127" s="114"/>
      <c r="H127" s="114"/>
      <c r="I127" s="95"/>
      <c r="J127" s="95"/>
      <c r="K127" s="95"/>
    </row>
    <row r="128" spans="2:11">
      <c r="B128" s="94"/>
      <c r="C128" s="95"/>
      <c r="D128" s="114"/>
      <c r="E128" s="114"/>
      <c r="F128" s="114"/>
      <c r="G128" s="114"/>
      <c r="H128" s="114"/>
      <c r="I128" s="95"/>
      <c r="J128" s="95"/>
      <c r="K128" s="95"/>
    </row>
    <row r="129" spans="2:11">
      <c r="B129" s="94"/>
      <c r="C129" s="95"/>
      <c r="D129" s="114"/>
      <c r="E129" s="114"/>
      <c r="F129" s="114"/>
      <c r="G129" s="114"/>
      <c r="H129" s="114"/>
      <c r="I129" s="95"/>
      <c r="J129" s="95"/>
      <c r="K129" s="95"/>
    </row>
    <row r="130" spans="2:11">
      <c r="B130" s="94"/>
      <c r="C130" s="95"/>
      <c r="D130" s="114"/>
      <c r="E130" s="114"/>
      <c r="F130" s="114"/>
      <c r="G130" s="114"/>
      <c r="H130" s="114"/>
      <c r="I130" s="95"/>
      <c r="J130" s="95"/>
      <c r="K130" s="95"/>
    </row>
    <row r="131" spans="2:11">
      <c r="B131" s="94"/>
      <c r="C131" s="95"/>
      <c r="D131" s="114"/>
      <c r="E131" s="114"/>
      <c r="F131" s="114"/>
      <c r="G131" s="114"/>
      <c r="H131" s="114"/>
      <c r="I131" s="95"/>
      <c r="J131" s="95"/>
      <c r="K131" s="95"/>
    </row>
    <row r="132" spans="2:11">
      <c r="B132" s="94"/>
      <c r="C132" s="95"/>
      <c r="D132" s="114"/>
      <c r="E132" s="114"/>
      <c r="F132" s="114"/>
      <c r="G132" s="114"/>
      <c r="H132" s="114"/>
      <c r="I132" s="95"/>
      <c r="J132" s="95"/>
      <c r="K132" s="95"/>
    </row>
    <row r="133" spans="2:11">
      <c r="B133" s="94"/>
      <c r="C133" s="95"/>
      <c r="D133" s="114"/>
      <c r="E133" s="114"/>
      <c r="F133" s="114"/>
      <c r="G133" s="114"/>
      <c r="H133" s="114"/>
      <c r="I133" s="95"/>
      <c r="J133" s="95"/>
      <c r="K133" s="95"/>
    </row>
    <row r="134" spans="2:11">
      <c r="B134" s="94"/>
      <c r="C134" s="95"/>
      <c r="D134" s="114"/>
      <c r="E134" s="114"/>
      <c r="F134" s="114"/>
      <c r="G134" s="114"/>
      <c r="H134" s="114"/>
      <c r="I134" s="95"/>
      <c r="J134" s="95"/>
      <c r="K134" s="95"/>
    </row>
    <row r="135" spans="2:11">
      <c r="B135" s="94"/>
      <c r="C135" s="95"/>
      <c r="D135" s="114"/>
      <c r="E135" s="114"/>
      <c r="F135" s="114"/>
      <c r="G135" s="114"/>
      <c r="H135" s="114"/>
      <c r="I135" s="95"/>
      <c r="J135" s="95"/>
      <c r="K135" s="95"/>
    </row>
    <row r="136" spans="2:11">
      <c r="B136" s="94"/>
      <c r="C136" s="95"/>
      <c r="D136" s="114"/>
      <c r="E136" s="114"/>
      <c r="F136" s="114"/>
      <c r="G136" s="114"/>
      <c r="H136" s="114"/>
      <c r="I136" s="95"/>
      <c r="J136" s="95"/>
      <c r="K136" s="95"/>
    </row>
    <row r="137" spans="2:11">
      <c r="B137" s="94"/>
      <c r="C137" s="95"/>
      <c r="D137" s="114"/>
      <c r="E137" s="114"/>
      <c r="F137" s="114"/>
      <c r="G137" s="114"/>
      <c r="H137" s="114"/>
      <c r="I137" s="95"/>
      <c r="J137" s="95"/>
      <c r="K137" s="95"/>
    </row>
    <row r="138" spans="2:11">
      <c r="B138" s="94"/>
      <c r="C138" s="95"/>
      <c r="D138" s="114"/>
      <c r="E138" s="114"/>
      <c r="F138" s="114"/>
      <c r="G138" s="114"/>
      <c r="H138" s="114"/>
      <c r="I138" s="95"/>
      <c r="J138" s="95"/>
      <c r="K138" s="95"/>
    </row>
    <row r="139" spans="2:11">
      <c r="B139" s="94"/>
      <c r="C139" s="95"/>
      <c r="D139" s="114"/>
      <c r="E139" s="114"/>
      <c r="F139" s="114"/>
      <c r="G139" s="114"/>
      <c r="H139" s="114"/>
      <c r="I139" s="95"/>
      <c r="J139" s="95"/>
      <c r="K139" s="95"/>
    </row>
    <row r="140" spans="2:11">
      <c r="B140" s="94"/>
      <c r="C140" s="95"/>
      <c r="D140" s="114"/>
      <c r="E140" s="114"/>
      <c r="F140" s="114"/>
      <c r="G140" s="114"/>
      <c r="H140" s="114"/>
      <c r="I140" s="95"/>
      <c r="J140" s="95"/>
      <c r="K140" s="95"/>
    </row>
    <row r="141" spans="2:11">
      <c r="B141" s="94"/>
      <c r="C141" s="95"/>
      <c r="D141" s="114"/>
      <c r="E141" s="114"/>
      <c r="F141" s="114"/>
      <c r="G141" s="114"/>
      <c r="H141" s="114"/>
      <c r="I141" s="95"/>
      <c r="J141" s="95"/>
      <c r="K141" s="95"/>
    </row>
    <row r="142" spans="2:11">
      <c r="B142" s="94"/>
      <c r="C142" s="95"/>
      <c r="D142" s="114"/>
      <c r="E142" s="114"/>
      <c r="F142" s="114"/>
      <c r="G142" s="114"/>
      <c r="H142" s="114"/>
      <c r="I142" s="95"/>
      <c r="J142" s="95"/>
      <c r="K142" s="95"/>
    </row>
    <row r="143" spans="2:11">
      <c r="B143" s="94"/>
      <c r="C143" s="95"/>
      <c r="D143" s="114"/>
      <c r="E143" s="114"/>
      <c r="F143" s="114"/>
      <c r="G143" s="114"/>
      <c r="H143" s="114"/>
      <c r="I143" s="95"/>
      <c r="J143" s="95"/>
      <c r="K143" s="95"/>
    </row>
    <row r="144" spans="2:11">
      <c r="B144" s="94"/>
      <c r="C144" s="95"/>
      <c r="D144" s="114"/>
      <c r="E144" s="114"/>
      <c r="F144" s="114"/>
      <c r="G144" s="114"/>
      <c r="H144" s="114"/>
      <c r="I144" s="95"/>
      <c r="J144" s="95"/>
      <c r="K144" s="95"/>
    </row>
    <row r="145" spans="2:11">
      <c r="B145" s="94"/>
      <c r="C145" s="95"/>
      <c r="D145" s="114"/>
      <c r="E145" s="114"/>
      <c r="F145" s="114"/>
      <c r="G145" s="114"/>
      <c r="H145" s="114"/>
      <c r="I145" s="95"/>
      <c r="J145" s="95"/>
      <c r="K145" s="95"/>
    </row>
    <row r="146" spans="2:11">
      <c r="B146" s="94"/>
      <c r="C146" s="95"/>
      <c r="D146" s="114"/>
      <c r="E146" s="114"/>
      <c r="F146" s="114"/>
      <c r="G146" s="114"/>
      <c r="H146" s="114"/>
      <c r="I146" s="95"/>
      <c r="J146" s="95"/>
      <c r="K146" s="95"/>
    </row>
    <row r="147" spans="2:11">
      <c r="B147" s="94"/>
      <c r="C147" s="95"/>
      <c r="D147" s="114"/>
      <c r="E147" s="114"/>
      <c r="F147" s="114"/>
      <c r="G147" s="114"/>
      <c r="H147" s="114"/>
      <c r="I147" s="95"/>
      <c r="J147" s="95"/>
      <c r="K147" s="95"/>
    </row>
    <row r="148" spans="2:11">
      <c r="B148" s="94"/>
      <c r="C148" s="95"/>
      <c r="D148" s="114"/>
      <c r="E148" s="114"/>
      <c r="F148" s="114"/>
      <c r="G148" s="114"/>
      <c r="H148" s="114"/>
      <c r="I148" s="95"/>
      <c r="J148" s="95"/>
      <c r="K148" s="95"/>
    </row>
    <row r="149" spans="2:11">
      <c r="B149" s="94"/>
      <c r="C149" s="95"/>
      <c r="D149" s="114"/>
      <c r="E149" s="114"/>
      <c r="F149" s="114"/>
      <c r="G149" s="114"/>
      <c r="H149" s="114"/>
      <c r="I149" s="95"/>
      <c r="J149" s="95"/>
      <c r="K149" s="95"/>
    </row>
    <row r="150" spans="2:11">
      <c r="B150" s="94"/>
      <c r="C150" s="95"/>
      <c r="D150" s="114"/>
      <c r="E150" s="114"/>
      <c r="F150" s="114"/>
      <c r="G150" s="114"/>
      <c r="H150" s="114"/>
      <c r="I150" s="95"/>
      <c r="J150" s="95"/>
      <c r="K150" s="95"/>
    </row>
    <row r="151" spans="2:11">
      <c r="B151" s="94"/>
      <c r="C151" s="95"/>
      <c r="D151" s="114"/>
      <c r="E151" s="114"/>
      <c r="F151" s="114"/>
      <c r="G151" s="114"/>
      <c r="H151" s="114"/>
      <c r="I151" s="95"/>
      <c r="J151" s="95"/>
      <c r="K151" s="95"/>
    </row>
    <row r="152" spans="2:11">
      <c r="B152" s="94"/>
      <c r="C152" s="95"/>
      <c r="D152" s="114"/>
      <c r="E152" s="114"/>
      <c r="F152" s="114"/>
      <c r="G152" s="114"/>
      <c r="H152" s="114"/>
      <c r="I152" s="95"/>
      <c r="J152" s="95"/>
      <c r="K152" s="95"/>
    </row>
    <row r="153" spans="2:11">
      <c r="B153" s="94"/>
      <c r="C153" s="95"/>
      <c r="D153" s="114"/>
      <c r="E153" s="114"/>
      <c r="F153" s="114"/>
      <c r="G153" s="114"/>
      <c r="H153" s="114"/>
      <c r="I153" s="95"/>
      <c r="J153" s="95"/>
      <c r="K153" s="95"/>
    </row>
    <row r="154" spans="2:11">
      <c r="B154" s="94"/>
      <c r="C154" s="95"/>
      <c r="D154" s="114"/>
      <c r="E154" s="114"/>
      <c r="F154" s="114"/>
      <c r="G154" s="114"/>
      <c r="H154" s="114"/>
      <c r="I154" s="95"/>
      <c r="J154" s="95"/>
      <c r="K154" s="95"/>
    </row>
    <row r="155" spans="2:11">
      <c r="B155" s="94"/>
      <c r="C155" s="95"/>
      <c r="D155" s="114"/>
      <c r="E155" s="114"/>
      <c r="F155" s="114"/>
      <c r="G155" s="114"/>
      <c r="H155" s="114"/>
      <c r="I155" s="95"/>
      <c r="J155" s="95"/>
      <c r="K155" s="95"/>
    </row>
    <row r="156" spans="2:11">
      <c r="B156" s="94"/>
      <c r="C156" s="95"/>
      <c r="D156" s="114"/>
      <c r="E156" s="114"/>
      <c r="F156" s="114"/>
      <c r="G156" s="114"/>
      <c r="H156" s="114"/>
      <c r="I156" s="95"/>
      <c r="J156" s="95"/>
      <c r="K156" s="95"/>
    </row>
    <row r="157" spans="2:11">
      <c r="B157" s="94"/>
      <c r="C157" s="95"/>
      <c r="D157" s="114"/>
      <c r="E157" s="114"/>
      <c r="F157" s="114"/>
      <c r="G157" s="114"/>
      <c r="H157" s="114"/>
      <c r="I157" s="95"/>
      <c r="J157" s="95"/>
      <c r="K157" s="95"/>
    </row>
    <row r="158" spans="2:11">
      <c r="B158" s="94"/>
      <c r="C158" s="95"/>
      <c r="D158" s="114"/>
      <c r="E158" s="114"/>
      <c r="F158" s="114"/>
      <c r="G158" s="114"/>
      <c r="H158" s="114"/>
      <c r="I158" s="95"/>
      <c r="J158" s="95"/>
      <c r="K158" s="95"/>
    </row>
    <row r="159" spans="2:11">
      <c r="B159" s="94"/>
      <c r="C159" s="95"/>
      <c r="D159" s="114"/>
      <c r="E159" s="114"/>
      <c r="F159" s="114"/>
      <c r="G159" s="114"/>
      <c r="H159" s="114"/>
      <c r="I159" s="95"/>
      <c r="J159" s="95"/>
      <c r="K159" s="95"/>
    </row>
    <row r="160" spans="2:11">
      <c r="B160" s="94"/>
      <c r="C160" s="95"/>
      <c r="D160" s="114"/>
      <c r="E160" s="114"/>
      <c r="F160" s="114"/>
      <c r="G160" s="114"/>
      <c r="H160" s="114"/>
      <c r="I160" s="95"/>
      <c r="J160" s="95"/>
      <c r="K160" s="95"/>
    </row>
    <row r="161" spans="2:11">
      <c r="B161" s="94"/>
      <c r="C161" s="95"/>
      <c r="D161" s="114"/>
      <c r="E161" s="114"/>
      <c r="F161" s="114"/>
      <c r="G161" s="114"/>
      <c r="H161" s="114"/>
      <c r="I161" s="95"/>
      <c r="J161" s="95"/>
      <c r="K161" s="95"/>
    </row>
    <row r="162" spans="2:11">
      <c r="B162" s="94"/>
      <c r="C162" s="95"/>
      <c r="D162" s="114"/>
      <c r="E162" s="114"/>
      <c r="F162" s="114"/>
      <c r="G162" s="114"/>
      <c r="H162" s="114"/>
      <c r="I162" s="95"/>
      <c r="J162" s="95"/>
      <c r="K162" s="95"/>
    </row>
    <row r="163" spans="2:11">
      <c r="B163" s="94"/>
      <c r="C163" s="95"/>
      <c r="D163" s="114"/>
      <c r="E163" s="114"/>
      <c r="F163" s="114"/>
      <c r="G163" s="114"/>
      <c r="H163" s="114"/>
      <c r="I163" s="95"/>
      <c r="J163" s="95"/>
      <c r="K163" s="95"/>
    </row>
    <row r="164" spans="2:11">
      <c r="B164" s="94"/>
      <c r="C164" s="95"/>
      <c r="D164" s="114"/>
      <c r="E164" s="114"/>
      <c r="F164" s="114"/>
      <c r="G164" s="114"/>
      <c r="H164" s="114"/>
      <c r="I164" s="95"/>
      <c r="J164" s="95"/>
      <c r="K164" s="95"/>
    </row>
    <row r="165" spans="2:11">
      <c r="B165" s="94"/>
      <c r="C165" s="95"/>
      <c r="D165" s="114"/>
      <c r="E165" s="114"/>
      <c r="F165" s="114"/>
      <c r="G165" s="114"/>
      <c r="H165" s="114"/>
      <c r="I165" s="95"/>
      <c r="J165" s="95"/>
      <c r="K165" s="95"/>
    </row>
    <row r="166" spans="2:11">
      <c r="B166" s="94"/>
      <c r="C166" s="95"/>
      <c r="D166" s="114"/>
      <c r="E166" s="114"/>
      <c r="F166" s="114"/>
      <c r="G166" s="114"/>
      <c r="H166" s="114"/>
      <c r="I166" s="95"/>
      <c r="J166" s="95"/>
      <c r="K166" s="95"/>
    </row>
    <row r="167" spans="2:11">
      <c r="B167" s="94"/>
      <c r="C167" s="95"/>
      <c r="D167" s="114"/>
      <c r="E167" s="114"/>
      <c r="F167" s="114"/>
      <c r="G167" s="114"/>
      <c r="H167" s="114"/>
      <c r="I167" s="95"/>
      <c r="J167" s="95"/>
      <c r="K167" s="95"/>
    </row>
    <row r="168" spans="2:11">
      <c r="B168" s="94"/>
      <c r="C168" s="95"/>
      <c r="D168" s="114"/>
      <c r="E168" s="114"/>
      <c r="F168" s="114"/>
      <c r="G168" s="114"/>
      <c r="H168" s="114"/>
      <c r="I168" s="95"/>
      <c r="J168" s="95"/>
      <c r="K168" s="95"/>
    </row>
    <row r="169" spans="2:11">
      <c r="B169" s="94"/>
      <c r="C169" s="95"/>
      <c r="D169" s="114"/>
      <c r="E169" s="114"/>
      <c r="F169" s="114"/>
      <c r="G169" s="114"/>
      <c r="H169" s="114"/>
      <c r="I169" s="95"/>
      <c r="J169" s="95"/>
      <c r="K169" s="95"/>
    </row>
    <row r="170" spans="2:11">
      <c r="B170" s="94"/>
      <c r="C170" s="95"/>
      <c r="D170" s="114"/>
      <c r="E170" s="114"/>
      <c r="F170" s="114"/>
      <c r="G170" s="114"/>
      <c r="H170" s="114"/>
      <c r="I170" s="95"/>
      <c r="J170" s="95"/>
      <c r="K170" s="95"/>
    </row>
    <row r="171" spans="2:11">
      <c r="B171" s="94"/>
      <c r="C171" s="95"/>
      <c r="D171" s="114"/>
      <c r="E171" s="114"/>
      <c r="F171" s="114"/>
      <c r="G171" s="114"/>
      <c r="H171" s="114"/>
      <c r="I171" s="95"/>
      <c r="J171" s="95"/>
      <c r="K171" s="95"/>
    </row>
    <row r="172" spans="2:11">
      <c r="B172" s="94"/>
      <c r="C172" s="95"/>
      <c r="D172" s="114"/>
      <c r="E172" s="114"/>
      <c r="F172" s="114"/>
      <c r="G172" s="114"/>
      <c r="H172" s="114"/>
      <c r="I172" s="95"/>
      <c r="J172" s="95"/>
      <c r="K172" s="95"/>
    </row>
    <row r="173" spans="2:11">
      <c r="B173" s="94"/>
      <c r="C173" s="95"/>
      <c r="D173" s="114"/>
      <c r="E173" s="114"/>
      <c r="F173" s="114"/>
      <c r="G173" s="114"/>
      <c r="H173" s="114"/>
      <c r="I173" s="95"/>
      <c r="J173" s="95"/>
      <c r="K173" s="95"/>
    </row>
    <row r="174" spans="2:11">
      <c r="B174" s="94"/>
      <c r="C174" s="95"/>
      <c r="D174" s="114"/>
      <c r="E174" s="114"/>
      <c r="F174" s="114"/>
      <c r="G174" s="114"/>
      <c r="H174" s="114"/>
      <c r="I174" s="95"/>
      <c r="J174" s="95"/>
      <c r="K174" s="95"/>
    </row>
    <row r="175" spans="2:11">
      <c r="B175" s="94"/>
      <c r="C175" s="95"/>
      <c r="D175" s="114"/>
      <c r="E175" s="114"/>
      <c r="F175" s="114"/>
      <c r="G175" s="114"/>
      <c r="H175" s="114"/>
      <c r="I175" s="95"/>
      <c r="J175" s="95"/>
      <c r="K175" s="95"/>
    </row>
    <row r="176" spans="2:11">
      <c r="B176" s="94"/>
      <c r="C176" s="95"/>
      <c r="D176" s="114"/>
      <c r="E176" s="114"/>
      <c r="F176" s="114"/>
      <c r="G176" s="114"/>
      <c r="H176" s="114"/>
      <c r="I176" s="95"/>
      <c r="J176" s="95"/>
      <c r="K176" s="95"/>
    </row>
    <row r="177" spans="2:11">
      <c r="B177" s="94"/>
      <c r="C177" s="95"/>
      <c r="D177" s="114"/>
      <c r="E177" s="114"/>
      <c r="F177" s="114"/>
      <c r="G177" s="114"/>
      <c r="H177" s="114"/>
      <c r="I177" s="95"/>
      <c r="J177" s="95"/>
      <c r="K177" s="95"/>
    </row>
    <row r="178" spans="2:11">
      <c r="B178" s="94"/>
      <c r="C178" s="95"/>
      <c r="D178" s="114"/>
      <c r="E178" s="114"/>
      <c r="F178" s="114"/>
      <c r="G178" s="114"/>
      <c r="H178" s="114"/>
      <c r="I178" s="95"/>
      <c r="J178" s="95"/>
      <c r="K178" s="95"/>
    </row>
    <row r="179" spans="2:11">
      <c r="B179" s="94"/>
      <c r="C179" s="95"/>
      <c r="D179" s="114"/>
      <c r="E179" s="114"/>
      <c r="F179" s="114"/>
      <c r="G179" s="114"/>
      <c r="H179" s="114"/>
      <c r="I179" s="95"/>
      <c r="J179" s="95"/>
      <c r="K179" s="95"/>
    </row>
    <row r="180" spans="2:11">
      <c r="B180" s="94"/>
      <c r="C180" s="95"/>
      <c r="D180" s="114"/>
      <c r="E180" s="114"/>
      <c r="F180" s="114"/>
      <c r="G180" s="114"/>
      <c r="H180" s="114"/>
      <c r="I180" s="95"/>
      <c r="J180" s="95"/>
      <c r="K180" s="95"/>
    </row>
    <row r="181" spans="2:11">
      <c r="B181" s="94"/>
      <c r="C181" s="95"/>
      <c r="D181" s="114"/>
      <c r="E181" s="114"/>
      <c r="F181" s="114"/>
      <c r="G181" s="114"/>
      <c r="H181" s="114"/>
      <c r="I181" s="95"/>
      <c r="J181" s="95"/>
      <c r="K181" s="95"/>
    </row>
    <row r="182" spans="2:11">
      <c r="B182" s="94"/>
      <c r="C182" s="95"/>
      <c r="D182" s="114"/>
      <c r="E182" s="114"/>
      <c r="F182" s="114"/>
      <c r="G182" s="114"/>
      <c r="H182" s="114"/>
      <c r="I182" s="95"/>
      <c r="J182" s="95"/>
      <c r="K182" s="95"/>
    </row>
    <row r="183" spans="2:11">
      <c r="B183" s="94"/>
      <c r="C183" s="95"/>
      <c r="D183" s="114"/>
      <c r="E183" s="114"/>
      <c r="F183" s="114"/>
      <c r="G183" s="114"/>
      <c r="H183" s="114"/>
      <c r="I183" s="95"/>
      <c r="J183" s="95"/>
      <c r="K183" s="95"/>
    </row>
    <row r="184" spans="2:11">
      <c r="B184" s="94"/>
      <c r="C184" s="95"/>
      <c r="D184" s="114"/>
      <c r="E184" s="114"/>
      <c r="F184" s="114"/>
      <c r="G184" s="114"/>
      <c r="H184" s="114"/>
      <c r="I184" s="95"/>
      <c r="J184" s="95"/>
      <c r="K184" s="95"/>
    </row>
    <row r="185" spans="2:11">
      <c r="B185" s="94"/>
      <c r="C185" s="95"/>
      <c r="D185" s="114"/>
      <c r="E185" s="114"/>
      <c r="F185" s="114"/>
      <c r="G185" s="114"/>
      <c r="H185" s="114"/>
      <c r="I185" s="95"/>
      <c r="J185" s="95"/>
      <c r="K185" s="95"/>
    </row>
    <row r="186" spans="2:11">
      <c r="B186" s="94"/>
      <c r="C186" s="95"/>
      <c r="D186" s="114"/>
      <c r="E186" s="114"/>
      <c r="F186" s="114"/>
      <c r="G186" s="114"/>
      <c r="H186" s="114"/>
      <c r="I186" s="95"/>
      <c r="J186" s="95"/>
      <c r="K186" s="95"/>
    </row>
    <row r="187" spans="2:11">
      <c r="B187" s="94"/>
      <c r="C187" s="95"/>
      <c r="D187" s="114"/>
      <c r="E187" s="114"/>
      <c r="F187" s="114"/>
      <c r="G187" s="114"/>
      <c r="H187" s="114"/>
      <c r="I187" s="95"/>
      <c r="J187" s="95"/>
      <c r="K187" s="95"/>
    </row>
    <row r="188" spans="2:11">
      <c r="B188" s="94"/>
      <c r="C188" s="95"/>
      <c r="D188" s="114"/>
      <c r="E188" s="114"/>
      <c r="F188" s="114"/>
      <c r="G188" s="114"/>
      <c r="H188" s="114"/>
      <c r="I188" s="95"/>
      <c r="J188" s="95"/>
      <c r="K188" s="95"/>
    </row>
    <row r="189" spans="2:11">
      <c r="B189" s="94"/>
      <c r="C189" s="95"/>
      <c r="D189" s="114"/>
      <c r="E189" s="114"/>
      <c r="F189" s="114"/>
      <c r="G189" s="114"/>
      <c r="H189" s="114"/>
      <c r="I189" s="95"/>
      <c r="J189" s="95"/>
      <c r="K189" s="95"/>
    </row>
    <row r="190" spans="2:11">
      <c r="B190" s="94"/>
      <c r="C190" s="95"/>
      <c r="D190" s="114"/>
      <c r="E190" s="114"/>
      <c r="F190" s="114"/>
      <c r="G190" s="114"/>
      <c r="H190" s="114"/>
      <c r="I190" s="95"/>
      <c r="J190" s="95"/>
      <c r="K190" s="95"/>
    </row>
    <row r="191" spans="2:11">
      <c r="B191" s="94"/>
      <c r="C191" s="95"/>
      <c r="D191" s="114"/>
      <c r="E191" s="114"/>
      <c r="F191" s="114"/>
      <c r="G191" s="114"/>
      <c r="H191" s="114"/>
      <c r="I191" s="95"/>
      <c r="J191" s="95"/>
      <c r="K191" s="95"/>
    </row>
    <row r="192" spans="2:11">
      <c r="B192" s="94"/>
      <c r="C192" s="95"/>
      <c r="D192" s="114"/>
      <c r="E192" s="114"/>
      <c r="F192" s="114"/>
      <c r="G192" s="114"/>
      <c r="H192" s="114"/>
      <c r="I192" s="95"/>
      <c r="J192" s="95"/>
      <c r="K192" s="95"/>
    </row>
    <row r="193" spans="2:11">
      <c r="B193" s="94"/>
      <c r="C193" s="95"/>
      <c r="D193" s="114"/>
      <c r="E193" s="114"/>
      <c r="F193" s="114"/>
      <c r="G193" s="114"/>
      <c r="H193" s="114"/>
      <c r="I193" s="95"/>
      <c r="J193" s="95"/>
      <c r="K193" s="95"/>
    </row>
    <row r="194" spans="2:11">
      <c r="B194" s="94"/>
      <c r="C194" s="95"/>
      <c r="D194" s="114"/>
      <c r="E194" s="114"/>
      <c r="F194" s="114"/>
      <c r="G194" s="114"/>
      <c r="H194" s="114"/>
      <c r="I194" s="95"/>
      <c r="J194" s="95"/>
      <c r="K194" s="95"/>
    </row>
    <row r="195" spans="2:11">
      <c r="B195" s="94"/>
      <c r="C195" s="95"/>
      <c r="D195" s="114"/>
      <c r="E195" s="114"/>
      <c r="F195" s="114"/>
      <c r="G195" s="114"/>
      <c r="H195" s="114"/>
      <c r="I195" s="95"/>
      <c r="J195" s="95"/>
      <c r="K195" s="95"/>
    </row>
    <row r="196" spans="2:11">
      <c r="B196" s="94"/>
      <c r="C196" s="95"/>
      <c r="D196" s="114"/>
      <c r="E196" s="114"/>
      <c r="F196" s="114"/>
      <c r="G196" s="114"/>
      <c r="H196" s="114"/>
      <c r="I196" s="95"/>
      <c r="J196" s="95"/>
      <c r="K196" s="95"/>
    </row>
    <row r="197" spans="2:11">
      <c r="B197" s="94"/>
      <c r="C197" s="95"/>
      <c r="D197" s="114"/>
      <c r="E197" s="114"/>
      <c r="F197" s="114"/>
      <c r="G197" s="114"/>
      <c r="H197" s="114"/>
      <c r="I197" s="95"/>
      <c r="J197" s="95"/>
      <c r="K197" s="95"/>
    </row>
    <row r="198" spans="2:11">
      <c r="B198" s="94"/>
      <c r="C198" s="95"/>
      <c r="D198" s="114"/>
      <c r="E198" s="114"/>
      <c r="F198" s="114"/>
      <c r="G198" s="114"/>
      <c r="H198" s="114"/>
      <c r="I198" s="95"/>
      <c r="J198" s="95"/>
      <c r="K198" s="95"/>
    </row>
    <row r="199" spans="2:11">
      <c r="B199" s="94"/>
      <c r="C199" s="95"/>
      <c r="D199" s="114"/>
      <c r="E199" s="114"/>
      <c r="F199" s="114"/>
      <c r="G199" s="114"/>
      <c r="H199" s="114"/>
      <c r="I199" s="95"/>
      <c r="J199" s="95"/>
      <c r="K199" s="95"/>
    </row>
    <row r="200" spans="2:11">
      <c r="B200" s="94"/>
      <c r="C200" s="95"/>
      <c r="D200" s="114"/>
      <c r="E200" s="114"/>
      <c r="F200" s="114"/>
      <c r="G200" s="114"/>
      <c r="H200" s="114"/>
      <c r="I200" s="95"/>
      <c r="J200" s="95"/>
      <c r="K200" s="95"/>
    </row>
    <row r="201" spans="2:11">
      <c r="B201" s="94"/>
      <c r="C201" s="95"/>
      <c r="D201" s="114"/>
      <c r="E201" s="114"/>
      <c r="F201" s="114"/>
      <c r="G201" s="114"/>
      <c r="H201" s="114"/>
      <c r="I201" s="95"/>
      <c r="J201" s="95"/>
      <c r="K201" s="95"/>
    </row>
    <row r="202" spans="2:11">
      <c r="B202" s="94"/>
      <c r="C202" s="95"/>
      <c r="D202" s="114"/>
      <c r="E202" s="114"/>
      <c r="F202" s="114"/>
      <c r="G202" s="114"/>
      <c r="H202" s="114"/>
      <c r="I202" s="95"/>
      <c r="J202" s="95"/>
      <c r="K202" s="95"/>
    </row>
    <row r="203" spans="2:11">
      <c r="B203" s="94"/>
      <c r="C203" s="95"/>
      <c r="D203" s="114"/>
      <c r="E203" s="114"/>
      <c r="F203" s="114"/>
      <c r="G203" s="114"/>
      <c r="H203" s="114"/>
      <c r="I203" s="95"/>
      <c r="J203" s="95"/>
      <c r="K203" s="95"/>
    </row>
    <row r="204" spans="2:11">
      <c r="B204" s="94"/>
      <c r="C204" s="95"/>
      <c r="D204" s="114"/>
      <c r="E204" s="114"/>
      <c r="F204" s="114"/>
      <c r="G204" s="114"/>
      <c r="H204" s="114"/>
      <c r="I204" s="95"/>
      <c r="J204" s="95"/>
      <c r="K204" s="95"/>
    </row>
    <row r="205" spans="2:11">
      <c r="B205" s="94"/>
      <c r="C205" s="95"/>
      <c r="D205" s="114"/>
      <c r="E205" s="114"/>
      <c r="F205" s="114"/>
      <c r="G205" s="114"/>
      <c r="H205" s="114"/>
      <c r="I205" s="95"/>
      <c r="J205" s="95"/>
      <c r="K205" s="95"/>
    </row>
    <row r="206" spans="2:11">
      <c r="B206" s="94"/>
      <c r="C206" s="95"/>
      <c r="D206" s="114"/>
      <c r="E206" s="114"/>
      <c r="F206" s="114"/>
      <c r="G206" s="114"/>
      <c r="H206" s="114"/>
      <c r="I206" s="95"/>
      <c r="J206" s="95"/>
      <c r="K206" s="95"/>
    </row>
    <row r="207" spans="2:11">
      <c r="B207" s="94"/>
      <c r="C207" s="95"/>
      <c r="D207" s="114"/>
      <c r="E207" s="114"/>
      <c r="F207" s="114"/>
      <c r="G207" s="114"/>
      <c r="H207" s="114"/>
      <c r="I207" s="95"/>
      <c r="J207" s="95"/>
      <c r="K207" s="95"/>
    </row>
    <row r="208" spans="2:11">
      <c r="B208" s="94"/>
      <c r="C208" s="95"/>
      <c r="D208" s="114"/>
      <c r="E208" s="114"/>
      <c r="F208" s="114"/>
      <c r="G208" s="114"/>
      <c r="H208" s="114"/>
      <c r="I208" s="95"/>
      <c r="J208" s="95"/>
      <c r="K208" s="95"/>
    </row>
    <row r="209" spans="2:11">
      <c r="B209" s="94"/>
      <c r="C209" s="95"/>
      <c r="D209" s="114"/>
      <c r="E209" s="114"/>
      <c r="F209" s="114"/>
      <c r="G209" s="114"/>
      <c r="H209" s="114"/>
      <c r="I209" s="95"/>
      <c r="J209" s="95"/>
      <c r="K209" s="95"/>
    </row>
    <row r="210" spans="2:11">
      <c r="B210" s="94"/>
      <c r="C210" s="95"/>
      <c r="D210" s="114"/>
      <c r="E210" s="114"/>
      <c r="F210" s="114"/>
      <c r="G210" s="114"/>
      <c r="H210" s="114"/>
      <c r="I210" s="95"/>
      <c r="J210" s="95"/>
      <c r="K210" s="95"/>
    </row>
    <row r="211" spans="2:11">
      <c r="B211" s="94"/>
      <c r="C211" s="95"/>
      <c r="D211" s="114"/>
      <c r="E211" s="114"/>
      <c r="F211" s="114"/>
      <c r="G211" s="114"/>
      <c r="H211" s="114"/>
      <c r="I211" s="95"/>
      <c r="J211" s="95"/>
      <c r="K211" s="95"/>
    </row>
    <row r="212" spans="2:11">
      <c r="B212" s="94"/>
      <c r="C212" s="95"/>
      <c r="D212" s="114"/>
      <c r="E212" s="114"/>
      <c r="F212" s="114"/>
      <c r="G212" s="114"/>
      <c r="H212" s="114"/>
      <c r="I212" s="95"/>
      <c r="J212" s="95"/>
      <c r="K212" s="95"/>
    </row>
    <row r="213" spans="2:11">
      <c r="B213" s="94"/>
      <c r="C213" s="95"/>
      <c r="D213" s="114"/>
      <c r="E213" s="114"/>
      <c r="F213" s="114"/>
      <c r="G213" s="114"/>
      <c r="H213" s="114"/>
      <c r="I213" s="95"/>
      <c r="J213" s="95"/>
      <c r="K213" s="95"/>
    </row>
    <row r="214" spans="2:11">
      <c r="B214" s="94"/>
      <c r="C214" s="95"/>
      <c r="D214" s="114"/>
      <c r="E214" s="114"/>
      <c r="F214" s="114"/>
      <c r="G214" s="114"/>
      <c r="H214" s="114"/>
      <c r="I214" s="95"/>
      <c r="J214" s="95"/>
      <c r="K214" s="95"/>
    </row>
    <row r="215" spans="2:11">
      <c r="B215" s="94"/>
      <c r="C215" s="95"/>
      <c r="D215" s="114"/>
      <c r="E215" s="114"/>
      <c r="F215" s="114"/>
      <c r="G215" s="114"/>
      <c r="H215" s="114"/>
      <c r="I215" s="95"/>
      <c r="J215" s="95"/>
      <c r="K215" s="95"/>
    </row>
    <row r="216" spans="2:11">
      <c r="B216" s="94"/>
      <c r="C216" s="95"/>
      <c r="D216" s="114"/>
      <c r="E216" s="114"/>
      <c r="F216" s="114"/>
      <c r="G216" s="114"/>
      <c r="H216" s="114"/>
      <c r="I216" s="95"/>
      <c r="J216" s="95"/>
      <c r="K216" s="95"/>
    </row>
    <row r="217" spans="2:11">
      <c r="B217" s="94"/>
      <c r="C217" s="95"/>
      <c r="D217" s="114"/>
      <c r="E217" s="114"/>
      <c r="F217" s="114"/>
      <c r="G217" s="114"/>
      <c r="H217" s="114"/>
      <c r="I217" s="95"/>
      <c r="J217" s="95"/>
      <c r="K217" s="95"/>
    </row>
    <row r="218" spans="2:11">
      <c r="B218" s="94"/>
      <c r="C218" s="95"/>
      <c r="D218" s="114"/>
      <c r="E218" s="114"/>
      <c r="F218" s="114"/>
      <c r="G218" s="114"/>
      <c r="H218" s="114"/>
      <c r="I218" s="95"/>
      <c r="J218" s="95"/>
      <c r="K218" s="95"/>
    </row>
    <row r="219" spans="2:11">
      <c r="B219" s="94"/>
      <c r="C219" s="95"/>
      <c r="D219" s="114"/>
      <c r="E219" s="114"/>
      <c r="F219" s="114"/>
      <c r="G219" s="114"/>
      <c r="H219" s="114"/>
      <c r="I219" s="95"/>
      <c r="J219" s="95"/>
      <c r="K219" s="95"/>
    </row>
    <row r="220" spans="2:11">
      <c r="B220" s="94"/>
      <c r="C220" s="95"/>
      <c r="D220" s="114"/>
      <c r="E220" s="114"/>
      <c r="F220" s="114"/>
      <c r="G220" s="114"/>
      <c r="H220" s="114"/>
      <c r="I220" s="95"/>
      <c r="J220" s="95"/>
      <c r="K220" s="95"/>
    </row>
    <row r="221" spans="2:11">
      <c r="B221" s="94"/>
      <c r="C221" s="95"/>
      <c r="D221" s="114"/>
      <c r="E221" s="114"/>
      <c r="F221" s="114"/>
      <c r="G221" s="114"/>
      <c r="H221" s="114"/>
      <c r="I221" s="95"/>
      <c r="J221" s="95"/>
      <c r="K221" s="95"/>
    </row>
    <row r="222" spans="2:11">
      <c r="B222" s="94"/>
      <c r="C222" s="95"/>
      <c r="D222" s="114"/>
      <c r="E222" s="114"/>
      <c r="F222" s="114"/>
      <c r="G222" s="114"/>
      <c r="H222" s="114"/>
      <c r="I222" s="95"/>
      <c r="J222" s="95"/>
      <c r="K222" s="95"/>
    </row>
    <row r="223" spans="2:11">
      <c r="B223" s="94"/>
      <c r="C223" s="95"/>
      <c r="D223" s="114"/>
      <c r="E223" s="114"/>
      <c r="F223" s="114"/>
      <c r="G223" s="114"/>
      <c r="H223" s="114"/>
      <c r="I223" s="95"/>
      <c r="J223" s="95"/>
      <c r="K223" s="95"/>
    </row>
    <row r="224" spans="2:11">
      <c r="B224" s="94"/>
      <c r="C224" s="95"/>
      <c r="D224" s="114"/>
      <c r="E224" s="114"/>
      <c r="F224" s="114"/>
      <c r="G224" s="114"/>
      <c r="H224" s="114"/>
      <c r="I224" s="95"/>
      <c r="J224" s="95"/>
      <c r="K224" s="95"/>
    </row>
    <row r="225" spans="2:11">
      <c r="B225" s="94"/>
      <c r="C225" s="95"/>
      <c r="D225" s="114"/>
      <c r="E225" s="114"/>
      <c r="F225" s="114"/>
      <c r="G225" s="114"/>
      <c r="H225" s="114"/>
      <c r="I225" s="95"/>
      <c r="J225" s="95"/>
      <c r="K225" s="95"/>
    </row>
    <row r="226" spans="2:11">
      <c r="B226" s="94"/>
      <c r="C226" s="95"/>
      <c r="D226" s="114"/>
      <c r="E226" s="114"/>
      <c r="F226" s="114"/>
      <c r="G226" s="114"/>
      <c r="H226" s="114"/>
      <c r="I226" s="95"/>
      <c r="J226" s="95"/>
      <c r="K226" s="95"/>
    </row>
    <row r="227" spans="2:11">
      <c r="B227" s="94"/>
      <c r="C227" s="95"/>
      <c r="D227" s="114"/>
      <c r="E227" s="114"/>
      <c r="F227" s="114"/>
      <c r="G227" s="114"/>
      <c r="H227" s="114"/>
      <c r="I227" s="95"/>
      <c r="J227" s="95"/>
      <c r="K227" s="95"/>
    </row>
    <row r="228" spans="2:11">
      <c r="B228" s="94"/>
      <c r="C228" s="95"/>
      <c r="D228" s="114"/>
      <c r="E228" s="114"/>
      <c r="F228" s="114"/>
      <c r="G228" s="114"/>
      <c r="H228" s="114"/>
      <c r="I228" s="95"/>
      <c r="J228" s="95"/>
      <c r="K228" s="95"/>
    </row>
    <row r="229" spans="2:11">
      <c r="B229" s="94"/>
      <c r="C229" s="95"/>
      <c r="D229" s="114"/>
      <c r="E229" s="114"/>
      <c r="F229" s="114"/>
      <c r="G229" s="114"/>
      <c r="H229" s="114"/>
      <c r="I229" s="95"/>
      <c r="J229" s="95"/>
      <c r="K229" s="95"/>
    </row>
    <row r="230" spans="2:11">
      <c r="B230" s="94"/>
      <c r="C230" s="95"/>
      <c r="D230" s="114"/>
      <c r="E230" s="114"/>
      <c r="F230" s="114"/>
      <c r="G230" s="114"/>
      <c r="H230" s="114"/>
      <c r="I230" s="95"/>
      <c r="J230" s="95"/>
      <c r="K230" s="95"/>
    </row>
    <row r="231" spans="2:11">
      <c r="B231" s="94"/>
      <c r="C231" s="95"/>
      <c r="D231" s="114"/>
      <c r="E231" s="114"/>
      <c r="F231" s="114"/>
      <c r="G231" s="114"/>
      <c r="H231" s="114"/>
      <c r="I231" s="95"/>
      <c r="J231" s="95"/>
      <c r="K231" s="95"/>
    </row>
    <row r="232" spans="2:11">
      <c r="B232" s="94"/>
      <c r="C232" s="95"/>
      <c r="D232" s="114"/>
      <c r="E232" s="114"/>
      <c r="F232" s="114"/>
      <c r="G232" s="114"/>
      <c r="H232" s="114"/>
      <c r="I232" s="95"/>
      <c r="J232" s="95"/>
      <c r="K232" s="95"/>
    </row>
    <row r="233" spans="2:11">
      <c r="B233" s="94"/>
      <c r="C233" s="95"/>
      <c r="D233" s="114"/>
      <c r="E233" s="114"/>
      <c r="F233" s="114"/>
      <c r="G233" s="114"/>
      <c r="H233" s="114"/>
      <c r="I233" s="95"/>
      <c r="J233" s="95"/>
      <c r="K233" s="95"/>
    </row>
    <row r="234" spans="2:11">
      <c r="B234" s="94"/>
      <c r="C234" s="95"/>
      <c r="D234" s="114"/>
      <c r="E234" s="114"/>
      <c r="F234" s="114"/>
      <c r="G234" s="114"/>
      <c r="H234" s="114"/>
      <c r="I234" s="95"/>
      <c r="J234" s="95"/>
      <c r="K234" s="95"/>
    </row>
    <row r="235" spans="2:11">
      <c r="B235" s="94"/>
      <c r="C235" s="95"/>
      <c r="D235" s="114"/>
      <c r="E235" s="114"/>
      <c r="F235" s="114"/>
      <c r="G235" s="114"/>
      <c r="H235" s="114"/>
      <c r="I235" s="95"/>
      <c r="J235" s="95"/>
      <c r="K235" s="95"/>
    </row>
    <row r="236" spans="2:11">
      <c r="B236" s="94"/>
      <c r="C236" s="95"/>
      <c r="D236" s="114"/>
      <c r="E236" s="114"/>
      <c r="F236" s="114"/>
      <c r="G236" s="114"/>
      <c r="H236" s="114"/>
      <c r="I236" s="95"/>
      <c r="J236" s="95"/>
      <c r="K236" s="95"/>
    </row>
    <row r="237" spans="2:11">
      <c r="B237" s="94"/>
      <c r="C237" s="95"/>
      <c r="D237" s="114"/>
      <c r="E237" s="114"/>
      <c r="F237" s="114"/>
      <c r="G237" s="114"/>
      <c r="H237" s="114"/>
      <c r="I237" s="95"/>
      <c r="J237" s="95"/>
      <c r="K237" s="95"/>
    </row>
    <row r="238" spans="2:11">
      <c r="B238" s="94"/>
      <c r="C238" s="95"/>
      <c r="D238" s="114"/>
      <c r="E238" s="114"/>
      <c r="F238" s="114"/>
      <c r="G238" s="114"/>
      <c r="H238" s="114"/>
      <c r="I238" s="95"/>
      <c r="J238" s="95"/>
      <c r="K238" s="95"/>
    </row>
    <row r="239" spans="2:11">
      <c r="B239" s="94"/>
      <c r="C239" s="95"/>
      <c r="D239" s="114"/>
      <c r="E239" s="114"/>
      <c r="F239" s="114"/>
      <c r="G239" s="114"/>
      <c r="H239" s="114"/>
      <c r="I239" s="95"/>
      <c r="J239" s="95"/>
      <c r="K239" s="95"/>
    </row>
    <row r="240" spans="2:11">
      <c r="B240" s="94"/>
      <c r="C240" s="95"/>
      <c r="D240" s="114"/>
      <c r="E240" s="114"/>
      <c r="F240" s="114"/>
      <c r="G240" s="114"/>
      <c r="H240" s="114"/>
      <c r="I240" s="95"/>
      <c r="J240" s="95"/>
      <c r="K240" s="95"/>
    </row>
    <row r="241" spans="2:11">
      <c r="B241" s="94"/>
      <c r="C241" s="95"/>
      <c r="D241" s="114"/>
      <c r="E241" s="114"/>
      <c r="F241" s="114"/>
      <c r="G241" s="114"/>
      <c r="H241" s="114"/>
      <c r="I241" s="95"/>
      <c r="J241" s="95"/>
      <c r="K241" s="95"/>
    </row>
    <row r="242" spans="2:11">
      <c r="B242" s="94"/>
      <c r="C242" s="95"/>
      <c r="D242" s="114"/>
      <c r="E242" s="114"/>
      <c r="F242" s="114"/>
      <c r="G242" s="114"/>
      <c r="H242" s="114"/>
      <c r="I242" s="95"/>
      <c r="J242" s="95"/>
      <c r="K242" s="95"/>
    </row>
    <row r="243" spans="2:11">
      <c r="B243" s="94"/>
      <c r="C243" s="95"/>
      <c r="D243" s="114"/>
      <c r="E243" s="114"/>
      <c r="F243" s="114"/>
      <c r="G243" s="114"/>
      <c r="H243" s="114"/>
      <c r="I243" s="95"/>
      <c r="J243" s="95"/>
      <c r="K243" s="95"/>
    </row>
    <row r="244" spans="2:11">
      <c r="B244" s="94"/>
      <c r="C244" s="95"/>
      <c r="D244" s="114"/>
      <c r="E244" s="114"/>
      <c r="F244" s="114"/>
      <c r="G244" s="114"/>
      <c r="H244" s="114"/>
      <c r="I244" s="95"/>
      <c r="J244" s="95"/>
      <c r="K244" s="95"/>
    </row>
    <row r="245" spans="2:11">
      <c r="B245" s="94"/>
      <c r="C245" s="95"/>
      <c r="D245" s="114"/>
      <c r="E245" s="114"/>
      <c r="F245" s="114"/>
      <c r="G245" s="114"/>
      <c r="H245" s="114"/>
      <c r="I245" s="95"/>
      <c r="J245" s="95"/>
      <c r="K245" s="95"/>
    </row>
    <row r="246" spans="2:11">
      <c r="B246" s="94"/>
      <c r="C246" s="95"/>
      <c r="D246" s="114"/>
      <c r="E246" s="114"/>
      <c r="F246" s="114"/>
      <c r="G246" s="114"/>
      <c r="H246" s="114"/>
      <c r="I246" s="95"/>
      <c r="J246" s="95"/>
      <c r="K246" s="95"/>
    </row>
    <row r="247" spans="2:11">
      <c r="B247" s="94"/>
      <c r="C247" s="95"/>
      <c r="D247" s="114"/>
      <c r="E247" s="114"/>
      <c r="F247" s="114"/>
      <c r="G247" s="114"/>
      <c r="H247" s="114"/>
      <c r="I247" s="95"/>
      <c r="J247" s="95"/>
      <c r="K247" s="95"/>
    </row>
    <row r="248" spans="2:11">
      <c r="B248" s="94"/>
      <c r="C248" s="95"/>
      <c r="D248" s="114"/>
      <c r="E248" s="114"/>
      <c r="F248" s="114"/>
      <c r="G248" s="114"/>
      <c r="H248" s="114"/>
      <c r="I248" s="95"/>
      <c r="J248" s="95"/>
      <c r="K248" s="95"/>
    </row>
    <row r="249" spans="2:11">
      <c r="B249" s="94"/>
      <c r="C249" s="95"/>
      <c r="D249" s="114"/>
      <c r="E249" s="114"/>
      <c r="F249" s="114"/>
      <c r="G249" s="114"/>
      <c r="H249" s="114"/>
      <c r="I249" s="95"/>
      <c r="J249" s="95"/>
      <c r="K249" s="95"/>
    </row>
    <row r="250" spans="2:11">
      <c r="B250" s="94"/>
      <c r="C250" s="95"/>
      <c r="D250" s="114"/>
      <c r="E250" s="114"/>
      <c r="F250" s="114"/>
      <c r="G250" s="114"/>
      <c r="H250" s="114"/>
      <c r="I250" s="95"/>
      <c r="J250" s="95"/>
      <c r="K250" s="95"/>
    </row>
    <row r="251" spans="2:11">
      <c r="B251" s="94"/>
      <c r="C251" s="95"/>
      <c r="D251" s="114"/>
      <c r="E251" s="114"/>
      <c r="F251" s="114"/>
      <c r="G251" s="114"/>
      <c r="H251" s="114"/>
      <c r="I251" s="95"/>
      <c r="J251" s="95"/>
      <c r="K251" s="95"/>
    </row>
    <row r="252" spans="2:11">
      <c r="B252" s="94"/>
      <c r="C252" s="95"/>
      <c r="D252" s="114"/>
      <c r="E252" s="114"/>
      <c r="F252" s="114"/>
      <c r="G252" s="114"/>
      <c r="H252" s="114"/>
      <c r="I252" s="95"/>
      <c r="J252" s="95"/>
      <c r="K252" s="95"/>
    </row>
    <row r="253" spans="2:11">
      <c r="B253" s="94"/>
      <c r="C253" s="95"/>
      <c r="D253" s="114"/>
      <c r="E253" s="114"/>
      <c r="F253" s="114"/>
      <c r="G253" s="114"/>
      <c r="H253" s="114"/>
      <c r="I253" s="95"/>
      <c r="J253" s="95"/>
      <c r="K253" s="95"/>
    </row>
    <row r="254" spans="2:11">
      <c r="B254" s="94"/>
      <c r="C254" s="95"/>
      <c r="D254" s="114"/>
      <c r="E254" s="114"/>
      <c r="F254" s="114"/>
      <c r="G254" s="114"/>
      <c r="H254" s="114"/>
      <c r="I254" s="95"/>
      <c r="J254" s="95"/>
      <c r="K254" s="95"/>
    </row>
    <row r="255" spans="2:11">
      <c r="B255" s="94"/>
      <c r="C255" s="95"/>
      <c r="D255" s="114"/>
      <c r="E255" s="114"/>
      <c r="F255" s="114"/>
      <c r="G255" s="114"/>
      <c r="H255" s="114"/>
      <c r="I255" s="95"/>
      <c r="J255" s="95"/>
      <c r="K255" s="95"/>
    </row>
    <row r="256" spans="2:11">
      <c r="B256" s="94"/>
      <c r="C256" s="95"/>
      <c r="D256" s="114"/>
      <c r="E256" s="114"/>
      <c r="F256" s="114"/>
      <c r="G256" s="114"/>
      <c r="H256" s="114"/>
      <c r="I256" s="95"/>
      <c r="J256" s="95"/>
      <c r="K256" s="95"/>
    </row>
    <row r="257" spans="2:11">
      <c r="B257" s="94"/>
      <c r="C257" s="95"/>
      <c r="D257" s="114"/>
      <c r="E257" s="114"/>
      <c r="F257" s="114"/>
      <c r="G257" s="114"/>
      <c r="H257" s="114"/>
      <c r="I257" s="95"/>
      <c r="J257" s="95"/>
      <c r="K257" s="95"/>
    </row>
    <row r="258" spans="2:11">
      <c r="B258" s="94"/>
      <c r="C258" s="95"/>
      <c r="D258" s="114"/>
      <c r="E258" s="114"/>
      <c r="F258" s="114"/>
      <c r="G258" s="114"/>
      <c r="H258" s="114"/>
      <c r="I258" s="95"/>
      <c r="J258" s="95"/>
      <c r="K258" s="95"/>
    </row>
    <row r="259" spans="2:11">
      <c r="B259" s="94"/>
      <c r="C259" s="95"/>
      <c r="D259" s="114"/>
      <c r="E259" s="114"/>
      <c r="F259" s="114"/>
      <c r="G259" s="114"/>
      <c r="H259" s="114"/>
      <c r="I259" s="95"/>
      <c r="J259" s="95"/>
      <c r="K259" s="95"/>
    </row>
    <row r="260" spans="2:11">
      <c r="B260" s="94"/>
      <c r="C260" s="95"/>
      <c r="D260" s="114"/>
      <c r="E260" s="114"/>
      <c r="F260" s="114"/>
      <c r="G260" s="114"/>
      <c r="H260" s="114"/>
      <c r="I260" s="95"/>
      <c r="J260" s="95"/>
      <c r="K260" s="95"/>
    </row>
    <row r="261" spans="2:11">
      <c r="B261" s="94"/>
      <c r="C261" s="95"/>
      <c r="D261" s="114"/>
      <c r="E261" s="114"/>
      <c r="F261" s="114"/>
      <c r="G261" s="114"/>
      <c r="H261" s="114"/>
      <c r="I261" s="95"/>
      <c r="J261" s="95"/>
      <c r="K261" s="95"/>
    </row>
    <row r="262" spans="2:11">
      <c r="B262" s="94"/>
      <c r="C262" s="95"/>
      <c r="D262" s="114"/>
      <c r="E262" s="114"/>
      <c r="F262" s="114"/>
      <c r="G262" s="114"/>
      <c r="H262" s="114"/>
      <c r="I262" s="95"/>
      <c r="J262" s="95"/>
      <c r="K262" s="95"/>
    </row>
    <row r="263" spans="2:11">
      <c r="B263" s="94"/>
      <c r="C263" s="95"/>
      <c r="D263" s="114"/>
      <c r="E263" s="114"/>
      <c r="F263" s="114"/>
      <c r="G263" s="114"/>
      <c r="H263" s="114"/>
      <c r="I263" s="95"/>
      <c r="J263" s="95"/>
      <c r="K263" s="95"/>
    </row>
    <row r="264" spans="2:11">
      <c r="B264" s="94"/>
      <c r="C264" s="95"/>
      <c r="D264" s="114"/>
      <c r="E264" s="114"/>
      <c r="F264" s="114"/>
      <c r="G264" s="114"/>
      <c r="H264" s="114"/>
      <c r="I264" s="95"/>
      <c r="J264" s="95"/>
      <c r="K264" s="95"/>
    </row>
    <row r="265" spans="2:11">
      <c r="B265" s="94"/>
      <c r="C265" s="95"/>
      <c r="D265" s="114"/>
      <c r="E265" s="114"/>
      <c r="F265" s="114"/>
      <c r="G265" s="114"/>
      <c r="H265" s="114"/>
      <c r="I265" s="95"/>
      <c r="J265" s="95"/>
      <c r="K265" s="95"/>
    </row>
    <row r="266" spans="2:11">
      <c r="B266" s="94"/>
      <c r="C266" s="95"/>
      <c r="D266" s="114"/>
      <c r="E266" s="114"/>
      <c r="F266" s="114"/>
      <c r="G266" s="114"/>
      <c r="H266" s="114"/>
      <c r="I266" s="95"/>
      <c r="J266" s="95"/>
      <c r="K266" s="95"/>
    </row>
    <row r="267" spans="2:11">
      <c r="B267" s="94"/>
      <c r="C267" s="95"/>
      <c r="D267" s="114"/>
      <c r="E267" s="114"/>
      <c r="F267" s="114"/>
      <c r="G267" s="114"/>
      <c r="H267" s="114"/>
      <c r="I267" s="95"/>
      <c r="J267" s="95"/>
      <c r="K267" s="95"/>
    </row>
    <row r="268" spans="2:11">
      <c r="B268" s="94"/>
      <c r="C268" s="95"/>
      <c r="D268" s="114"/>
      <c r="E268" s="114"/>
      <c r="F268" s="114"/>
      <c r="G268" s="114"/>
      <c r="H268" s="114"/>
      <c r="I268" s="95"/>
      <c r="J268" s="95"/>
      <c r="K268" s="95"/>
    </row>
    <row r="269" spans="2:11">
      <c r="B269" s="94"/>
      <c r="C269" s="95"/>
      <c r="D269" s="114"/>
      <c r="E269" s="114"/>
      <c r="F269" s="114"/>
      <c r="G269" s="114"/>
      <c r="H269" s="114"/>
      <c r="I269" s="95"/>
      <c r="J269" s="95"/>
      <c r="K269" s="95"/>
    </row>
    <row r="270" spans="2:11">
      <c r="B270" s="94"/>
      <c r="C270" s="95"/>
      <c r="D270" s="114"/>
      <c r="E270" s="114"/>
      <c r="F270" s="114"/>
      <c r="G270" s="114"/>
      <c r="H270" s="114"/>
      <c r="I270" s="95"/>
      <c r="J270" s="95"/>
      <c r="K270" s="95"/>
    </row>
    <row r="271" spans="2:11">
      <c r="B271" s="94"/>
      <c r="C271" s="95"/>
      <c r="D271" s="114"/>
      <c r="E271" s="114"/>
      <c r="F271" s="114"/>
      <c r="G271" s="114"/>
      <c r="H271" s="114"/>
      <c r="I271" s="95"/>
      <c r="J271" s="95"/>
      <c r="K271" s="95"/>
    </row>
    <row r="272" spans="2:11">
      <c r="B272" s="94"/>
      <c r="C272" s="95"/>
      <c r="D272" s="114"/>
      <c r="E272" s="114"/>
      <c r="F272" s="114"/>
      <c r="G272" s="114"/>
      <c r="H272" s="114"/>
      <c r="I272" s="95"/>
      <c r="J272" s="95"/>
      <c r="K272" s="95"/>
    </row>
    <row r="273" spans="2:11">
      <c r="B273" s="94"/>
      <c r="C273" s="95"/>
      <c r="D273" s="114"/>
      <c r="E273" s="114"/>
      <c r="F273" s="114"/>
      <c r="G273" s="114"/>
      <c r="H273" s="114"/>
      <c r="I273" s="95"/>
      <c r="J273" s="95"/>
      <c r="K273" s="95"/>
    </row>
    <row r="274" spans="2:11">
      <c r="B274" s="94"/>
      <c r="C274" s="95"/>
      <c r="D274" s="114"/>
      <c r="E274" s="114"/>
      <c r="F274" s="114"/>
      <c r="G274" s="114"/>
      <c r="H274" s="114"/>
      <c r="I274" s="95"/>
      <c r="J274" s="95"/>
      <c r="K274" s="95"/>
    </row>
    <row r="275" spans="2:11">
      <c r="B275" s="94"/>
      <c r="C275" s="95"/>
      <c r="D275" s="114"/>
      <c r="E275" s="114"/>
      <c r="F275" s="114"/>
      <c r="G275" s="114"/>
      <c r="H275" s="114"/>
      <c r="I275" s="95"/>
      <c r="J275" s="95"/>
      <c r="K275" s="95"/>
    </row>
    <row r="276" spans="2:11">
      <c r="B276" s="94"/>
      <c r="C276" s="95"/>
      <c r="D276" s="114"/>
      <c r="E276" s="114"/>
      <c r="F276" s="114"/>
      <c r="G276" s="114"/>
      <c r="H276" s="114"/>
      <c r="I276" s="95"/>
      <c r="J276" s="95"/>
      <c r="K276" s="95"/>
    </row>
    <row r="277" spans="2:11">
      <c r="B277" s="94"/>
      <c r="C277" s="95"/>
      <c r="D277" s="114"/>
      <c r="E277" s="114"/>
      <c r="F277" s="114"/>
      <c r="G277" s="114"/>
      <c r="H277" s="114"/>
      <c r="I277" s="95"/>
      <c r="J277" s="95"/>
      <c r="K277" s="95"/>
    </row>
    <row r="278" spans="2:11">
      <c r="B278" s="94"/>
      <c r="C278" s="95"/>
      <c r="D278" s="114"/>
      <c r="E278" s="114"/>
      <c r="F278" s="114"/>
      <c r="G278" s="114"/>
      <c r="H278" s="114"/>
      <c r="I278" s="95"/>
      <c r="J278" s="95"/>
      <c r="K278" s="95"/>
    </row>
    <row r="279" spans="2:11">
      <c r="B279" s="94"/>
      <c r="C279" s="95"/>
      <c r="D279" s="114"/>
      <c r="E279" s="114"/>
      <c r="F279" s="114"/>
      <c r="G279" s="114"/>
      <c r="H279" s="114"/>
      <c r="I279" s="95"/>
      <c r="J279" s="95"/>
      <c r="K279" s="95"/>
    </row>
    <row r="280" spans="2:11">
      <c r="B280" s="94"/>
      <c r="C280" s="95"/>
      <c r="D280" s="114"/>
      <c r="E280" s="114"/>
      <c r="F280" s="114"/>
      <c r="G280" s="114"/>
      <c r="H280" s="114"/>
      <c r="I280" s="95"/>
      <c r="J280" s="95"/>
      <c r="K280" s="95"/>
    </row>
    <row r="281" spans="2:11">
      <c r="B281" s="94"/>
      <c r="C281" s="95"/>
      <c r="D281" s="114"/>
      <c r="E281" s="114"/>
      <c r="F281" s="114"/>
      <c r="G281" s="114"/>
      <c r="H281" s="114"/>
      <c r="I281" s="95"/>
      <c r="J281" s="95"/>
      <c r="K281" s="95"/>
    </row>
    <row r="282" spans="2:11">
      <c r="B282" s="94"/>
      <c r="C282" s="95"/>
      <c r="D282" s="114"/>
      <c r="E282" s="114"/>
      <c r="F282" s="114"/>
      <c r="G282" s="114"/>
      <c r="H282" s="114"/>
      <c r="I282" s="95"/>
      <c r="J282" s="95"/>
      <c r="K282" s="95"/>
    </row>
    <row r="283" spans="2:11">
      <c r="B283" s="94"/>
      <c r="C283" s="95"/>
      <c r="D283" s="114"/>
      <c r="E283" s="114"/>
      <c r="F283" s="114"/>
      <c r="G283" s="114"/>
      <c r="H283" s="114"/>
      <c r="I283" s="95"/>
      <c r="J283" s="95"/>
      <c r="K283" s="95"/>
    </row>
    <row r="284" spans="2:11">
      <c r="B284" s="94"/>
      <c r="C284" s="95"/>
      <c r="D284" s="114"/>
      <c r="E284" s="114"/>
      <c r="F284" s="114"/>
      <c r="G284" s="114"/>
      <c r="H284" s="114"/>
      <c r="I284" s="95"/>
      <c r="J284" s="95"/>
      <c r="K284" s="95"/>
    </row>
    <row r="285" spans="2:11">
      <c r="B285" s="94"/>
      <c r="C285" s="95"/>
      <c r="D285" s="114"/>
      <c r="E285" s="114"/>
      <c r="F285" s="114"/>
      <c r="G285" s="114"/>
      <c r="H285" s="114"/>
      <c r="I285" s="95"/>
      <c r="J285" s="95"/>
      <c r="K285" s="95"/>
    </row>
    <row r="286" spans="2:11">
      <c r="B286" s="94"/>
      <c r="C286" s="95"/>
      <c r="D286" s="114"/>
      <c r="E286" s="114"/>
      <c r="F286" s="114"/>
      <c r="G286" s="114"/>
      <c r="H286" s="114"/>
      <c r="I286" s="95"/>
      <c r="J286" s="95"/>
      <c r="K286" s="95"/>
    </row>
    <row r="287" spans="2:11">
      <c r="B287" s="94"/>
      <c r="C287" s="95"/>
      <c r="D287" s="114"/>
      <c r="E287" s="114"/>
      <c r="F287" s="114"/>
      <c r="G287" s="114"/>
      <c r="H287" s="114"/>
      <c r="I287" s="95"/>
      <c r="J287" s="95"/>
      <c r="K287" s="95"/>
    </row>
    <row r="288" spans="2:11">
      <c r="B288" s="94"/>
      <c r="C288" s="95"/>
      <c r="D288" s="114"/>
      <c r="E288" s="114"/>
      <c r="F288" s="114"/>
      <c r="G288" s="114"/>
      <c r="H288" s="114"/>
      <c r="I288" s="95"/>
      <c r="J288" s="95"/>
      <c r="K288" s="95"/>
    </row>
    <row r="289" spans="2:11">
      <c r="B289" s="94"/>
      <c r="C289" s="95"/>
      <c r="D289" s="114"/>
      <c r="E289" s="114"/>
      <c r="F289" s="114"/>
      <c r="G289" s="114"/>
      <c r="H289" s="114"/>
      <c r="I289" s="95"/>
      <c r="J289" s="95"/>
      <c r="K289" s="95"/>
    </row>
    <row r="290" spans="2:11">
      <c r="B290" s="94"/>
      <c r="C290" s="95"/>
      <c r="D290" s="114"/>
      <c r="E290" s="114"/>
      <c r="F290" s="114"/>
      <c r="G290" s="114"/>
      <c r="H290" s="114"/>
      <c r="I290" s="95"/>
      <c r="J290" s="95"/>
      <c r="K290" s="95"/>
    </row>
    <row r="291" spans="2:11">
      <c r="B291" s="94"/>
      <c r="C291" s="95"/>
      <c r="D291" s="114"/>
      <c r="E291" s="114"/>
      <c r="F291" s="114"/>
      <c r="G291" s="114"/>
      <c r="H291" s="114"/>
      <c r="I291" s="95"/>
      <c r="J291" s="95"/>
      <c r="K291" s="95"/>
    </row>
    <row r="292" spans="2:11">
      <c r="B292" s="94"/>
      <c r="C292" s="95"/>
      <c r="D292" s="114"/>
      <c r="E292" s="114"/>
      <c r="F292" s="114"/>
      <c r="G292" s="114"/>
      <c r="H292" s="114"/>
      <c r="I292" s="95"/>
      <c r="J292" s="95"/>
      <c r="K292" s="95"/>
    </row>
    <row r="293" spans="2:11">
      <c r="B293" s="94"/>
      <c r="C293" s="95"/>
      <c r="D293" s="114"/>
      <c r="E293" s="114"/>
      <c r="F293" s="114"/>
      <c r="G293" s="114"/>
      <c r="H293" s="114"/>
      <c r="I293" s="95"/>
      <c r="J293" s="95"/>
      <c r="K293" s="95"/>
    </row>
    <row r="294" spans="2:11">
      <c r="B294" s="94"/>
      <c r="C294" s="95"/>
      <c r="D294" s="114"/>
      <c r="E294" s="114"/>
      <c r="F294" s="114"/>
      <c r="G294" s="114"/>
      <c r="H294" s="114"/>
      <c r="I294" s="95"/>
      <c r="J294" s="95"/>
      <c r="K294" s="95"/>
    </row>
    <row r="295" spans="2:11">
      <c r="B295" s="94"/>
      <c r="C295" s="95"/>
      <c r="D295" s="114"/>
      <c r="E295" s="114"/>
      <c r="F295" s="114"/>
      <c r="G295" s="114"/>
      <c r="H295" s="114"/>
      <c r="I295" s="95"/>
      <c r="J295" s="95"/>
      <c r="K295" s="95"/>
    </row>
    <row r="296" spans="2:11">
      <c r="B296" s="94"/>
      <c r="C296" s="95"/>
      <c r="D296" s="114"/>
      <c r="E296" s="114"/>
      <c r="F296" s="114"/>
      <c r="G296" s="114"/>
      <c r="H296" s="114"/>
      <c r="I296" s="95"/>
      <c r="J296" s="95"/>
      <c r="K296" s="95"/>
    </row>
    <row r="297" spans="2:11">
      <c r="B297" s="94"/>
      <c r="C297" s="95"/>
      <c r="D297" s="114"/>
      <c r="E297" s="114"/>
      <c r="F297" s="114"/>
      <c r="G297" s="114"/>
      <c r="H297" s="114"/>
      <c r="I297" s="95"/>
      <c r="J297" s="95"/>
      <c r="K297" s="95"/>
    </row>
    <row r="298" spans="2:11">
      <c r="B298" s="94"/>
      <c r="C298" s="95"/>
      <c r="D298" s="114"/>
      <c r="E298" s="114"/>
      <c r="F298" s="114"/>
      <c r="G298" s="114"/>
      <c r="H298" s="114"/>
      <c r="I298" s="95"/>
      <c r="J298" s="95"/>
      <c r="K298" s="95"/>
    </row>
    <row r="299" spans="2:11">
      <c r="B299" s="94"/>
      <c r="C299" s="95"/>
      <c r="D299" s="114"/>
      <c r="E299" s="114"/>
      <c r="F299" s="114"/>
      <c r="G299" s="114"/>
      <c r="H299" s="114"/>
      <c r="I299" s="95"/>
      <c r="J299" s="95"/>
      <c r="K299" s="95"/>
    </row>
    <row r="300" spans="2:11">
      <c r="B300" s="94"/>
      <c r="C300" s="95"/>
      <c r="D300" s="114"/>
      <c r="E300" s="114"/>
      <c r="F300" s="114"/>
      <c r="G300" s="114"/>
      <c r="H300" s="114"/>
      <c r="I300" s="95"/>
      <c r="J300" s="95"/>
      <c r="K300" s="95"/>
    </row>
    <row r="301" spans="2:11">
      <c r="B301" s="94"/>
      <c r="C301" s="95"/>
      <c r="D301" s="114"/>
      <c r="E301" s="114"/>
      <c r="F301" s="114"/>
      <c r="G301" s="114"/>
      <c r="H301" s="114"/>
      <c r="I301" s="95"/>
      <c r="J301" s="95"/>
      <c r="K301" s="95"/>
    </row>
    <row r="302" spans="2:11">
      <c r="B302" s="94"/>
      <c r="C302" s="95"/>
      <c r="D302" s="114"/>
      <c r="E302" s="114"/>
      <c r="F302" s="114"/>
      <c r="G302" s="114"/>
      <c r="H302" s="114"/>
      <c r="I302" s="95"/>
      <c r="J302" s="95"/>
      <c r="K302" s="95"/>
    </row>
    <row r="303" spans="2:11">
      <c r="B303" s="94"/>
      <c r="C303" s="95"/>
      <c r="D303" s="114"/>
      <c r="E303" s="114"/>
      <c r="F303" s="114"/>
      <c r="G303" s="114"/>
      <c r="H303" s="114"/>
      <c r="I303" s="95"/>
      <c r="J303" s="95"/>
      <c r="K303" s="95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E603" s="20"/>
      <c r="G603" s="20"/>
    </row>
    <row r="604" spans="4:8">
      <c r="E604" s="20"/>
      <c r="G604" s="20"/>
    </row>
    <row r="605" spans="4:8">
      <c r="E605" s="20"/>
      <c r="G605" s="20"/>
    </row>
    <row r="606" spans="4:8">
      <c r="E606" s="20"/>
      <c r="G606" s="20"/>
    </row>
    <row r="607" spans="4:8">
      <c r="E607" s="20"/>
      <c r="G607" s="20"/>
    </row>
    <row r="608" spans="4:8">
      <c r="E608" s="20"/>
      <c r="G608" s="20"/>
    </row>
  </sheetData>
  <sheetProtection sheet="1" objects="1" scenarios="1"/>
  <mergeCells count="1">
    <mergeCell ref="B6:K6"/>
  </mergeCells>
  <phoneticPr fontId="4" type="noConversion"/>
  <dataValidations count="1">
    <dataValidation allowBlank="1" showInputMessage="1" showErrorMessage="1" sqref="C5:C13 A1:B13 A14:C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F19" sqref="F19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1" bestFit="1" customWidth="1"/>
    <col min="4" max="4" width="11.85546875" style="1" customWidth="1"/>
    <col min="5" max="16384" width="9.140625" style="1"/>
  </cols>
  <sheetData>
    <row r="1" spans="2:6">
      <c r="B1" s="46" t="s">
        <v>144</v>
      </c>
      <c r="C1" s="46" t="s" vm="1">
        <v>227</v>
      </c>
    </row>
    <row r="2" spans="2:6">
      <c r="B2" s="46" t="s">
        <v>143</v>
      </c>
      <c r="C2" s="46" t="s">
        <v>228</v>
      </c>
    </row>
    <row r="3" spans="2:6">
      <c r="B3" s="46" t="s">
        <v>145</v>
      </c>
      <c r="C3" s="46" t="s">
        <v>229</v>
      </c>
    </row>
    <row r="4" spans="2:6">
      <c r="B4" s="46" t="s">
        <v>146</v>
      </c>
      <c r="C4" s="46">
        <v>414</v>
      </c>
    </row>
    <row r="6" spans="2:6" ht="26.25" customHeight="1">
      <c r="B6" s="145" t="s">
        <v>178</v>
      </c>
      <c r="C6" s="146"/>
      <c r="D6" s="147"/>
    </row>
    <row r="7" spans="2:6" s="3" customFormat="1" ht="31.5">
      <c r="B7" s="47" t="s">
        <v>114</v>
      </c>
      <c r="C7" s="52" t="s">
        <v>106</v>
      </c>
      <c r="D7" s="53" t="s">
        <v>105</v>
      </c>
    </row>
    <row r="8" spans="2:6" s="3" customFormat="1">
      <c r="B8" s="14"/>
      <c r="C8" s="31" t="s">
        <v>207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35" t="s">
        <v>3013</v>
      </c>
      <c r="C10" s="136">
        <v>103267.26346619989</v>
      </c>
      <c r="D10" s="135"/>
    </row>
    <row r="11" spans="2:6">
      <c r="B11" s="137" t="s">
        <v>24</v>
      </c>
      <c r="C11" s="136">
        <v>23843.648730513665</v>
      </c>
      <c r="D11" s="138"/>
    </row>
    <row r="12" spans="2:6">
      <c r="B12" s="139" t="s">
        <v>3018</v>
      </c>
      <c r="C12" s="140">
        <v>410.36877003359996</v>
      </c>
      <c r="D12" s="141">
        <v>46772</v>
      </c>
      <c r="E12" s="3"/>
      <c r="F12" s="3"/>
    </row>
    <row r="13" spans="2:6">
      <c r="B13" s="139" t="s">
        <v>3131</v>
      </c>
      <c r="C13" s="140">
        <v>1718.1863242082918</v>
      </c>
      <c r="D13" s="141">
        <v>46698</v>
      </c>
      <c r="E13" s="3"/>
      <c r="F13" s="3"/>
    </row>
    <row r="14" spans="2:6">
      <c r="B14" s="139" t="s">
        <v>1942</v>
      </c>
      <c r="C14" s="140">
        <v>183.22146434626211</v>
      </c>
      <c r="D14" s="141">
        <v>48274</v>
      </c>
    </row>
    <row r="15" spans="2:6">
      <c r="B15" s="139" t="s">
        <v>1943</v>
      </c>
      <c r="C15" s="140">
        <v>96.457232441220938</v>
      </c>
      <c r="D15" s="141">
        <v>48274</v>
      </c>
      <c r="E15" s="3"/>
      <c r="F15" s="3"/>
    </row>
    <row r="16" spans="2:6">
      <c r="B16" s="139" t="s">
        <v>3019</v>
      </c>
      <c r="C16" s="140">
        <v>43.049786842774331</v>
      </c>
      <c r="D16" s="141">
        <v>46054</v>
      </c>
      <c r="E16" s="3"/>
      <c r="F16" s="3"/>
    </row>
    <row r="17" spans="2:4">
      <c r="B17" s="139" t="s">
        <v>1953</v>
      </c>
      <c r="C17" s="140">
        <v>404.54203071999996</v>
      </c>
      <c r="D17" s="141">
        <v>47969</v>
      </c>
    </row>
    <row r="18" spans="2:4">
      <c r="B18" s="139" t="s">
        <v>3020</v>
      </c>
      <c r="C18" s="140">
        <v>55.781376319999993</v>
      </c>
      <c r="D18" s="141">
        <v>47209</v>
      </c>
    </row>
    <row r="19" spans="2:4">
      <c r="B19" s="139" t="s">
        <v>3021</v>
      </c>
      <c r="C19" s="140">
        <v>541.88542880763998</v>
      </c>
      <c r="D19" s="141">
        <v>48297</v>
      </c>
    </row>
    <row r="20" spans="2:4">
      <c r="B20" s="139" t="s">
        <v>3022</v>
      </c>
      <c r="C20" s="140">
        <v>3.12252544</v>
      </c>
      <c r="D20" s="141">
        <v>47907</v>
      </c>
    </row>
    <row r="21" spans="2:4">
      <c r="B21" s="139" t="s">
        <v>3023</v>
      </c>
      <c r="C21" s="140">
        <v>77.512479999999996</v>
      </c>
      <c r="D21" s="141">
        <v>47848</v>
      </c>
    </row>
    <row r="22" spans="2:4">
      <c r="B22" s="139" t="s">
        <v>3024</v>
      </c>
      <c r="C22" s="140">
        <v>5.5963857600000004</v>
      </c>
      <c r="D22" s="141">
        <v>47848</v>
      </c>
    </row>
    <row r="23" spans="2:4">
      <c r="B23" s="139" t="s">
        <v>3132</v>
      </c>
      <c r="C23" s="140">
        <v>1389.5342947183244</v>
      </c>
      <c r="D23" s="141">
        <v>46022</v>
      </c>
    </row>
    <row r="24" spans="2:4">
      <c r="B24" s="139" t="s">
        <v>3025</v>
      </c>
      <c r="C24" s="140">
        <v>470.88754508159997</v>
      </c>
      <c r="D24" s="141">
        <v>47209</v>
      </c>
    </row>
    <row r="25" spans="2:4">
      <c r="B25" s="139" t="s">
        <v>3026</v>
      </c>
      <c r="C25" s="140">
        <v>423.23719030632174</v>
      </c>
      <c r="D25" s="141">
        <v>47308</v>
      </c>
    </row>
    <row r="26" spans="2:4">
      <c r="B26" s="139" t="s">
        <v>3027</v>
      </c>
      <c r="C26" s="140">
        <v>613.14016000000004</v>
      </c>
      <c r="D26" s="141">
        <v>48700</v>
      </c>
    </row>
    <row r="27" spans="2:4">
      <c r="B27" s="139" t="s">
        <v>3028</v>
      </c>
      <c r="C27" s="140">
        <v>301.13957935999997</v>
      </c>
      <c r="D27" s="141">
        <v>46132</v>
      </c>
    </row>
    <row r="28" spans="2:4">
      <c r="B28" s="139" t="s">
        <v>3029</v>
      </c>
      <c r="C28" s="140">
        <v>638.22805669999991</v>
      </c>
      <c r="D28" s="141">
        <v>46539</v>
      </c>
    </row>
    <row r="29" spans="2:4">
      <c r="B29" s="139" t="s">
        <v>1959</v>
      </c>
      <c r="C29" s="140">
        <v>48.955933184427892</v>
      </c>
      <c r="D29" s="141">
        <v>46752</v>
      </c>
    </row>
    <row r="30" spans="2:4">
      <c r="B30" s="139" t="s">
        <v>1960</v>
      </c>
      <c r="C30" s="140">
        <v>446.85314177007319</v>
      </c>
      <c r="D30" s="141">
        <v>48233</v>
      </c>
    </row>
    <row r="31" spans="2:4">
      <c r="B31" s="139" t="s">
        <v>1961</v>
      </c>
      <c r="C31" s="140">
        <v>27.785019776111774</v>
      </c>
      <c r="D31" s="141">
        <v>45230</v>
      </c>
    </row>
    <row r="32" spans="2:4">
      <c r="B32" s="139" t="s">
        <v>3030</v>
      </c>
      <c r="C32" s="140">
        <v>140.16890638901029</v>
      </c>
      <c r="D32" s="141">
        <v>48212</v>
      </c>
    </row>
    <row r="33" spans="2:4">
      <c r="B33" s="139" t="s">
        <v>3031</v>
      </c>
      <c r="C33" s="140">
        <v>5.6206299199999998</v>
      </c>
      <c r="D33" s="141">
        <v>47566</v>
      </c>
    </row>
    <row r="34" spans="2:4">
      <c r="B34" s="139" t="s">
        <v>3032</v>
      </c>
      <c r="C34" s="140">
        <v>103.84690644662686</v>
      </c>
      <c r="D34" s="141">
        <v>48212</v>
      </c>
    </row>
    <row r="35" spans="2:4">
      <c r="B35" s="139" t="s">
        <v>3033</v>
      </c>
      <c r="C35" s="140">
        <v>3.91887344</v>
      </c>
      <c r="D35" s="141">
        <v>48297</v>
      </c>
    </row>
    <row r="36" spans="2:4">
      <c r="B36" s="139" t="s">
        <v>3034</v>
      </c>
      <c r="C36" s="140">
        <v>461.04715257599997</v>
      </c>
      <c r="D36" s="141">
        <v>46631</v>
      </c>
    </row>
    <row r="37" spans="2:4">
      <c r="B37" s="139" t="s">
        <v>3035</v>
      </c>
      <c r="C37" s="140">
        <v>185.10894159999998</v>
      </c>
      <c r="D37" s="141">
        <v>48214</v>
      </c>
    </row>
    <row r="38" spans="2:4">
      <c r="B38" s="139" t="s">
        <v>3036</v>
      </c>
      <c r="C38" s="140">
        <v>261.58071999999999</v>
      </c>
      <c r="D38" s="141">
        <v>48214</v>
      </c>
    </row>
    <row r="39" spans="2:4">
      <c r="B39" s="139" t="s">
        <v>3037</v>
      </c>
      <c r="C39" s="140">
        <v>897.95812000000001</v>
      </c>
      <c r="D39" s="141">
        <v>46661</v>
      </c>
    </row>
    <row r="40" spans="2:4">
      <c r="B40" s="139" t="s">
        <v>1964</v>
      </c>
      <c r="C40" s="140">
        <v>788.89360999999997</v>
      </c>
      <c r="D40" s="141">
        <v>46661</v>
      </c>
    </row>
    <row r="41" spans="2:4">
      <c r="B41" s="139" t="s">
        <v>3133</v>
      </c>
      <c r="C41" s="140">
        <v>151.18299770243971</v>
      </c>
      <c r="D41" s="141">
        <v>45383</v>
      </c>
    </row>
    <row r="42" spans="2:4">
      <c r="B42" s="139" t="s">
        <v>3134</v>
      </c>
      <c r="C42" s="140">
        <v>4161.2021002465735</v>
      </c>
      <c r="D42" s="141">
        <v>46871</v>
      </c>
    </row>
    <row r="43" spans="2:4">
      <c r="B43" s="139" t="s">
        <v>3135</v>
      </c>
      <c r="C43" s="140">
        <v>140.14941800830763</v>
      </c>
      <c r="D43" s="141">
        <v>48482</v>
      </c>
    </row>
    <row r="44" spans="2:4">
      <c r="B44" s="139" t="s">
        <v>3136</v>
      </c>
      <c r="C44" s="140">
        <v>1294.1001118018103</v>
      </c>
      <c r="D44" s="141">
        <v>45473</v>
      </c>
    </row>
    <row r="45" spans="2:4">
      <c r="B45" s="139" t="s">
        <v>3137</v>
      </c>
      <c r="C45" s="140">
        <v>1114.1334742410979</v>
      </c>
      <c r="D45" s="141">
        <v>46022</v>
      </c>
    </row>
    <row r="46" spans="2:4">
      <c r="B46" s="139" t="s">
        <v>3138</v>
      </c>
      <c r="C46" s="140">
        <v>52.202948663762989</v>
      </c>
      <c r="D46" s="141">
        <v>48844</v>
      </c>
    </row>
    <row r="47" spans="2:4">
      <c r="B47" s="139" t="s">
        <v>3139</v>
      </c>
      <c r="C47" s="140">
        <v>99.565034488674485</v>
      </c>
      <c r="D47" s="141">
        <v>45340</v>
      </c>
    </row>
    <row r="48" spans="2:4">
      <c r="B48" s="139" t="s">
        <v>3140</v>
      </c>
      <c r="C48" s="140">
        <v>689.53820000000007</v>
      </c>
      <c r="D48" s="141">
        <v>45838</v>
      </c>
    </row>
    <row r="49" spans="2:4">
      <c r="B49" s="139" t="s">
        <v>3141</v>
      </c>
      <c r="C49" s="140">
        <v>1588.8068457040929</v>
      </c>
      <c r="D49" s="141">
        <v>45935</v>
      </c>
    </row>
    <row r="50" spans="2:4">
      <c r="B50" s="139" t="s">
        <v>3142</v>
      </c>
      <c r="C50" s="140">
        <v>3059.7244965194573</v>
      </c>
      <c r="D50" s="141">
        <v>47391</v>
      </c>
    </row>
    <row r="51" spans="2:4">
      <c r="B51" s="139" t="s">
        <v>3143</v>
      </c>
      <c r="C51" s="140">
        <v>212.56194194916128</v>
      </c>
      <c r="D51" s="141">
        <v>52047</v>
      </c>
    </row>
    <row r="52" spans="2:4">
      <c r="B52" s="139" t="s">
        <v>3144</v>
      </c>
      <c r="C52" s="140">
        <v>532.852575</v>
      </c>
      <c r="D52" s="141">
        <v>45363</v>
      </c>
    </row>
    <row r="53" spans="2:4">
      <c r="B53" s="137" t="s">
        <v>39</v>
      </c>
      <c r="C53" s="136">
        <v>79423.614735686235</v>
      </c>
      <c r="D53" s="138"/>
    </row>
    <row r="54" spans="2:4">
      <c r="B54" s="139" t="s">
        <v>3038</v>
      </c>
      <c r="C54" s="140">
        <v>731.54114240000001</v>
      </c>
      <c r="D54" s="141">
        <v>47201</v>
      </c>
    </row>
    <row r="55" spans="2:4">
      <c r="B55" s="139" t="s">
        <v>3039</v>
      </c>
      <c r="C55" s="140">
        <v>90.313711035289984</v>
      </c>
      <c r="D55" s="141">
        <v>47270</v>
      </c>
    </row>
    <row r="56" spans="2:4">
      <c r="B56" s="139" t="s">
        <v>3040</v>
      </c>
      <c r="C56" s="140">
        <v>839.36458519999996</v>
      </c>
      <c r="D56" s="141">
        <v>48366</v>
      </c>
    </row>
    <row r="57" spans="2:4">
      <c r="B57" s="139" t="s">
        <v>2000</v>
      </c>
      <c r="C57" s="140">
        <v>96.203113811481998</v>
      </c>
      <c r="D57" s="141">
        <v>47467</v>
      </c>
    </row>
    <row r="58" spans="2:4">
      <c r="B58" s="139" t="s">
        <v>2003</v>
      </c>
      <c r="C58" s="140">
        <v>179.63248379103842</v>
      </c>
      <c r="D58" s="141">
        <v>47848</v>
      </c>
    </row>
    <row r="59" spans="2:4">
      <c r="B59" s="139" t="s">
        <v>3041</v>
      </c>
      <c r="C59" s="140">
        <v>1030.2214652959999</v>
      </c>
      <c r="D59" s="141">
        <v>46601</v>
      </c>
    </row>
    <row r="60" spans="2:4">
      <c r="B60" s="139" t="s">
        <v>2005</v>
      </c>
      <c r="C60" s="140">
        <v>420.9279808512</v>
      </c>
      <c r="D60" s="141">
        <v>46371</v>
      </c>
    </row>
    <row r="61" spans="2:4">
      <c r="B61" s="139" t="s">
        <v>3042</v>
      </c>
      <c r="C61" s="140">
        <v>510.58265585599992</v>
      </c>
      <c r="D61" s="141">
        <v>47209</v>
      </c>
    </row>
    <row r="62" spans="2:4">
      <c r="B62" s="139" t="s">
        <v>2008</v>
      </c>
      <c r="C62" s="140">
        <v>57.849284623999992</v>
      </c>
      <c r="D62" s="141">
        <v>47209</v>
      </c>
    </row>
    <row r="63" spans="2:4">
      <c r="B63" s="139" t="s">
        <v>3043</v>
      </c>
      <c r="C63" s="140">
        <v>377.24637802321934</v>
      </c>
      <c r="D63" s="141">
        <v>45778</v>
      </c>
    </row>
    <row r="64" spans="2:4">
      <c r="B64" s="139" t="s">
        <v>3044</v>
      </c>
      <c r="C64" s="140">
        <v>906.67912426639714</v>
      </c>
      <c r="D64" s="141">
        <v>46997</v>
      </c>
    </row>
    <row r="65" spans="2:4">
      <c r="B65" s="139" t="s">
        <v>3045</v>
      </c>
      <c r="C65" s="140">
        <v>959.54724623195</v>
      </c>
      <c r="D65" s="141">
        <v>46997</v>
      </c>
    </row>
    <row r="66" spans="2:4">
      <c r="B66" s="139" t="s">
        <v>3046</v>
      </c>
      <c r="C66" s="140">
        <v>1618.2504799855999</v>
      </c>
      <c r="D66" s="141">
        <v>45343</v>
      </c>
    </row>
    <row r="67" spans="2:4">
      <c r="B67" s="139" t="s">
        <v>3047</v>
      </c>
      <c r="C67" s="140">
        <v>803.32725887999993</v>
      </c>
      <c r="D67" s="141">
        <v>47082</v>
      </c>
    </row>
    <row r="68" spans="2:4">
      <c r="B68" s="139" t="s">
        <v>2012</v>
      </c>
      <c r="C68" s="140">
        <v>201.84032406283001</v>
      </c>
      <c r="D68" s="141">
        <v>47119</v>
      </c>
    </row>
    <row r="69" spans="2:4">
      <c r="B69" s="139" t="s">
        <v>2013</v>
      </c>
      <c r="C69" s="140">
        <v>344.06870990234921</v>
      </c>
      <c r="D69" s="141">
        <v>48757</v>
      </c>
    </row>
    <row r="70" spans="2:4">
      <c r="B70" s="139" t="s">
        <v>3048</v>
      </c>
      <c r="C70" s="140">
        <v>60.432372000752636</v>
      </c>
      <c r="D70" s="141">
        <v>46326</v>
      </c>
    </row>
    <row r="71" spans="2:4">
      <c r="B71" s="139" t="s">
        <v>3049</v>
      </c>
      <c r="C71" s="140">
        <v>1239.4427723760157</v>
      </c>
      <c r="D71" s="141">
        <v>47301</v>
      </c>
    </row>
    <row r="72" spans="2:4">
      <c r="B72" s="139" t="s">
        <v>3050</v>
      </c>
      <c r="C72" s="140">
        <v>7.2367287999999999</v>
      </c>
      <c r="D72" s="141">
        <v>47119</v>
      </c>
    </row>
    <row r="73" spans="2:4">
      <c r="B73" s="139" t="s">
        <v>3051</v>
      </c>
      <c r="C73" s="140">
        <v>1.6273479447937931</v>
      </c>
      <c r="D73" s="141">
        <v>48122</v>
      </c>
    </row>
    <row r="74" spans="2:4">
      <c r="B74" s="139" t="s">
        <v>3052</v>
      </c>
      <c r="C74" s="140">
        <v>451.57125834707267</v>
      </c>
      <c r="D74" s="141">
        <v>48395</v>
      </c>
    </row>
    <row r="75" spans="2:4">
      <c r="B75" s="139" t="s">
        <v>3053</v>
      </c>
      <c r="C75" s="140">
        <v>368.24539440319995</v>
      </c>
      <c r="D75" s="141">
        <v>47119</v>
      </c>
    </row>
    <row r="76" spans="2:4">
      <c r="B76" s="139" t="s">
        <v>3054</v>
      </c>
      <c r="C76" s="140">
        <v>622.19024613199997</v>
      </c>
      <c r="D76" s="141">
        <v>45494</v>
      </c>
    </row>
    <row r="77" spans="2:4">
      <c r="B77" s="139" t="s">
        <v>2017</v>
      </c>
      <c r="C77" s="140">
        <v>1457.23840976</v>
      </c>
      <c r="D77" s="141">
        <v>48365</v>
      </c>
    </row>
    <row r="78" spans="2:4">
      <c r="B78" s="139" t="s">
        <v>2018</v>
      </c>
      <c r="C78" s="140">
        <v>592.07870602239996</v>
      </c>
      <c r="D78" s="141">
        <v>47119</v>
      </c>
    </row>
    <row r="79" spans="2:4">
      <c r="B79" s="139" t="s">
        <v>3055</v>
      </c>
      <c r="C79" s="140">
        <v>1.4844611215999999</v>
      </c>
      <c r="D79" s="141">
        <v>47119</v>
      </c>
    </row>
    <row r="80" spans="2:4">
      <c r="B80" s="139" t="s">
        <v>3056</v>
      </c>
      <c r="C80" s="140">
        <v>786.11785738399999</v>
      </c>
      <c r="D80" s="141">
        <v>46742</v>
      </c>
    </row>
    <row r="81" spans="2:4">
      <c r="B81" s="139" t="s">
        <v>3057</v>
      </c>
      <c r="C81" s="140">
        <v>92.804656000000008</v>
      </c>
      <c r="D81" s="141">
        <v>46742</v>
      </c>
    </row>
    <row r="82" spans="2:4">
      <c r="B82" s="139" t="s">
        <v>1969</v>
      </c>
      <c r="C82" s="140">
        <v>146.16633060963656</v>
      </c>
      <c r="D82" s="141">
        <v>48395</v>
      </c>
    </row>
    <row r="83" spans="2:4">
      <c r="B83" s="139" t="s">
        <v>3058</v>
      </c>
      <c r="C83" s="140">
        <v>644.5908441341079</v>
      </c>
      <c r="D83" s="141">
        <v>48669</v>
      </c>
    </row>
    <row r="84" spans="2:4">
      <c r="B84" s="139" t="s">
        <v>2027</v>
      </c>
      <c r="C84" s="140">
        <v>158.62883730320797</v>
      </c>
      <c r="D84" s="141">
        <v>46753</v>
      </c>
    </row>
    <row r="85" spans="2:4">
      <c r="B85" s="139" t="s">
        <v>3059</v>
      </c>
      <c r="C85" s="140">
        <v>217.59917519999999</v>
      </c>
      <c r="D85" s="141">
        <v>47239</v>
      </c>
    </row>
    <row r="86" spans="2:4">
      <c r="B86" s="139" t="s">
        <v>3060</v>
      </c>
      <c r="C86" s="140">
        <v>472.14653016159997</v>
      </c>
      <c r="D86" s="141">
        <v>47463</v>
      </c>
    </row>
    <row r="87" spans="2:4">
      <c r="B87" s="139" t="s">
        <v>3061</v>
      </c>
      <c r="C87" s="140">
        <v>1311.7462162129998</v>
      </c>
      <c r="D87" s="141">
        <v>49427</v>
      </c>
    </row>
    <row r="88" spans="2:4">
      <c r="B88" s="139" t="s">
        <v>3062</v>
      </c>
      <c r="C88" s="140">
        <v>2941.4908820505598</v>
      </c>
      <c r="D88" s="141">
        <v>50041</v>
      </c>
    </row>
    <row r="89" spans="2:4">
      <c r="B89" s="139" t="s">
        <v>3063</v>
      </c>
      <c r="C89" s="140">
        <v>2081.3513166040002</v>
      </c>
      <c r="D89" s="141">
        <v>50678</v>
      </c>
    </row>
    <row r="90" spans="2:4">
      <c r="B90" s="139" t="s">
        <v>3064</v>
      </c>
      <c r="C90" s="140">
        <v>923.56028947039999</v>
      </c>
      <c r="D90" s="141">
        <v>46971</v>
      </c>
    </row>
    <row r="91" spans="2:4">
      <c r="B91" s="139" t="s">
        <v>3065</v>
      </c>
      <c r="C91" s="140">
        <v>2772.2699683216001</v>
      </c>
      <c r="D91" s="141">
        <v>45557</v>
      </c>
    </row>
    <row r="92" spans="2:4">
      <c r="B92" s="139" t="s">
        <v>2036</v>
      </c>
      <c r="C92" s="140">
        <v>1430.0970229279999</v>
      </c>
      <c r="D92" s="141">
        <v>46149</v>
      </c>
    </row>
    <row r="93" spans="2:4">
      <c r="B93" s="139" t="s">
        <v>3066</v>
      </c>
      <c r="C93" s="140">
        <v>1084.3608167808</v>
      </c>
      <c r="D93" s="141">
        <v>46012</v>
      </c>
    </row>
    <row r="94" spans="2:4">
      <c r="B94" s="139" t="s">
        <v>3067</v>
      </c>
      <c r="C94" s="140">
        <v>979.95404815575444</v>
      </c>
      <c r="D94" s="141">
        <v>48693</v>
      </c>
    </row>
    <row r="95" spans="2:4">
      <c r="B95" s="139" t="s">
        <v>2038</v>
      </c>
      <c r="C95" s="140">
        <v>864.06933984408988</v>
      </c>
      <c r="D95" s="141">
        <v>47849</v>
      </c>
    </row>
    <row r="96" spans="2:4">
      <c r="B96" s="139" t="s">
        <v>2040</v>
      </c>
      <c r="C96" s="140">
        <v>648.77562192145331</v>
      </c>
      <c r="D96" s="141">
        <v>49126</v>
      </c>
    </row>
    <row r="97" spans="2:4">
      <c r="B97" s="139" t="s">
        <v>3068</v>
      </c>
      <c r="C97" s="140">
        <v>6.9576188682429416</v>
      </c>
      <c r="D97" s="141">
        <v>49126</v>
      </c>
    </row>
    <row r="98" spans="2:4">
      <c r="B98" s="139" t="s">
        <v>3145</v>
      </c>
      <c r="C98" s="140">
        <v>2.1175141762020001E-2</v>
      </c>
      <c r="D98" s="141">
        <v>45515</v>
      </c>
    </row>
    <row r="99" spans="2:4">
      <c r="B99" s="139" t="s">
        <v>2042</v>
      </c>
      <c r="C99" s="140">
        <v>1456.6229677716658</v>
      </c>
      <c r="D99" s="141">
        <v>47665</v>
      </c>
    </row>
    <row r="100" spans="2:4">
      <c r="B100" s="139" t="s">
        <v>3069</v>
      </c>
      <c r="C100" s="140">
        <v>3.6498122112</v>
      </c>
      <c r="D100" s="141">
        <v>46326</v>
      </c>
    </row>
    <row r="101" spans="2:4">
      <c r="B101" s="139" t="s">
        <v>3070</v>
      </c>
      <c r="C101" s="140">
        <v>20.613576772799998</v>
      </c>
      <c r="D101" s="141">
        <v>46326</v>
      </c>
    </row>
    <row r="102" spans="2:4">
      <c r="B102" s="139" t="s">
        <v>3071</v>
      </c>
      <c r="C102" s="140">
        <v>24.417726771199998</v>
      </c>
      <c r="D102" s="141">
        <v>46326</v>
      </c>
    </row>
    <row r="103" spans="2:4">
      <c r="B103" s="139" t="s">
        <v>3072</v>
      </c>
      <c r="C103" s="140">
        <v>36.079133315200004</v>
      </c>
      <c r="D103" s="141">
        <v>46326</v>
      </c>
    </row>
    <row r="104" spans="2:4">
      <c r="B104" s="139" t="s">
        <v>3073</v>
      </c>
      <c r="C104" s="140">
        <v>23.328463047999996</v>
      </c>
      <c r="D104" s="141">
        <v>46326</v>
      </c>
    </row>
    <row r="105" spans="2:4">
      <c r="B105" s="139" t="s">
        <v>2054</v>
      </c>
      <c r="C105" s="140">
        <v>125.89380447999997</v>
      </c>
      <c r="D105" s="141">
        <v>47756</v>
      </c>
    </row>
    <row r="106" spans="2:4">
      <c r="B106" s="139" t="s">
        <v>3074</v>
      </c>
      <c r="C106" s="140">
        <v>711.16374591713486</v>
      </c>
      <c r="D106" s="141">
        <v>48332</v>
      </c>
    </row>
    <row r="107" spans="2:4">
      <c r="B107" s="139" t="s">
        <v>3075</v>
      </c>
      <c r="C107" s="140">
        <v>1952.88368416</v>
      </c>
      <c r="D107" s="141">
        <v>47715</v>
      </c>
    </row>
    <row r="108" spans="2:4">
      <c r="B108" s="139" t="s">
        <v>3076</v>
      </c>
      <c r="C108" s="140">
        <v>1001.41489472</v>
      </c>
      <c r="D108" s="141">
        <v>47715</v>
      </c>
    </row>
    <row r="109" spans="2:4">
      <c r="B109" s="139" t="s">
        <v>3077</v>
      </c>
      <c r="C109" s="140">
        <v>55.855892693000001</v>
      </c>
      <c r="D109" s="141">
        <v>47715</v>
      </c>
    </row>
    <row r="110" spans="2:4">
      <c r="B110" s="139" t="s">
        <v>2058</v>
      </c>
      <c r="C110" s="140">
        <v>69.70756459799999</v>
      </c>
      <c r="D110" s="141">
        <v>48466</v>
      </c>
    </row>
    <row r="111" spans="2:4">
      <c r="B111" s="139" t="s">
        <v>2059</v>
      </c>
      <c r="C111" s="140">
        <v>74.985427839999986</v>
      </c>
      <c r="D111" s="141">
        <v>48466</v>
      </c>
    </row>
    <row r="112" spans="2:4">
      <c r="B112" s="139" t="s">
        <v>3078</v>
      </c>
      <c r="C112" s="140">
        <v>827.61632296479991</v>
      </c>
      <c r="D112" s="141">
        <v>48446</v>
      </c>
    </row>
    <row r="113" spans="2:4">
      <c r="B113" s="139" t="s">
        <v>3079</v>
      </c>
      <c r="C113" s="140">
        <v>7.0732528000000006</v>
      </c>
      <c r="D113" s="141">
        <v>48446</v>
      </c>
    </row>
    <row r="114" spans="2:4">
      <c r="B114" s="139" t="s">
        <v>2061</v>
      </c>
      <c r="C114" s="140">
        <v>41.65661517801</v>
      </c>
      <c r="D114" s="141">
        <v>48319</v>
      </c>
    </row>
    <row r="115" spans="2:4">
      <c r="B115" s="139" t="s">
        <v>3080</v>
      </c>
      <c r="C115" s="140">
        <v>606.29095536</v>
      </c>
      <c r="D115" s="141">
        <v>50678</v>
      </c>
    </row>
    <row r="116" spans="2:4">
      <c r="B116" s="139" t="s">
        <v>3081</v>
      </c>
      <c r="C116" s="140">
        <v>565.40532096000004</v>
      </c>
      <c r="D116" s="141">
        <v>47392</v>
      </c>
    </row>
    <row r="117" spans="2:4">
      <c r="B117" s="139" t="s">
        <v>3146</v>
      </c>
      <c r="C117" s="140">
        <v>0.10583708535150001</v>
      </c>
      <c r="D117" s="141">
        <v>46418</v>
      </c>
    </row>
    <row r="118" spans="2:4">
      <c r="B118" s="139" t="s">
        <v>3082</v>
      </c>
      <c r="C118" s="140">
        <v>2.7920387271883347</v>
      </c>
      <c r="D118" s="141">
        <v>48944</v>
      </c>
    </row>
    <row r="119" spans="2:4">
      <c r="B119" s="139" t="s">
        <v>1971</v>
      </c>
      <c r="C119" s="140">
        <v>426.88692659835141</v>
      </c>
      <c r="D119" s="141">
        <v>48760</v>
      </c>
    </row>
    <row r="120" spans="2:4">
      <c r="B120" s="139" t="s">
        <v>1972</v>
      </c>
      <c r="C120" s="140">
        <v>2.6298030400000001</v>
      </c>
      <c r="D120" s="141">
        <v>47453</v>
      </c>
    </row>
    <row r="121" spans="2:4">
      <c r="B121" s="139" t="s">
        <v>2068</v>
      </c>
      <c r="C121" s="140">
        <v>170.32478399999999</v>
      </c>
      <c r="D121" s="141">
        <v>47262</v>
      </c>
    </row>
    <row r="122" spans="2:4">
      <c r="B122" s="139" t="s">
        <v>3083</v>
      </c>
      <c r="C122" s="140">
        <v>34.23801601884</v>
      </c>
      <c r="D122" s="141">
        <v>45777</v>
      </c>
    </row>
    <row r="123" spans="2:4">
      <c r="B123" s="139" t="s">
        <v>2069</v>
      </c>
      <c r="C123" s="140">
        <v>662.01940185600006</v>
      </c>
      <c r="D123" s="141">
        <v>45930</v>
      </c>
    </row>
    <row r="124" spans="2:4">
      <c r="B124" s="139" t="s">
        <v>3084</v>
      </c>
      <c r="C124" s="140">
        <v>3709.3635263978772</v>
      </c>
      <c r="D124" s="141">
        <v>47665</v>
      </c>
    </row>
    <row r="125" spans="2:4">
      <c r="B125" s="139" t="s">
        <v>3085</v>
      </c>
      <c r="C125" s="140">
        <v>379.99920861995514</v>
      </c>
      <c r="D125" s="141">
        <v>45485</v>
      </c>
    </row>
    <row r="126" spans="2:4">
      <c r="B126" s="139" t="s">
        <v>3086</v>
      </c>
      <c r="C126" s="140">
        <v>979.67168401283686</v>
      </c>
      <c r="D126" s="141">
        <v>46417</v>
      </c>
    </row>
    <row r="127" spans="2:4">
      <c r="B127" s="139" t="s">
        <v>3087</v>
      </c>
      <c r="C127" s="140">
        <v>875.00273633280005</v>
      </c>
      <c r="D127" s="141">
        <v>47178</v>
      </c>
    </row>
    <row r="128" spans="2:4">
      <c r="B128" s="139" t="s">
        <v>3088</v>
      </c>
      <c r="C128" s="140">
        <v>35.542894560000001</v>
      </c>
      <c r="D128" s="141">
        <v>47447</v>
      </c>
    </row>
    <row r="129" spans="2:4">
      <c r="B129" s="139" t="s">
        <v>3089</v>
      </c>
      <c r="C129" s="140">
        <v>697.03667989600001</v>
      </c>
      <c r="D129" s="141">
        <v>47987</v>
      </c>
    </row>
    <row r="130" spans="2:4">
      <c r="B130" s="139" t="s">
        <v>2078</v>
      </c>
      <c r="C130" s="140">
        <v>460.57096457208007</v>
      </c>
      <c r="D130" s="141">
        <v>48180</v>
      </c>
    </row>
    <row r="131" spans="2:4">
      <c r="B131" s="139" t="s">
        <v>3090</v>
      </c>
      <c r="C131" s="140">
        <v>2254.38184</v>
      </c>
      <c r="D131" s="141">
        <v>47735</v>
      </c>
    </row>
    <row r="132" spans="2:4">
      <c r="B132" s="139" t="s">
        <v>3091</v>
      </c>
      <c r="C132" s="140">
        <v>423.0780892251322</v>
      </c>
      <c r="D132" s="141">
        <v>47848</v>
      </c>
    </row>
    <row r="133" spans="2:4">
      <c r="B133" s="139" t="s">
        <v>3092</v>
      </c>
      <c r="C133" s="140">
        <v>211.82019396799998</v>
      </c>
      <c r="D133" s="141">
        <v>45710</v>
      </c>
    </row>
    <row r="134" spans="2:4">
      <c r="B134" s="139" t="s">
        <v>3093</v>
      </c>
      <c r="C134" s="140">
        <v>1113.1175657529998</v>
      </c>
      <c r="D134" s="141">
        <v>46573</v>
      </c>
    </row>
    <row r="135" spans="2:4">
      <c r="B135" s="139" t="s">
        <v>3094</v>
      </c>
      <c r="C135" s="140">
        <v>999.05012390876698</v>
      </c>
      <c r="D135" s="141">
        <v>47832</v>
      </c>
    </row>
    <row r="136" spans="2:4">
      <c r="B136" s="139" t="s">
        <v>3095</v>
      </c>
      <c r="C136" s="140">
        <v>125.993612794</v>
      </c>
      <c r="D136" s="141">
        <v>46524</v>
      </c>
    </row>
    <row r="137" spans="2:4">
      <c r="B137" s="139" t="s">
        <v>3096</v>
      </c>
      <c r="C137" s="140">
        <v>1083.1906919469054</v>
      </c>
      <c r="D137" s="141">
        <v>48121</v>
      </c>
    </row>
    <row r="138" spans="2:4">
      <c r="B138" s="139" t="s">
        <v>3097</v>
      </c>
      <c r="C138" s="140">
        <v>259.68804288268177</v>
      </c>
      <c r="D138" s="141">
        <v>48121</v>
      </c>
    </row>
    <row r="139" spans="2:4">
      <c r="B139" s="139" t="s">
        <v>3098</v>
      </c>
      <c r="C139" s="140">
        <v>285.58702535765002</v>
      </c>
      <c r="D139" s="141">
        <v>47255</v>
      </c>
    </row>
    <row r="140" spans="2:4">
      <c r="B140" s="139" t="s">
        <v>3099</v>
      </c>
      <c r="C140" s="140">
        <v>177.54836995284998</v>
      </c>
      <c r="D140" s="141">
        <v>48029</v>
      </c>
    </row>
    <row r="141" spans="2:4">
      <c r="B141" s="139" t="s">
        <v>3100</v>
      </c>
      <c r="C141" s="140">
        <v>196.51153600000001</v>
      </c>
      <c r="D141" s="141">
        <v>48294</v>
      </c>
    </row>
    <row r="142" spans="2:4">
      <c r="B142" s="139" t="s">
        <v>2093</v>
      </c>
      <c r="C142" s="140">
        <v>1508.9007001964601</v>
      </c>
      <c r="D142" s="141">
        <v>47937</v>
      </c>
    </row>
    <row r="143" spans="2:4">
      <c r="B143" s="139" t="s">
        <v>3101</v>
      </c>
      <c r="C143" s="140">
        <v>460.5004091642632</v>
      </c>
      <c r="D143" s="141">
        <v>46572</v>
      </c>
    </row>
    <row r="144" spans="2:4">
      <c r="B144" s="139" t="s">
        <v>3147</v>
      </c>
      <c r="C144" s="140">
        <v>4.4179078137780006E-2</v>
      </c>
      <c r="D144" s="141">
        <v>45553</v>
      </c>
    </row>
    <row r="145" spans="2:4">
      <c r="B145" s="139" t="s">
        <v>3102</v>
      </c>
      <c r="C145" s="140">
        <v>616.05902149439987</v>
      </c>
      <c r="D145" s="141">
        <v>46844</v>
      </c>
    </row>
    <row r="146" spans="2:4">
      <c r="B146" s="139" t="s">
        <v>3148</v>
      </c>
      <c r="C146" s="140">
        <v>6.0271791540810006E-2</v>
      </c>
      <c r="D146" s="141">
        <v>45602</v>
      </c>
    </row>
    <row r="147" spans="2:4">
      <c r="B147" s="139" t="s">
        <v>3103</v>
      </c>
      <c r="C147" s="140">
        <v>209.46605214044359</v>
      </c>
      <c r="D147" s="141">
        <v>50678</v>
      </c>
    </row>
    <row r="148" spans="2:4">
      <c r="B148" s="139" t="s">
        <v>3104</v>
      </c>
      <c r="C148" s="140">
        <v>353.227665</v>
      </c>
      <c r="D148" s="141">
        <v>45869</v>
      </c>
    </row>
    <row r="149" spans="2:4">
      <c r="B149" s="139" t="s">
        <v>3105</v>
      </c>
      <c r="C149" s="140">
        <v>557.35702463999996</v>
      </c>
      <c r="D149" s="141">
        <v>46938</v>
      </c>
    </row>
    <row r="150" spans="2:4">
      <c r="B150" s="139" t="s">
        <v>3106</v>
      </c>
      <c r="C150" s="140">
        <v>1038.0894638399998</v>
      </c>
      <c r="D150" s="141">
        <v>46201</v>
      </c>
    </row>
    <row r="151" spans="2:4">
      <c r="B151" s="139" t="s">
        <v>3107</v>
      </c>
      <c r="C151" s="140">
        <v>420.53223967999998</v>
      </c>
      <c r="D151" s="141">
        <v>46203</v>
      </c>
    </row>
    <row r="152" spans="2:4">
      <c r="B152" s="139" t="s">
        <v>2102</v>
      </c>
      <c r="C152" s="140">
        <v>1713.2516700294364</v>
      </c>
      <c r="D152" s="141">
        <v>47312</v>
      </c>
    </row>
    <row r="153" spans="2:4">
      <c r="B153" s="139" t="s">
        <v>2104</v>
      </c>
      <c r="C153" s="140">
        <v>367.81981456</v>
      </c>
      <c r="D153" s="141">
        <v>47301</v>
      </c>
    </row>
    <row r="154" spans="2:4">
      <c r="B154" s="139" t="s">
        <v>3108</v>
      </c>
      <c r="C154" s="140">
        <v>1070.7821760085935</v>
      </c>
      <c r="D154" s="141">
        <v>50678</v>
      </c>
    </row>
    <row r="155" spans="2:4">
      <c r="B155" s="139" t="s">
        <v>3109</v>
      </c>
      <c r="C155" s="140">
        <v>215.00214384</v>
      </c>
      <c r="D155" s="141">
        <v>48213</v>
      </c>
    </row>
    <row r="156" spans="2:4">
      <c r="B156" s="139" t="s">
        <v>2109</v>
      </c>
      <c r="C156" s="140">
        <v>1115.1674992000001</v>
      </c>
      <c r="D156" s="141">
        <v>47992</v>
      </c>
    </row>
    <row r="157" spans="2:4">
      <c r="B157" s="139" t="s">
        <v>3110</v>
      </c>
      <c r="C157" s="140">
        <v>776.00844991999998</v>
      </c>
      <c r="D157" s="141">
        <v>46601</v>
      </c>
    </row>
    <row r="158" spans="2:4">
      <c r="B158" s="139" t="s">
        <v>3111</v>
      </c>
      <c r="C158" s="140">
        <v>163.36938629319462</v>
      </c>
      <c r="D158" s="141">
        <v>46722</v>
      </c>
    </row>
    <row r="159" spans="2:4">
      <c r="B159" s="139" t="s">
        <v>3112</v>
      </c>
      <c r="C159" s="140">
        <v>234.4636545140512</v>
      </c>
      <c r="D159" s="141">
        <v>46794</v>
      </c>
    </row>
    <row r="160" spans="2:4">
      <c r="B160" s="139" t="s">
        <v>3113</v>
      </c>
      <c r="C160" s="140">
        <v>215.949654372</v>
      </c>
      <c r="D160" s="141">
        <v>47407</v>
      </c>
    </row>
    <row r="161" spans="2:4">
      <c r="B161" s="139" t="s">
        <v>3114</v>
      </c>
      <c r="C161" s="140">
        <v>988.22339686499993</v>
      </c>
      <c r="D161" s="141">
        <v>48234</v>
      </c>
    </row>
    <row r="162" spans="2:4">
      <c r="B162" s="139" t="s">
        <v>2117</v>
      </c>
      <c r="C162" s="140">
        <v>169.92920697034464</v>
      </c>
      <c r="D162" s="141">
        <v>47467</v>
      </c>
    </row>
    <row r="163" spans="2:4">
      <c r="B163" s="139" t="s">
        <v>3115</v>
      </c>
      <c r="C163" s="140">
        <v>1.7064761743962027</v>
      </c>
      <c r="D163" s="141">
        <v>46082</v>
      </c>
    </row>
    <row r="164" spans="2:4">
      <c r="B164" s="139" t="s">
        <v>3116</v>
      </c>
      <c r="C164" s="140">
        <v>286.55936279707078</v>
      </c>
      <c r="D164" s="141">
        <v>47236</v>
      </c>
    </row>
    <row r="165" spans="2:4">
      <c r="B165" s="139" t="s">
        <v>3117</v>
      </c>
      <c r="C165" s="140">
        <v>836.233443857</v>
      </c>
      <c r="D165" s="141">
        <v>46465</v>
      </c>
    </row>
    <row r="166" spans="2:4">
      <c r="B166" s="139" t="s">
        <v>3118</v>
      </c>
      <c r="C166" s="140">
        <v>196.83225487999999</v>
      </c>
      <c r="D166" s="141">
        <v>48723</v>
      </c>
    </row>
    <row r="167" spans="2:4">
      <c r="B167" s="139" t="s">
        <v>3119</v>
      </c>
      <c r="C167" s="140">
        <v>325.42236176</v>
      </c>
      <c r="D167" s="141">
        <v>47031</v>
      </c>
    </row>
    <row r="168" spans="2:4">
      <c r="B168" s="139" t="s">
        <v>3120</v>
      </c>
      <c r="C168" s="140">
        <v>272.58244447999999</v>
      </c>
      <c r="D168" s="141">
        <v>48268</v>
      </c>
    </row>
    <row r="169" spans="2:4">
      <c r="B169" s="139" t="s">
        <v>3121</v>
      </c>
      <c r="C169" s="140">
        <v>575.34573247999992</v>
      </c>
      <c r="D169" s="141">
        <v>46054</v>
      </c>
    </row>
    <row r="170" spans="2:4">
      <c r="B170" s="139" t="s">
        <v>2138</v>
      </c>
      <c r="C170" s="140">
        <v>296.49720511999999</v>
      </c>
      <c r="D170" s="141">
        <v>47107</v>
      </c>
    </row>
    <row r="171" spans="2:4">
      <c r="B171" s="139" t="s">
        <v>3122</v>
      </c>
      <c r="C171" s="140">
        <v>58.158123100799997</v>
      </c>
      <c r="D171" s="141">
        <v>48213</v>
      </c>
    </row>
    <row r="172" spans="2:4">
      <c r="B172" s="139" t="s">
        <v>3123</v>
      </c>
      <c r="C172" s="140">
        <v>122.28405355</v>
      </c>
      <c r="D172" s="141">
        <v>45869</v>
      </c>
    </row>
    <row r="173" spans="2:4">
      <c r="B173" s="139" t="s">
        <v>2141</v>
      </c>
      <c r="C173" s="140">
        <v>285.54470491400002</v>
      </c>
      <c r="D173" s="141">
        <v>47848</v>
      </c>
    </row>
    <row r="174" spans="2:4">
      <c r="B174" s="139" t="s">
        <v>3124</v>
      </c>
      <c r="C174" s="140">
        <v>435.33562664640004</v>
      </c>
      <c r="D174" s="141">
        <v>46637</v>
      </c>
    </row>
    <row r="175" spans="2:4">
      <c r="B175" s="139" t="s">
        <v>2143</v>
      </c>
      <c r="C175" s="140">
        <v>652.56900072100007</v>
      </c>
      <c r="D175" s="141">
        <v>47574</v>
      </c>
    </row>
    <row r="176" spans="2:4">
      <c r="B176" s="139" t="s">
        <v>3125</v>
      </c>
      <c r="C176" s="140">
        <v>595.57131818239998</v>
      </c>
      <c r="D176" s="141">
        <v>48942</v>
      </c>
    </row>
    <row r="177" spans="2:4">
      <c r="B177" s="139" t="s">
        <v>2147</v>
      </c>
      <c r="C177" s="140">
        <v>1336.5582086399997</v>
      </c>
      <c r="D177" s="141">
        <v>49405</v>
      </c>
    </row>
    <row r="178" spans="2:4">
      <c r="B178" s="139" t="s">
        <v>3126</v>
      </c>
      <c r="C178" s="140">
        <v>115.16748371519998</v>
      </c>
      <c r="D178" s="141">
        <v>48069</v>
      </c>
    </row>
    <row r="179" spans="2:4">
      <c r="B179" s="139" t="s">
        <v>3127</v>
      </c>
      <c r="C179" s="140">
        <v>2866.2470118623996</v>
      </c>
      <c r="D179" s="141">
        <v>46643</v>
      </c>
    </row>
    <row r="180" spans="2:4">
      <c r="B180" s="139" t="s">
        <v>3128</v>
      </c>
      <c r="C180" s="140">
        <v>464.38655999999997</v>
      </c>
      <c r="D180" s="141">
        <v>48004</v>
      </c>
    </row>
    <row r="181" spans="2:4">
      <c r="B181" s="139" t="s">
        <v>3129</v>
      </c>
      <c r="C181" s="140">
        <v>23.010345252799997</v>
      </c>
      <c r="D181" s="141">
        <v>47262</v>
      </c>
    </row>
    <row r="182" spans="2:4">
      <c r="B182" s="139" t="s">
        <v>3130</v>
      </c>
      <c r="C182" s="140">
        <v>439.94787312</v>
      </c>
      <c r="D182" s="141">
        <v>46112</v>
      </c>
    </row>
    <row r="183" spans="2:4">
      <c r="B183" s="139" t="s">
        <v>2152</v>
      </c>
      <c r="C183" s="140">
        <v>2168.1924129936001</v>
      </c>
      <c r="D183" s="141">
        <v>46722</v>
      </c>
    </row>
    <row r="184" spans="2:4">
      <c r="B184" s="139" t="s">
        <v>2153</v>
      </c>
      <c r="C184" s="140">
        <v>167.62863455999999</v>
      </c>
      <c r="D184" s="141">
        <v>46722</v>
      </c>
    </row>
    <row r="185" spans="2:4">
      <c r="B185" s="139" t="s">
        <v>1981</v>
      </c>
      <c r="C185" s="140">
        <v>4.9602396512000002</v>
      </c>
      <c r="D185" s="141">
        <v>48030</v>
      </c>
    </row>
    <row r="186" spans="2:4">
      <c r="B186" s="139"/>
      <c r="C186" s="140"/>
      <c r="D186" s="141"/>
    </row>
    <row r="187" spans="2:4">
      <c r="B187"/>
      <c r="C187"/>
      <c r="D187"/>
    </row>
    <row r="188" spans="2:4">
      <c r="B188" s="72"/>
      <c r="C188" s="72"/>
      <c r="D188" s="72"/>
    </row>
    <row r="189" spans="2:4">
      <c r="B189" s="94"/>
      <c r="C189" s="95"/>
      <c r="D189" s="95"/>
    </row>
    <row r="190" spans="2:4">
      <c r="B190" s="94"/>
      <c r="C190" s="95"/>
      <c r="D190" s="95"/>
    </row>
    <row r="191" spans="2:4">
      <c r="B191" s="94"/>
      <c r="C191" s="95"/>
      <c r="D191" s="95"/>
    </row>
    <row r="192" spans="2:4">
      <c r="B192" s="94"/>
      <c r="C192" s="95"/>
      <c r="D192" s="95"/>
    </row>
    <row r="193" spans="2:4">
      <c r="B193" s="94"/>
      <c r="C193" s="95"/>
      <c r="D193" s="95"/>
    </row>
    <row r="194" spans="2:4">
      <c r="B194" s="94"/>
      <c r="C194" s="95"/>
      <c r="D194" s="95"/>
    </row>
    <row r="195" spans="2:4">
      <c r="B195" s="94"/>
      <c r="C195" s="95"/>
      <c r="D195" s="95"/>
    </row>
    <row r="196" spans="2:4">
      <c r="B196" s="94"/>
      <c r="C196" s="95"/>
      <c r="D196" s="95"/>
    </row>
    <row r="197" spans="2:4">
      <c r="B197" s="94"/>
      <c r="C197" s="95"/>
      <c r="D197" s="95"/>
    </row>
    <row r="198" spans="2:4">
      <c r="B198" s="94"/>
      <c r="C198" s="95"/>
      <c r="D198" s="95"/>
    </row>
    <row r="199" spans="2:4">
      <c r="B199" s="94"/>
      <c r="C199" s="95"/>
      <c r="D199" s="95"/>
    </row>
    <row r="200" spans="2:4">
      <c r="B200" s="94"/>
      <c r="C200" s="95"/>
      <c r="D200" s="95"/>
    </row>
    <row r="201" spans="2:4">
      <c r="B201" s="94"/>
      <c r="C201" s="95"/>
      <c r="D201" s="95"/>
    </row>
    <row r="202" spans="2:4">
      <c r="B202" s="94"/>
      <c r="C202" s="95"/>
      <c r="D202" s="95"/>
    </row>
    <row r="203" spans="2:4">
      <c r="B203" s="94"/>
      <c r="C203" s="95"/>
      <c r="D203" s="95"/>
    </row>
    <row r="204" spans="2:4">
      <c r="B204" s="94"/>
      <c r="C204" s="95"/>
      <c r="D204" s="95"/>
    </row>
    <row r="205" spans="2:4">
      <c r="B205" s="94"/>
      <c r="C205" s="95"/>
      <c r="D205" s="95"/>
    </row>
    <row r="206" spans="2:4">
      <c r="B206" s="94"/>
      <c r="C206" s="95"/>
      <c r="D206" s="95"/>
    </row>
    <row r="207" spans="2:4">
      <c r="B207" s="94"/>
      <c r="C207" s="95"/>
      <c r="D207" s="95"/>
    </row>
    <row r="208" spans="2:4">
      <c r="B208" s="94"/>
      <c r="C208" s="95"/>
      <c r="D208" s="95"/>
    </row>
    <row r="209" spans="2:4">
      <c r="B209" s="94"/>
      <c r="C209" s="95"/>
      <c r="D209" s="95"/>
    </row>
    <row r="210" spans="2:4">
      <c r="B210" s="94"/>
      <c r="C210" s="95"/>
      <c r="D210" s="95"/>
    </row>
    <row r="211" spans="2:4">
      <c r="B211" s="94"/>
      <c r="C211" s="95"/>
      <c r="D211" s="95"/>
    </row>
    <row r="212" spans="2:4">
      <c r="B212" s="94"/>
      <c r="C212" s="95"/>
      <c r="D212" s="95"/>
    </row>
    <row r="213" spans="2:4">
      <c r="B213" s="94"/>
      <c r="C213" s="95"/>
      <c r="D213" s="95"/>
    </row>
    <row r="214" spans="2:4">
      <c r="B214" s="94"/>
      <c r="C214" s="95"/>
      <c r="D214" s="95"/>
    </row>
    <row r="215" spans="2:4">
      <c r="B215" s="94"/>
      <c r="C215" s="95"/>
      <c r="D215" s="95"/>
    </row>
    <row r="216" spans="2:4">
      <c r="B216" s="94"/>
      <c r="C216" s="95"/>
      <c r="D216" s="95"/>
    </row>
    <row r="217" spans="2:4">
      <c r="B217" s="94"/>
      <c r="C217" s="95"/>
      <c r="D217" s="95"/>
    </row>
    <row r="218" spans="2:4">
      <c r="B218" s="94"/>
      <c r="C218" s="95"/>
      <c r="D218" s="95"/>
    </row>
    <row r="219" spans="2:4">
      <c r="B219" s="94"/>
      <c r="C219" s="95"/>
      <c r="D219" s="95"/>
    </row>
    <row r="220" spans="2:4">
      <c r="B220" s="94"/>
      <c r="C220" s="95"/>
      <c r="D220" s="95"/>
    </row>
    <row r="221" spans="2:4">
      <c r="B221" s="94"/>
      <c r="C221" s="95"/>
      <c r="D221" s="95"/>
    </row>
    <row r="222" spans="2:4">
      <c r="B222" s="94"/>
      <c r="C222" s="95"/>
      <c r="D222" s="95"/>
    </row>
    <row r="223" spans="2:4">
      <c r="B223" s="94"/>
      <c r="C223" s="95"/>
      <c r="D223" s="95"/>
    </row>
    <row r="224" spans="2:4">
      <c r="B224" s="94"/>
      <c r="C224" s="95"/>
      <c r="D224" s="95"/>
    </row>
    <row r="225" spans="2:4">
      <c r="B225" s="94"/>
      <c r="C225" s="95"/>
      <c r="D225" s="95"/>
    </row>
    <row r="226" spans="2:4">
      <c r="B226" s="94"/>
      <c r="C226" s="95"/>
      <c r="D226" s="95"/>
    </row>
    <row r="227" spans="2:4">
      <c r="B227" s="94"/>
      <c r="C227" s="95"/>
      <c r="D227" s="95"/>
    </row>
    <row r="228" spans="2:4">
      <c r="B228" s="94"/>
      <c r="C228" s="95"/>
      <c r="D228" s="95"/>
    </row>
    <row r="229" spans="2:4">
      <c r="B229" s="94"/>
      <c r="C229" s="95"/>
      <c r="D229" s="95"/>
    </row>
    <row r="230" spans="2:4">
      <c r="B230" s="94"/>
      <c r="C230" s="95"/>
      <c r="D230" s="95"/>
    </row>
    <row r="231" spans="2:4">
      <c r="B231" s="94"/>
      <c r="C231" s="95"/>
      <c r="D231" s="95"/>
    </row>
    <row r="232" spans="2:4">
      <c r="B232" s="94"/>
      <c r="C232" s="95"/>
      <c r="D232" s="95"/>
    </row>
    <row r="233" spans="2:4">
      <c r="B233" s="94"/>
      <c r="C233" s="95"/>
      <c r="D233" s="95"/>
    </row>
    <row r="234" spans="2:4">
      <c r="B234" s="94"/>
      <c r="C234" s="95"/>
      <c r="D234" s="95"/>
    </row>
    <row r="235" spans="2:4">
      <c r="B235" s="94"/>
      <c r="C235" s="95"/>
      <c r="D235" s="95"/>
    </row>
    <row r="236" spans="2:4">
      <c r="B236" s="94"/>
      <c r="C236" s="95"/>
      <c r="D236" s="95"/>
    </row>
    <row r="237" spans="2:4">
      <c r="B237" s="94"/>
      <c r="C237" s="95"/>
      <c r="D237" s="95"/>
    </row>
    <row r="238" spans="2:4">
      <c r="B238" s="94"/>
      <c r="C238" s="95"/>
      <c r="D238" s="95"/>
    </row>
    <row r="239" spans="2:4">
      <c r="B239" s="94"/>
      <c r="C239" s="95"/>
      <c r="D239" s="95"/>
    </row>
    <row r="240" spans="2:4">
      <c r="B240" s="94"/>
      <c r="C240" s="95"/>
      <c r="D240" s="95"/>
    </row>
    <row r="241" spans="2:4">
      <c r="B241" s="94"/>
      <c r="C241" s="95"/>
      <c r="D241" s="95"/>
    </row>
    <row r="242" spans="2:4">
      <c r="B242" s="94"/>
      <c r="C242" s="95"/>
      <c r="D242" s="95"/>
    </row>
    <row r="243" spans="2:4">
      <c r="B243" s="94"/>
      <c r="C243" s="95"/>
      <c r="D243" s="95"/>
    </row>
    <row r="244" spans="2:4">
      <c r="B244" s="94"/>
      <c r="C244" s="95"/>
      <c r="D244" s="95"/>
    </row>
    <row r="245" spans="2:4">
      <c r="B245" s="94"/>
      <c r="C245" s="95"/>
      <c r="D245" s="95"/>
    </row>
    <row r="246" spans="2:4">
      <c r="B246" s="94"/>
      <c r="C246" s="95"/>
      <c r="D246" s="95"/>
    </row>
    <row r="247" spans="2:4">
      <c r="B247" s="94"/>
      <c r="C247" s="95"/>
      <c r="D247" s="95"/>
    </row>
    <row r="248" spans="2:4">
      <c r="B248" s="94"/>
      <c r="C248" s="95"/>
      <c r="D248" s="95"/>
    </row>
    <row r="249" spans="2:4">
      <c r="B249" s="94"/>
      <c r="C249" s="95"/>
      <c r="D249" s="95"/>
    </row>
    <row r="250" spans="2:4">
      <c r="B250" s="94"/>
      <c r="C250" s="95"/>
      <c r="D250" s="95"/>
    </row>
    <row r="251" spans="2:4">
      <c r="B251" s="94"/>
      <c r="C251" s="95"/>
      <c r="D251" s="95"/>
    </row>
    <row r="252" spans="2:4">
      <c r="B252" s="94"/>
      <c r="C252" s="95"/>
      <c r="D252" s="95"/>
    </row>
    <row r="253" spans="2:4">
      <c r="B253" s="94"/>
      <c r="C253" s="95"/>
      <c r="D253" s="95"/>
    </row>
    <row r="254" spans="2:4">
      <c r="B254" s="94"/>
      <c r="C254" s="95"/>
      <c r="D254" s="95"/>
    </row>
    <row r="255" spans="2:4">
      <c r="B255" s="94"/>
      <c r="C255" s="95"/>
      <c r="D255" s="95"/>
    </row>
    <row r="256" spans="2:4">
      <c r="B256" s="94"/>
      <c r="C256" s="95"/>
      <c r="D256" s="95"/>
    </row>
    <row r="257" spans="2:4">
      <c r="B257" s="94"/>
      <c r="C257" s="95"/>
      <c r="D257" s="95"/>
    </row>
    <row r="258" spans="2:4">
      <c r="B258" s="94"/>
      <c r="C258" s="95"/>
      <c r="D258" s="95"/>
    </row>
    <row r="259" spans="2:4">
      <c r="B259" s="94"/>
      <c r="C259" s="95"/>
      <c r="D259" s="95"/>
    </row>
    <row r="260" spans="2:4">
      <c r="B260" s="94"/>
      <c r="C260" s="95"/>
      <c r="D260" s="95"/>
    </row>
    <row r="261" spans="2:4">
      <c r="B261" s="94"/>
      <c r="C261" s="95"/>
      <c r="D261" s="95"/>
    </row>
    <row r="262" spans="2:4">
      <c r="B262" s="94"/>
      <c r="C262" s="95"/>
      <c r="D262" s="95"/>
    </row>
    <row r="263" spans="2:4">
      <c r="B263" s="94"/>
      <c r="C263" s="95"/>
      <c r="D263" s="95"/>
    </row>
    <row r="264" spans="2:4">
      <c r="B264" s="94"/>
      <c r="C264" s="95"/>
      <c r="D264" s="95"/>
    </row>
    <row r="265" spans="2:4">
      <c r="B265" s="94"/>
      <c r="C265" s="95"/>
      <c r="D265" s="95"/>
    </row>
    <row r="266" spans="2:4">
      <c r="B266" s="94"/>
      <c r="C266" s="95"/>
      <c r="D266" s="95"/>
    </row>
    <row r="267" spans="2:4">
      <c r="B267" s="94"/>
      <c r="C267" s="95"/>
      <c r="D267" s="95"/>
    </row>
    <row r="268" spans="2:4">
      <c r="B268" s="94"/>
      <c r="C268" s="95"/>
      <c r="D268" s="95"/>
    </row>
    <row r="269" spans="2:4">
      <c r="B269" s="94"/>
      <c r="C269" s="95"/>
      <c r="D269" s="95"/>
    </row>
    <row r="270" spans="2:4">
      <c r="B270" s="94"/>
      <c r="C270" s="95"/>
      <c r="D270" s="95"/>
    </row>
    <row r="271" spans="2:4">
      <c r="B271" s="94"/>
      <c r="C271" s="95"/>
      <c r="D271" s="95"/>
    </row>
    <row r="272" spans="2:4">
      <c r="B272" s="94"/>
      <c r="C272" s="95"/>
      <c r="D272" s="95"/>
    </row>
    <row r="273" spans="2:4">
      <c r="B273" s="94"/>
      <c r="C273" s="95"/>
      <c r="D273" s="95"/>
    </row>
    <row r="274" spans="2:4">
      <c r="B274" s="94"/>
      <c r="C274" s="95"/>
      <c r="D274" s="95"/>
    </row>
    <row r="275" spans="2:4">
      <c r="B275" s="94"/>
      <c r="C275" s="95"/>
      <c r="D275" s="95"/>
    </row>
    <row r="276" spans="2:4">
      <c r="B276" s="94"/>
      <c r="C276" s="95"/>
      <c r="D276" s="95"/>
    </row>
    <row r="277" spans="2:4">
      <c r="B277" s="94"/>
      <c r="C277" s="95"/>
      <c r="D277" s="95"/>
    </row>
    <row r="278" spans="2:4">
      <c r="B278" s="94"/>
      <c r="C278" s="95"/>
      <c r="D278" s="95"/>
    </row>
    <row r="279" spans="2:4">
      <c r="B279" s="94"/>
      <c r="C279" s="95"/>
      <c r="D279" s="95"/>
    </row>
    <row r="280" spans="2:4">
      <c r="B280" s="94"/>
      <c r="C280" s="95"/>
      <c r="D280" s="95"/>
    </row>
    <row r="281" spans="2:4">
      <c r="B281" s="94"/>
      <c r="C281" s="95"/>
      <c r="D281" s="95"/>
    </row>
    <row r="282" spans="2:4">
      <c r="B282" s="94"/>
      <c r="C282" s="95"/>
      <c r="D282" s="95"/>
    </row>
    <row r="283" spans="2:4">
      <c r="B283" s="94"/>
      <c r="C283" s="95"/>
      <c r="D283" s="95"/>
    </row>
    <row r="284" spans="2:4">
      <c r="B284" s="94"/>
      <c r="C284" s="95"/>
      <c r="D284" s="95"/>
    </row>
    <row r="285" spans="2:4">
      <c r="B285" s="94"/>
      <c r="C285" s="95"/>
      <c r="D285" s="95"/>
    </row>
    <row r="286" spans="2:4">
      <c r="B286" s="94"/>
      <c r="C286" s="95"/>
      <c r="D286" s="95"/>
    </row>
    <row r="287" spans="2:4">
      <c r="B287" s="94"/>
      <c r="C287" s="95"/>
      <c r="D287" s="95"/>
    </row>
    <row r="288" spans="2:4">
      <c r="B288" s="94"/>
      <c r="C288" s="95"/>
      <c r="D288" s="95"/>
    </row>
    <row r="289" spans="2:4">
      <c r="B289" s="94"/>
      <c r="C289" s="95"/>
      <c r="D289" s="95"/>
    </row>
    <row r="290" spans="2:4">
      <c r="B290" s="94"/>
      <c r="C290" s="95"/>
      <c r="D290" s="95"/>
    </row>
    <row r="291" spans="2:4">
      <c r="B291" s="94"/>
      <c r="C291" s="95"/>
      <c r="D291" s="95"/>
    </row>
    <row r="292" spans="2:4">
      <c r="B292" s="94"/>
      <c r="C292" s="95"/>
      <c r="D292" s="95"/>
    </row>
    <row r="293" spans="2:4">
      <c r="B293" s="94"/>
      <c r="C293" s="95"/>
      <c r="D293" s="95"/>
    </row>
    <row r="294" spans="2:4">
      <c r="B294" s="94"/>
      <c r="C294" s="95"/>
      <c r="D294" s="95"/>
    </row>
    <row r="295" spans="2:4">
      <c r="B295" s="94"/>
      <c r="C295" s="95"/>
      <c r="D295" s="95"/>
    </row>
    <row r="296" spans="2:4">
      <c r="B296" s="94"/>
      <c r="C296" s="95"/>
      <c r="D296" s="95"/>
    </row>
    <row r="297" spans="2:4">
      <c r="B297" s="94"/>
      <c r="C297" s="95"/>
      <c r="D297" s="95"/>
    </row>
    <row r="298" spans="2:4">
      <c r="B298" s="94"/>
      <c r="C298" s="95"/>
      <c r="D298" s="95"/>
    </row>
    <row r="299" spans="2:4">
      <c r="B299" s="94"/>
      <c r="C299" s="95"/>
      <c r="D299" s="95"/>
    </row>
    <row r="300" spans="2:4">
      <c r="B300" s="94"/>
      <c r="C300" s="95"/>
      <c r="D300" s="95"/>
    </row>
    <row r="301" spans="2:4">
      <c r="B301" s="94"/>
      <c r="C301" s="95"/>
      <c r="D301" s="95"/>
    </row>
    <row r="302" spans="2:4">
      <c r="B302" s="94"/>
      <c r="C302" s="95"/>
      <c r="D302" s="95"/>
    </row>
    <row r="303" spans="2:4">
      <c r="B303" s="94"/>
      <c r="C303" s="95"/>
      <c r="D303" s="95"/>
    </row>
    <row r="304" spans="2:4">
      <c r="B304" s="94"/>
      <c r="C304" s="95"/>
      <c r="D304" s="95"/>
    </row>
    <row r="305" spans="2:4">
      <c r="B305" s="94"/>
      <c r="C305" s="95"/>
      <c r="D305" s="95"/>
    </row>
    <row r="306" spans="2:4">
      <c r="B306" s="94"/>
      <c r="C306" s="95"/>
      <c r="D306" s="95"/>
    </row>
    <row r="307" spans="2:4">
      <c r="B307" s="94"/>
      <c r="C307" s="95"/>
      <c r="D307" s="95"/>
    </row>
    <row r="308" spans="2:4">
      <c r="B308" s="94"/>
      <c r="C308" s="95"/>
      <c r="D308" s="95"/>
    </row>
    <row r="309" spans="2:4">
      <c r="B309" s="94"/>
      <c r="C309" s="95"/>
      <c r="D309" s="95"/>
    </row>
    <row r="310" spans="2:4">
      <c r="B310" s="94"/>
      <c r="C310" s="95"/>
      <c r="D310" s="95"/>
    </row>
    <row r="311" spans="2:4">
      <c r="B311" s="94"/>
      <c r="C311" s="95"/>
      <c r="D311" s="95"/>
    </row>
    <row r="312" spans="2:4">
      <c r="B312" s="94"/>
      <c r="C312" s="95"/>
      <c r="D312" s="95"/>
    </row>
    <row r="313" spans="2:4">
      <c r="B313" s="94"/>
      <c r="C313" s="95"/>
      <c r="D313" s="95"/>
    </row>
    <row r="314" spans="2:4">
      <c r="B314" s="94"/>
      <c r="C314" s="95"/>
      <c r="D314" s="95"/>
    </row>
    <row r="315" spans="2:4">
      <c r="B315" s="94"/>
      <c r="C315" s="95"/>
      <c r="D315" s="95"/>
    </row>
    <row r="316" spans="2:4">
      <c r="B316" s="94"/>
      <c r="C316" s="95"/>
      <c r="D316" s="95"/>
    </row>
    <row r="317" spans="2:4">
      <c r="B317" s="94"/>
      <c r="C317" s="95"/>
      <c r="D317" s="95"/>
    </row>
    <row r="318" spans="2:4">
      <c r="B318" s="94"/>
      <c r="C318" s="95"/>
      <c r="D318" s="95"/>
    </row>
    <row r="319" spans="2:4">
      <c r="B319" s="94"/>
      <c r="C319" s="95"/>
      <c r="D319" s="95"/>
    </row>
    <row r="320" spans="2:4">
      <c r="B320" s="94"/>
      <c r="C320" s="95"/>
      <c r="D320" s="95"/>
    </row>
    <row r="321" spans="2:4">
      <c r="B321" s="94"/>
      <c r="C321" s="95"/>
      <c r="D321" s="95"/>
    </row>
    <row r="322" spans="2:4">
      <c r="B322" s="94"/>
      <c r="C322" s="95"/>
      <c r="D322" s="95"/>
    </row>
    <row r="323" spans="2:4">
      <c r="B323" s="94"/>
      <c r="C323" s="95"/>
      <c r="D323" s="95"/>
    </row>
    <row r="324" spans="2:4">
      <c r="B324" s="94"/>
      <c r="C324" s="95"/>
      <c r="D324" s="95"/>
    </row>
    <row r="325" spans="2:4">
      <c r="B325" s="94"/>
      <c r="C325" s="95"/>
      <c r="D325" s="95"/>
    </row>
    <row r="326" spans="2:4">
      <c r="B326" s="94"/>
      <c r="C326" s="95"/>
      <c r="D326" s="95"/>
    </row>
    <row r="327" spans="2:4">
      <c r="B327" s="94"/>
      <c r="C327" s="95"/>
      <c r="D327" s="95"/>
    </row>
    <row r="328" spans="2:4">
      <c r="B328" s="94"/>
      <c r="C328" s="95"/>
      <c r="D328" s="95"/>
    </row>
    <row r="329" spans="2:4">
      <c r="B329" s="94"/>
      <c r="C329" s="95"/>
      <c r="D329" s="95"/>
    </row>
    <row r="330" spans="2:4">
      <c r="B330" s="94"/>
      <c r="C330" s="95"/>
      <c r="D330" s="95"/>
    </row>
    <row r="331" spans="2:4">
      <c r="B331" s="94"/>
      <c r="C331" s="95"/>
      <c r="D331" s="95"/>
    </row>
    <row r="332" spans="2:4">
      <c r="B332" s="94"/>
      <c r="C332" s="95"/>
      <c r="D332" s="95"/>
    </row>
    <row r="333" spans="2:4">
      <c r="B333" s="94"/>
      <c r="C333" s="95"/>
      <c r="D333" s="95"/>
    </row>
    <row r="334" spans="2:4">
      <c r="B334" s="94"/>
      <c r="C334" s="95"/>
      <c r="D334" s="95"/>
    </row>
    <row r="335" spans="2:4">
      <c r="B335" s="94"/>
      <c r="C335" s="95"/>
      <c r="D335" s="95"/>
    </row>
    <row r="336" spans="2:4">
      <c r="B336" s="94"/>
      <c r="C336" s="95"/>
      <c r="D336" s="95"/>
    </row>
    <row r="337" spans="2:4">
      <c r="B337" s="94"/>
      <c r="C337" s="95"/>
      <c r="D337" s="95"/>
    </row>
    <row r="338" spans="2:4">
      <c r="B338" s="94"/>
      <c r="C338" s="95"/>
      <c r="D338" s="95"/>
    </row>
    <row r="339" spans="2:4">
      <c r="B339" s="94"/>
      <c r="C339" s="95"/>
      <c r="D339" s="95"/>
    </row>
    <row r="340" spans="2:4">
      <c r="B340" s="94"/>
      <c r="C340" s="95"/>
      <c r="D340" s="95"/>
    </row>
    <row r="341" spans="2:4">
      <c r="B341" s="94"/>
      <c r="C341" s="95"/>
      <c r="D341" s="95"/>
    </row>
    <row r="342" spans="2:4">
      <c r="B342" s="94"/>
      <c r="C342" s="95"/>
      <c r="D342" s="95"/>
    </row>
    <row r="343" spans="2:4">
      <c r="B343" s="94"/>
      <c r="C343" s="95"/>
      <c r="D343" s="95"/>
    </row>
    <row r="344" spans="2:4">
      <c r="B344" s="94"/>
      <c r="C344" s="95"/>
      <c r="D344" s="95"/>
    </row>
    <row r="345" spans="2:4">
      <c r="B345" s="94"/>
      <c r="C345" s="95"/>
      <c r="D345" s="95"/>
    </row>
    <row r="346" spans="2:4">
      <c r="B346" s="94"/>
      <c r="C346" s="95"/>
      <c r="D346" s="95"/>
    </row>
    <row r="347" spans="2:4">
      <c r="B347" s="94"/>
      <c r="C347" s="95"/>
      <c r="D347" s="95"/>
    </row>
    <row r="348" spans="2:4">
      <c r="B348" s="94"/>
      <c r="C348" s="95"/>
      <c r="D348" s="95"/>
    </row>
    <row r="349" spans="2:4">
      <c r="B349" s="94"/>
      <c r="C349" s="95"/>
      <c r="D349" s="95"/>
    </row>
    <row r="350" spans="2:4">
      <c r="B350" s="94"/>
      <c r="C350" s="95"/>
      <c r="D350" s="95"/>
    </row>
    <row r="351" spans="2:4">
      <c r="B351" s="94"/>
      <c r="C351" s="95"/>
      <c r="D351" s="95"/>
    </row>
    <row r="352" spans="2:4">
      <c r="B352" s="94"/>
      <c r="C352" s="95"/>
      <c r="D352" s="95"/>
    </row>
    <row r="353" spans="2:4">
      <c r="B353" s="94"/>
      <c r="C353" s="95"/>
      <c r="D353" s="95"/>
    </row>
    <row r="354" spans="2:4">
      <c r="B354" s="94"/>
      <c r="C354" s="95"/>
      <c r="D354" s="95"/>
    </row>
    <row r="355" spans="2:4">
      <c r="B355" s="94"/>
      <c r="C355" s="95"/>
      <c r="D355" s="95"/>
    </row>
    <row r="356" spans="2:4">
      <c r="B356" s="94"/>
      <c r="C356" s="95"/>
      <c r="D356" s="95"/>
    </row>
    <row r="357" spans="2:4">
      <c r="B357" s="94"/>
      <c r="C357" s="95"/>
      <c r="D357" s="95"/>
    </row>
    <row r="358" spans="2:4">
      <c r="B358" s="94"/>
      <c r="C358" s="95"/>
      <c r="D358" s="95"/>
    </row>
    <row r="359" spans="2:4">
      <c r="B359" s="94"/>
      <c r="C359" s="95"/>
      <c r="D359" s="95"/>
    </row>
    <row r="360" spans="2:4">
      <c r="B360" s="94"/>
      <c r="C360" s="95"/>
      <c r="D360" s="95"/>
    </row>
    <row r="361" spans="2:4">
      <c r="B361" s="94"/>
      <c r="C361" s="95"/>
      <c r="D361" s="95"/>
    </row>
    <row r="362" spans="2:4">
      <c r="B362" s="94"/>
      <c r="C362" s="95"/>
      <c r="D362" s="95"/>
    </row>
    <row r="363" spans="2:4">
      <c r="B363" s="94"/>
      <c r="C363" s="95"/>
      <c r="D363" s="95"/>
    </row>
    <row r="364" spans="2:4">
      <c r="B364" s="94"/>
      <c r="C364" s="95"/>
      <c r="D364" s="95"/>
    </row>
    <row r="365" spans="2:4">
      <c r="B365" s="94"/>
      <c r="C365" s="95"/>
      <c r="D365" s="95"/>
    </row>
    <row r="366" spans="2:4">
      <c r="B366" s="94"/>
      <c r="C366" s="95"/>
      <c r="D366" s="95"/>
    </row>
    <row r="367" spans="2:4">
      <c r="B367" s="94"/>
      <c r="C367" s="95"/>
      <c r="D367" s="95"/>
    </row>
    <row r="368" spans="2:4">
      <c r="B368" s="94"/>
      <c r="C368" s="95"/>
      <c r="D368" s="95"/>
    </row>
    <row r="369" spans="2:4">
      <c r="B369" s="94"/>
      <c r="C369" s="95"/>
      <c r="D369" s="95"/>
    </row>
    <row r="370" spans="2:4">
      <c r="B370" s="94"/>
      <c r="C370" s="95"/>
      <c r="D370" s="95"/>
    </row>
    <row r="371" spans="2:4">
      <c r="B371" s="94"/>
      <c r="C371" s="95"/>
      <c r="D371" s="95"/>
    </row>
    <row r="372" spans="2:4">
      <c r="B372" s="94"/>
      <c r="C372" s="95"/>
      <c r="D372" s="95"/>
    </row>
    <row r="373" spans="2:4">
      <c r="B373" s="94"/>
      <c r="C373" s="95"/>
      <c r="D373" s="95"/>
    </row>
    <row r="374" spans="2:4">
      <c r="B374" s="94"/>
      <c r="C374" s="95"/>
      <c r="D374" s="95"/>
    </row>
    <row r="375" spans="2:4">
      <c r="B375" s="94"/>
      <c r="C375" s="95"/>
      <c r="D375" s="95"/>
    </row>
    <row r="376" spans="2:4">
      <c r="B376" s="94"/>
      <c r="C376" s="95"/>
      <c r="D376" s="95"/>
    </row>
    <row r="377" spans="2:4">
      <c r="B377" s="94"/>
      <c r="C377" s="95"/>
      <c r="D377" s="95"/>
    </row>
    <row r="378" spans="2:4">
      <c r="B378" s="94"/>
      <c r="C378" s="95"/>
      <c r="D378" s="95"/>
    </row>
    <row r="379" spans="2:4">
      <c r="B379" s="94"/>
      <c r="C379" s="95"/>
      <c r="D379" s="95"/>
    </row>
    <row r="380" spans="2:4">
      <c r="B380" s="94"/>
      <c r="C380" s="95"/>
      <c r="D380" s="95"/>
    </row>
    <row r="381" spans="2:4">
      <c r="B381" s="94"/>
      <c r="C381" s="95"/>
      <c r="D381" s="95"/>
    </row>
    <row r="382" spans="2:4">
      <c r="B382" s="94"/>
      <c r="C382" s="95"/>
      <c r="D382" s="95"/>
    </row>
    <row r="383" spans="2:4">
      <c r="B383" s="94"/>
      <c r="C383" s="95"/>
      <c r="D383" s="95"/>
    </row>
    <row r="384" spans="2:4">
      <c r="B384" s="94"/>
      <c r="C384" s="95"/>
      <c r="D384" s="95"/>
    </row>
    <row r="385" spans="2:4">
      <c r="B385" s="94"/>
      <c r="C385" s="95"/>
      <c r="D385" s="95"/>
    </row>
    <row r="386" spans="2:4">
      <c r="B386" s="94"/>
      <c r="C386" s="95"/>
      <c r="D386" s="95"/>
    </row>
    <row r="387" spans="2:4">
      <c r="B387" s="94"/>
      <c r="C387" s="95"/>
      <c r="D387" s="95"/>
    </row>
    <row r="388" spans="2:4">
      <c r="B388" s="94"/>
      <c r="C388" s="95"/>
      <c r="D388" s="95"/>
    </row>
    <row r="389" spans="2:4">
      <c r="B389" s="94"/>
      <c r="C389" s="95"/>
      <c r="D389" s="95"/>
    </row>
    <row r="390" spans="2:4">
      <c r="B390" s="94"/>
      <c r="C390" s="95"/>
      <c r="D390" s="95"/>
    </row>
    <row r="391" spans="2:4">
      <c r="B391" s="94"/>
      <c r="C391" s="95"/>
      <c r="D391" s="95"/>
    </row>
    <row r="392" spans="2:4">
      <c r="B392" s="94"/>
      <c r="C392" s="95"/>
      <c r="D392" s="95"/>
    </row>
    <row r="393" spans="2:4">
      <c r="B393" s="94"/>
      <c r="C393" s="95"/>
      <c r="D393" s="95"/>
    </row>
    <row r="394" spans="2:4">
      <c r="B394" s="94"/>
      <c r="C394" s="95"/>
      <c r="D394" s="95"/>
    </row>
    <row r="395" spans="2:4">
      <c r="B395" s="94"/>
      <c r="C395" s="95"/>
      <c r="D395" s="95"/>
    </row>
    <row r="396" spans="2:4">
      <c r="B396" s="94"/>
      <c r="C396" s="95"/>
      <c r="D396" s="95"/>
    </row>
    <row r="397" spans="2:4">
      <c r="B397" s="94"/>
      <c r="C397" s="95"/>
      <c r="D397" s="95"/>
    </row>
    <row r="398" spans="2:4">
      <c r="B398" s="94"/>
      <c r="C398" s="95"/>
      <c r="D398" s="95"/>
    </row>
    <row r="399" spans="2:4">
      <c r="B399" s="94"/>
      <c r="C399" s="95"/>
      <c r="D399" s="95"/>
    </row>
    <row r="400" spans="2:4">
      <c r="B400" s="94"/>
      <c r="C400" s="95"/>
      <c r="D400" s="95"/>
    </row>
    <row r="401" spans="2:4">
      <c r="B401" s="94"/>
      <c r="C401" s="95"/>
      <c r="D401" s="95"/>
    </row>
    <row r="402" spans="2:4">
      <c r="B402" s="94"/>
      <c r="C402" s="95"/>
      <c r="D402" s="95"/>
    </row>
    <row r="403" spans="2:4">
      <c r="B403" s="94"/>
      <c r="C403" s="95"/>
      <c r="D403" s="95"/>
    </row>
    <row r="404" spans="2:4">
      <c r="B404" s="94"/>
      <c r="C404" s="95"/>
      <c r="D404" s="95"/>
    </row>
    <row r="405" spans="2:4">
      <c r="B405" s="94"/>
      <c r="C405" s="95"/>
      <c r="D405" s="95"/>
    </row>
    <row r="406" spans="2:4">
      <c r="B406" s="94"/>
      <c r="C406" s="95"/>
      <c r="D406" s="95"/>
    </row>
    <row r="407" spans="2:4">
      <c r="B407" s="94"/>
      <c r="C407" s="95"/>
      <c r="D407" s="95"/>
    </row>
    <row r="408" spans="2:4">
      <c r="B408" s="94"/>
      <c r="C408" s="95"/>
      <c r="D408" s="95"/>
    </row>
    <row r="409" spans="2:4">
      <c r="B409" s="94"/>
      <c r="C409" s="95"/>
      <c r="D409" s="95"/>
    </row>
    <row r="410" spans="2:4">
      <c r="B410" s="94"/>
      <c r="C410" s="95"/>
      <c r="D410" s="95"/>
    </row>
    <row r="411" spans="2:4">
      <c r="B411" s="94"/>
      <c r="C411" s="95"/>
      <c r="D411" s="95"/>
    </row>
    <row r="412" spans="2:4">
      <c r="B412" s="94"/>
      <c r="C412" s="95"/>
      <c r="D412" s="95"/>
    </row>
    <row r="413" spans="2:4">
      <c r="B413" s="94"/>
      <c r="C413" s="95"/>
      <c r="D413" s="95"/>
    </row>
    <row r="414" spans="2:4">
      <c r="B414" s="94"/>
      <c r="C414" s="95"/>
      <c r="D414" s="95"/>
    </row>
    <row r="415" spans="2:4">
      <c r="B415" s="94"/>
      <c r="C415" s="95"/>
      <c r="D415" s="95"/>
    </row>
    <row r="416" spans="2:4">
      <c r="B416" s="94"/>
      <c r="C416" s="95"/>
      <c r="D416" s="95"/>
    </row>
    <row r="417" spans="2:4">
      <c r="B417" s="94"/>
      <c r="C417" s="95"/>
      <c r="D417" s="95"/>
    </row>
    <row r="418" spans="2:4">
      <c r="B418" s="94"/>
      <c r="C418" s="95"/>
      <c r="D418" s="95"/>
    </row>
    <row r="419" spans="2:4">
      <c r="B419" s="94"/>
      <c r="C419" s="95"/>
      <c r="D419" s="95"/>
    </row>
    <row r="420" spans="2:4">
      <c r="B420" s="94"/>
      <c r="C420" s="95"/>
      <c r="D420" s="95"/>
    </row>
    <row r="421" spans="2:4">
      <c r="B421" s="94"/>
      <c r="C421" s="95"/>
      <c r="D421" s="95"/>
    </row>
    <row r="422" spans="2:4">
      <c r="B422" s="94"/>
      <c r="C422" s="95"/>
      <c r="D422" s="95"/>
    </row>
    <row r="423" spans="2:4">
      <c r="B423" s="94"/>
      <c r="C423" s="95"/>
      <c r="D423" s="95"/>
    </row>
    <row r="424" spans="2:4">
      <c r="B424" s="94"/>
      <c r="C424" s="95"/>
      <c r="D424" s="95"/>
    </row>
    <row r="425" spans="2:4">
      <c r="B425" s="94"/>
      <c r="C425" s="95"/>
      <c r="D425" s="95"/>
    </row>
    <row r="426" spans="2:4">
      <c r="B426" s="94"/>
      <c r="C426" s="95"/>
      <c r="D426" s="95"/>
    </row>
    <row r="427" spans="2:4">
      <c r="B427" s="94"/>
      <c r="C427" s="95"/>
      <c r="D427" s="95"/>
    </row>
    <row r="428" spans="2:4">
      <c r="B428" s="94"/>
      <c r="C428" s="95"/>
      <c r="D428" s="95"/>
    </row>
    <row r="429" spans="2:4">
      <c r="B429" s="94"/>
      <c r="C429" s="95"/>
      <c r="D429" s="95"/>
    </row>
    <row r="430" spans="2:4">
      <c r="B430" s="94"/>
      <c r="C430" s="95"/>
      <c r="D430" s="95"/>
    </row>
    <row r="431" spans="2:4">
      <c r="B431" s="94"/>
      <c r="C431" s="95"/>
      <c r="D431" s="95"/>
    </row>
    <row r="432" spans="2:4">
      <c r="B432" s="94"/>
      <c r="C432" s="95"/>
      <c r="D432" s="95"/>
    </row>
    <row r="433" spans="2:4">
      <c r="B433" s="94"/>
      <c r="C433" s="95"/>
      <c r="D433" s="95"/>
    </row>
    <row r="434" spans="2:4">
      <c r="B434" s="94"/>
      <c r="C434" s="95"/>
      <c r="D434" s="95"/>
    </row>
    <row r="435" spans="2:4">
      <c r="B435" s="94"/>
      <c r="C435" s="95"/>
      <c r="D435" s="95"/>
    </row>
    <row r="436" spans="2:4">
      <c r="B436" s="94"/>
      <c r="C436" s="95"/>
      <c r="D436" s="95"/>
    </row>
    <row r="437" spans="2:4">
      <c r="B437" s="94"/>
      <c r="C437" s="95"/>
      <c r="D437" s="95"/>
    </row>
    <row r="438" spans="2:4">
      <c r="B438" s="94"/>
      <c r="C438" s="95"/>
      <c r="D438" s="95"/>
    </row>
    <row r="439" spans="2:4">
      <c r="B439" s="94"/>
      <c r="C439" s="95"/>
      <c r="D439" s="95"/>
    </row>
    <row r="440" spans="2:4">
      <c r="B440" s="94"/>
      <c r="C440" s="95"/>
      <c r="D440" s="95"/>
    </row>
    <row r="441" spans="2:4">
      <c r="B441" s="94"/>
      <c r="C441" s="95"/>
      <c r="D441" s="95"/>
    </row>
    <row r="442" spans="2:4">
      <c r="B442" s="94"/>
      <c r="C442" s="95"/>
      <c r="D442" s="95"/>
    </row>
    <row r="443" spans="2:4">
      <c r="B443" s="94"/>
      <c r="C443" s="95"/>
      <c r="D443" s="95"/>
    </row>
    <row r="444" spans="2:4">
      <c r="B444" s="94"/>
      <c r="C444" s="95"/>
      <c r="D444" s="95"/>
    </row>
    <row r="445" spans="2:4">
      <c r="B445" s="94"/>
      <c r="C445" s="95"/>
      <c r="D445" s="95"/>
    </row>
    <row r="446" spans="2:4">
      <c r="B446" s="94"/>
      <c r="C446" s="95"/>
      <c r="D446" s="95"/>
    </row>
    <row r="447" spans="2:4">
      <c r="B447" s="94"/>
      <c r="C447" s="95"/>
      <c r="D447" s="95"/>
    </row>
    <row r="448" spans="2:4">
      <c r="B448" s="94"/>
      <c r="C448" s="95"/>
      <c r="D448" s="95"/>
    </row>
    <row r="449" spans="2:4">
      <c r="B449" s="94"/>
      <c r="C449" s="95"/>
      <c r="D449" s="95"/>
    </row>
    <row r="450" spans="2:4">
      <c r="B450" s="94"/>
      <c r="C450" s="95"/>
      <c r="D450" s="95"/>
    </row>
    <row r="451" spans="2:4">
      <c r="B451" s="94"/>
      <c r="C451" s="95"/>
      <c r="D451" s="95"/>
    </row>
    <row r="452" spans="2:4">
      <c r="B452" s="94"/>
      <c r="C452" s="95"/>
      <c r="D452" s="95"/>
    </row>
    <row r="453" spans="2:4">
      <c r="B453" s="94"/>
      <c r="C453" s="95"/>
      <c r="D453" s="95"/>
    </row>
    <row r="454" spans="2:4">
      <c r="B454" s="94"/>
      <c r="C454" s="95"/>
      <c r="D454" s="95"/>
    </row>
    <row r="455" spans="2:4">
      <c r="B455" s="94"/>
      <c r="C455" s="95"/>
      <c r="D455" s="95"/>
    </row>
    <row r="456" spans="2:4">
      <c r="B456" s="94"/>
      <c r="C456" s="95"/>
      <c r="D456" s="95"/>
    </row>
    <row r="457" spans="2:4">
      <c r="B457" s="94"/>
      <c r="C457" s="95"/>
      <c r="D457" s="95"/>
    </row>
    <row r="458" spans="2:4">
      <c r="B458" s="94"/>
      <c r="C458" s="95"/>
      <c r="D458" s="95"/>
    </row>
    <row r="459" spans="2:4">
      <c r="B459" s="94"/>
      <c r="C459" s="95"/>
      <c r="D459" s="95"/>
    </row>
    <row r="460" spans="2:4">
      <c r="B460" s="94"/>
      <c r="C460" s="95"/>
      <c r="D460" s="95"/>
    </row>
    <row r="461" spans="2:4">
      <c r="B461" s="94"/>
      <c r="C461" s="95"/>
      <c r="D461" s="95"/>
    </row>
    <row r="462" spans="2:4">
      <c r="B462" s="94"/>
      <c r="C462" s="95"/>
      <c r="D462" s="95"/>
    </row>
    <row r="463" spans="2:4">
      <c r="B463" s="94"/>
      <c r="C463" s="95"/>
      <c r="D463" s="95"/>
    </row>
    <row r="464" spans="2:4">
      <c r="B464" s="94"/>
      <c r="C464" s="95"/>
      <c r="D464" s="95"/>
    </row>
    <row r="465" spans="2:4">
      <c r="B465" s="94"/>
      <c r="C465" s="95"/>
      <c r="D465" s="95"/>
    </row>
    <row r="466" spans="2:4">
      <c r="B466" s="94"/>
      <c r="C466" s="95"/>
      <c r="D466" s="95"/>
    </row>
    <row r="467" spans="2:4">
      <c r="B467" s="94"/>
      <c r="C467" s="95"/>
      <c r="D467" s="95"/>
    </row>
    <row r="468" spans="2:4">
      <c r="B468" s="94"/>
      <c r="C468" s="95"/>
      <c r="D468" s="95"/>
    </row>
    <row r="469" spans="2:4">
      <c r="B469" s="94"/>
      <c r="C469" s="95"/>
      <c r="D469" s="95"/>
    </row>
    <row r="470" spans="2:4">
      <c r="B470" s="94"/>
      <c r="C470" s="95"/>
      <c r="D470" s="95"/>
    </row>
    <row r="471" spans="2:4">
      <c r="B471" s="94"/>
      <c r="C471" s="95"/>
      <c r="D471" s="95"/>
    </row>
    <row r="472" spans="2:4">
      <c r="B472" s="94"/>
      <c r="C472" s="95"/>
      <c r="D472" s="95"/>
    </row>
    <row r="473" spans="2:4">
      <c r="B473" s="94"/>
      <c r="C473" s="95"/>
      <c r="D473" s="95"/>
    </row>
    <row r="474" spans="2:4">
      <c r="B474" s="94"/>
      <c r="C474" s="95"/>
      <c r="D474" s="95"/>
    </row>
    <row r="475" spans="2:4">
      <c r="B475" s="94"/>
      <c r="C475" s="95"/>
      <c r="D475" s="95"/>
    </row>
    <row r="476" spans="2:4">
      <c r="B476" s="94"/>
      <c r="C476" s="95"/>
      <c r="D476" s="95"/>
    </row>
    <row r="477" spans="2:4">
      <c r="B477" s="94"/>
      <c r="C477" s="95"/>
      <c r="D477" s="95"/>
    </row>
    <row r="478" spans="2:4">
      <c r="B478" s="94"/>
      <c r="C478" s="95"/>
      <c r="D478" s="95"/>
    </row>
    <row r="479" spans="2:4">
      <c r="B479" s="94"/>
      <c r="C479" s="95"/>
      <c r="D479" s="95"/>
    </row>
    <row r="480" spans="2:4">
      <c r="B480" s="94"/>
      <c r="C480" s="95"/>
      <c r="D480" s="95"/>
    </row>
    <row r="481" spans="2:4">
      <c r="B481" s="94"/>
      <c r="C481" s="95"/>
      <c r="D481" s="95"/>
    </row>
    <row r="482" spans="2:4">
      <c r="B482" s="94"/>
      <c r="C482" s="95"/>
      <c r="D482" s="95"/>
    </row>
    <row r="483" spans="2:4">
      <c r="B483" s="94"/>
      <c r="C483" s="95"/>
      <c r="D483" s="95"/>
    </row>
    <row r="484" spans="2:4">
      <c r="B484" s="94"/>
      <c r="C484" s="95"/>
      <c r="D484" s="95"/>
    </row>
    <row r="485" spans="2:4">
      <c r="B485" s="94"/>
      <c r="C485" s="95"/>
      <c r="D485" s="95"/>
    </row>
    <row r="486" spans="2:4">
      <c r="B486" s="94"/>
      <c r="C486" s="95"/>
      <c r="D486" s="95"/>
    </row>
    <row r="487" spans="2:4">
      <c r="B487" s="94"/>
      <c r="C487" s="95"/>
      <c r="D487" s="95"/>
    </row>
    <row r="488" spans="2:4">
      <c r="B488" s="94"/>
      <c r="C488" s="95"/>
      <c r="D488" s="95"/>
    </row>
    <row r="489" spans="2:4">
      <c r="B489" s="94"/>
      <c r="C489" s="95"/>
      <c r="D489" s="95"/>
    </row>
    <row r="490" spans="2:4">
      <c r="B490" s="94"/>
      <c r="C490" s="95"/>
      <c r="D490" s="95"/>
    </row>
    <row r="491" spans="2:4">
      <c r="B491" s="94"/>
      <c r="C491" s="95"/>
      <c r="D491" s="95"/>
    </row>
    <row r="492" spans="2:4">
      <c r="B492" s="94"/>
      <c r="C492" s="95"/>
      <c r="D492" s="95"/>
    </row>
    <row r="493" spans="2:4">
      <c r="B493" s="94"/>
      <c r="C493" s="95"/>
      <c r="D493" s="95"/>
    </row>
    <row r="494" spans="2:4">
      <c r="B494" s="94"/>
      <c r="C494" s="95"/>
      <c r="D494" s="95"/>
    </row>
    <row r="495" spans="2:4">
      <c r="B495" s="94"/>
      <c r="C495" s="95"/>
      <c r="D495" s="95"/>
    </row>
    <row r="496" spans="2:4">
      <c r="B496" s="94"/>
      <c r="C496" s="95"/>
      <c r="D496" s="95"/>
    </row>
    <row r="497" spans="2:4">
      <c r="B497" s="94"/>
      <c r="C497" s="95"/>
      <c r="D497" s="95"/>
    </row>
    <row r="498" spans="2:4">
      <c r="B498" s="94"/>
      <c r="C498" s="95"/>
      <c r="D498" s="95"/>
    </row>
    <row r="499" spans="2:4">
      <c r="B499" s="94"/>
      <c r="C499" s="95"/>
      <c r="D499" s="95"/>
    </row>
    <row r="500" spans="2:4">
      <c r="B500" s="94"/>
      <c r="C500" s="95"/>
      <c r="D500" s="95"/>
    </row>
    <row r="501" spans="2:4">
      <c r="B501" s="94"/>
      <c r="C501" s="95"/>
      <c r="D501" s="95"/>
    </row>
    <row r="502" spans="2:4">
      <c r="B502" s="94"/>
      <c r="C502" s="95"/>
      <c r="D502" s="95"/>
    </row>
    <row r="503" spans="2:4">
      <c r="B503" s="94"/>
      <c r="C503" s="95"/>
      <c r="D503" s="95"/>
    </row>
    <row r="504" spans="2:4">
      <c r="B504" s="94"/>
      <c r="C504" s="95"/>
      <c r="D504" s="95"/>
    </row>
    <row r="505" spans="2:4">
      <c r="B505" s="94"/>
      <c r="C505" s="95"/>
      <c r="D505" s="95"/>
    </row>
    <row r="506" spans="2:4">
      <c r="B506" s="94"/>
      <c r="C506" s="95"/>
      <c r="D506" s="95"/>
    </row>
    <row r="507" spans="2:4">
      <c r="B507" s="94"/>
      <c r="C507" s="95"/>
      <c r="D507" s="95"/>
    </row>
    <row r="508" spans="2:4">
      <c r="B508" s="94"/>
      <c r="C508" s="95"/>
      <c r="D508" s="95"/>
    </row>
    <row r="509" spans="2:4">
      <c r="B509" s="94"/>
      <c r="C509" s="95"/>
      <c r="D509" s="95"/>
    </row>
    <row r="510" spans="2:4">
      <c r="B510" s="94"/>
      <c r="C510" s="95"/>
      <c r="D510" s="95"/>
    </row>
    <row r="511" spans="2:4">
      <c r="B511" s="94"/>
      <c r="C511" s="95"/>
      <c r="D511" s="95"/>
    </row>
    <row r="512" spans="2:4">
      <c r="B512" s="94"/>
      <c r="C512" s="95"/>
      <c r="D512" s="95"/>
    </row>
    <row r="513" spans="2:4">
      <c r="B513" s="94"/>
      <c r="C513" s="95"/>
      <c r="D513" s="95"/>
    </row>
    <row r="514" spans="2:4">
      <c r="B514" s="94"/>
      <c r="C514" s="95"/>
      <c r="D514" s="95"/>
    </row>
    <row r="515" spans="2:4">
      <c r="B515" s="94"/>
      <c r="C515" s="95"/>
      <c r="D515" s="95"/>
    </row>
    <row r="516" spans="2:4">
      <c r="B516" s="94"/>
      <c r="C516" s="95"/>
      <c r="D516" s="95"/>
    </row>
    <row r="517" spans="2:4">
      <c r="B517" s="94"/>
      <c r="C517" s="95"/>
      <c r="D517" s="95"/>
    </row>
    <row r="518" spans="2:4">
      <c r="B518" s="94"/>
      <c r="C518" s="95"/>
      <c r="D518" s="95"/>
    </row>
    <row r="519" spans="2:4">
      <c r="B519" s="94"/>
      <c r="C519" s="95"/>
      <c r="D519" s="95"/>
    </row>
    <row r="520" spans="2:4">
      <c r="B520" s="94"/>
      <c r="C520" s="95"/>
      <c r="D520" s="95"/>
    </row>
    <row r="521" spans="2:4">
      <c r="B521" s="94"/>
      <c r="C521" s="95"/>
      <c r="D521" s="95"/>
    </row>
    <row r="522" spans="2:4">
      <c r="B522" s="94"/>
      <c r="C522" s="95"/>
      <c r="D522" s="95"/>
    </row>
    <row r="523" spans="2:4">
      <c r="B523" s="94"/>
      <c r="C523" s="95"/>
      <c r="D523" s="95"/>
    </row>
    <row r="524" spans="2:4">
      <c r="B524" s="94"/>
      <c r="C524" s="95"/>
      <c r="D524" s="95"/>
    </row>
    <row r="525" spans="2:4">
      <c r="B525" s="94"/>
      <c r="C525" s="95"/>
      <c r="D525" s="95"/>
    </row>
    <row r="526" spans="2:4">
      <c r="B526" s="94"/>
      <c r="C526" s="95"/>
      <c r="D526" s="95"/>
    </row>
    <row r="527" spans="2:4">
      <c r="B527" s="94"/>
      <c r="C527" s="95"/>
      <c r="D527" s="95"/>
    </row>
    <row r="528" spans="2:4">
      <c r="B528" s="94"/>
      <c r="C528" s="95"/>
      <c r="D528" s="95"/>
    </row>
    <row r="529" spans="2:4">
      <c r="B529" s="94"/>
      <c r="C529" s="95"/>
      <c r="D529" s="95"/>
    </row>
    <row r="530" spans="2:4">
      <c r="B530" s="94"/>
      <c r="C530" s="95"/>
      <c r="D530" s="95"/>
    </row>
    <row r="531" spans="2:4">
      <c r="B531" s="94"/>
      <c r="C531" s="95"/>
      <c r="D531" s="95"/>
    </row>
    <row r="532" spans="2:4">
      <c r="B532" s="94"/>
      <c r="C532" s="95"/>
      <c r="D532" s="95"/>
    </row>
    <row r="533" spans="2:4">
      <c r="B533" s="94"/>
      <c r="C533" s="95"/>
      <c r="D533" s="95"/>
    </row>
    <row r="534" spans="2:4">
      <c r="B534" s="94"/>
      <c r="C534" s="95"/>
      <c r="D534" s="95"/>
    </row>
    <row r="535" spans="2:4">
      <c r="B535" s="94"/>
      <c r="C535" s="95"/>
      <c r="D535" s="95"/>
    </row>
    <row r="536" spans="2:4">
      <c r="B536" s="94"/>
      <c r="C536" s="95"/>
      <c r="D536" s="95"/>
    </row>
    <row r="537" spans="2:4">
      <c r="B537" s="94"/>
      <c r="C537" s="95"/>
      <c r="D537" s="95"/>
    </row>
    <row r="538" spans="2:4">
      <c r="B538" s="94"/>
      <c r="C538" s="95"/>
      <c r="D538" s="95"/>
    </row>
    <row r="539" spans="2:4">
      <c r="B539" s="94"/>
      <c r="C539" s="95"/>
      <c r="D539" s="95"/>
    </row>
    <row r="540" spans="2:4">
      <c r="B540" s="94"/>
      <c r="C540" s="95"/>
      <c r="D540" s="95"/>
    </row>
    <row r="541" spans="2:4">
      <c r="B541" s="94"/>
      <c r="C541" s="95"/>
      <c r="D541" s="95"/>
    </row>
    <row r="542" spans="2:4">
      <c r="B542" s="94"/>
      <c r="C542" s="95"/>
      <c r="D542" s="95"/>
    </row>
    <row r="543" spans="2:4">
      <c r="B543" s="94"/>
      <c r="C543" s="95"/>
      <c r="D543" s="95"/>
    </row>
    <row r="544" spans="2:4">
      <c r="B544" s="94"/>
      <c r="C544" s="95"/>
      <c r="D544" s="95"/>
    </row>
    <row r="545" spans="2:4">
      <c r="B545" s="94"/>
      <c r="C545" s="95"/>
      <c r="D545" s="95"/>
    </row>
    <row r="546" spans="2:4">
      <c r="B546" s="94"/>
      <c r="C546" s="95"/>
      <c r="D546" s="95"/>
    </row>
    <row r="547" spans="2:4">
      <c r="B547" s="94"/>
      <c r="C547" s="95"/>
      <c r="D547" s="95"/>
    </row>
    <row r="548" spans="2:4">
      <c r="B548" s="94"/>
      <c r="C548" s="95"/>
      <c r="D548" s="95"/>
    </row>
    <row r="549" spans="2:4">
      <c r="B549" s="94"/>
      <c r="C549" s="95"/>
      <c r="D549" s="95"/>
    </row>
    <row r="550" spans="2:4">
      <c r="B550" s="94"/>
      <c r="C550" s="95"/>
      <c r="D550" s="95"/>
    </row>
    <row r="551" spans="2:4">
      <c r="B551" s="94"/>
      <c r="C551" s="95"/>
      <c r="D551" s="95"/>
    </row>
    <row r="552" spans="2:4">
      <c r="B552" s="94"/>
      <c r="C552" s="95"/>
      <c r="D552" s="95"/>
    </row>
    <row r="553" spans="2:4">
      <c r="B553" s="94"/>
      <c r="C553" s="95"/>
      <c r="D553" s="95"/>
    </row>
    <row r="554" spans="2:4">
      <c r="B554" s="94"/>
      <c r="C554" s="95"/>
      <c r="D554" s="95"/>
    </row>
    <row r="555" spans="2:4">
      <c r="B555" s="94"/>
      <c r="C555" s="95"/>
      <c r="D555" s="95"/>
    </row>
    <row r="556" spans="2:4">
      <c r="B556" s="94"/>
      <c r="C556" s="95"/>
      <c r="D556" s="95"/>
    </row>
    <row r="557" spans="2:4">
      <c r="B557" s="94"/>
      <c r="C557" s="95"/>
      <c r="D557" s="95"/>
    </row>
    <row r="558" spans="2:4">
      <c r="B558" s="94"/>
      <c r="C558" s="95"/>
      <c r="D558" s="95"/>
    </row>
    <row r="559" spans="2:4">
      <c r="B559" s="94"/>
      <c r="C559" s="95"/>
      <c r="D559" s="95"/>
    </row>
    <row r="560" spans="2:4">
      <c r="B560" s="94"/>
      <c r="C560" s="95"/>
      <c r="D560" s="95"/>
    </row>
    <row r="561" spans="2:4">
      <c r="B561" s="94"/>
      <c r="C561" s="95"/>
      <c r="D561" s="95"/>
    </row>
    <row r="562" spans="2:4">
      <c r="B562" s="94"/>
      <c r="C562" s="95"/>
      <c r="D562" s="95"/>
    </row>
    <row r="563" spans="2:4">
      <c r="B563" s="94"/>
      <c r="C563" s="95"/>
      <c r="D563" s="95"/>
    </row>
    <row r="564" spans="2:4">
      <c r="B564" s="94"/>
      <c r="C564" s="95"/>
      <c r="D564" s="95"/>
    </row>
    <row r="565" spans="2:4">
      <c r="B565" s="94"/>
      <c r="C565" s="95"/>
      <c r="D565" s="95"/>
    </row>
    <row r="566" spans="2:4">
      <c r="B566" s="94"/>
      <c r="C566" s="95"/>
      <c r="D566" s="95"/>
    </row>
    <row r="567" spans="2:4">
      <c r="B567" s="94"/>
      <c r="C567" s="95"/>
      <c r="D567" s="95"/>
    </row>
    <row r="568" spans="2:4">
      <c r="B568" s="94"/>
      <c r="C568" s="95"/>
      <c r="D568" s="95"/>
    </row>
    <row r="569" spans="2:4">
      <c r="B569" s="94"/>
      <c r="C569" s="95"/>
      <c r="D569" s="95"/>
    </row>
    <row r="570" spans="2:4">
      <c r="B570" s="94"/>
      <c r="C570" s="95"/>
      <c r="D570" s="95"/>
    </row>
    <row r="571" spans="2:4">
      <c r="B571" s="94"/>
      <c r="C571" s="95"/>
      <c r="D571" s="95"/>
    </row>
    <row r="572" spans="2:4">
      <c r="B572" s="94"/>
      <c r="C572" s="95"/>
      <c r="D572" s="95"/>
    </row>
    <row r="573" spans="2:4">
      <c r="B573" s="94"/>
      <c r="C573" s="95"/>
      <c r="D573" s="95"/>
    </row>
    <row r="574" spans="2:4">
      <c r="B574" s="94"/>
      <c r="C574" s="95"/>
      <c r="D574" s="95"/>
    </row>
    <row r="575" spans="2:4">
      <c r="B575" s="94"/>
      <c r="C575" s="95"/>
      <c r="D575" s="95"/>
    </row>
    <row r="576" spans="2:4">
      <c r="B576" s="94"/>
      <c r="C576" s="95"/>
      <c r="D576" s="95"/>
    </row>
    <row r="577" spans="2:4">
      <c r="B577" s="94"/>
      <c r="C577" s="95"/>
      <c r="D577" s="95"/>
    </row>
    <row r="578" spans="2:4">
      <c r="B578" s="94"/>
      <c r="C578" s="95"/>
      <c r="D578" s="95"/>
    </row>
    <row r="579" spans="2:4">
      <c r="B579" s="94"/>
      <c r="C579" s="95"/>
      <c r="D579" s="95"/>
    </row>
    <row r="580" spans="2:4">
      <c r="B580" s="94"/>
      <c r="C580" s="95"/>
      <c r="D580" s="95"/>
    </row>
    <row r="581" spans="2:4">
      <c r="B581" s="94"/>
      <c r="C581" s="95"/>
      <c r="D581" s="95"/>
    </row>
    <row r="582" spans="2:4">
      <c r="B582" s="94"/>
      <c r="C582" s="95"/>
      <c r="D582" s="95"/>
    </row>
    <row r="583" spans="2:4">
      <c r="B583" s="94"/>
      <c r="C583" s="95"/>
      <c r="D583" s="95"/>
    </row>
    <row r="584" spans="2:4">
      <c r="B584" s="94"/>
      <c r="C584" s="95"/>
      <c r="D584" s="95"/>
    </row>
    <row r="585" spans="2:4">
      <c r="B585" s="94"/>
      <c r="C585" s="95"/>
      <c r="D585" s="95"/>
    </row>
    <row r="586" spans="2:4">
      <c r="B586" s="94"/>
      <c r="C586" s="95"/>
      <c r="D586" s="95"/>
    </row>
    <row r="587" spans="2:4">
      <c r="B587" s="94"/>
      <c r="C587" s="95"/>
      <c r="D587" s="95"/>
    </row>
    <row r="588" spans="2:4">
      <c r="B588" s="94"/>
      <c r="C588" s="95"/>
      <c r="D588" s="95"/>
    </row>
    <row r="589" spans="2:4">
      <c r="B589" s="94"/>
      <c r="C589" s="95"/>
      <c r="D589" s="95"/>
    </row>
    <row r="590" spans="2:4">
      <c r="B590" s="94"/>
      <c r="C590" s="95"/>
      <c r="D590" s="95"/>
    </row>
    <row r="591" spans="2:4">
      <c r="B591" s="94"/>
      <c r="C591" s="95"/>
      <c r="D591" s="95"/>
    </row>
    <row r="592" spans="2:4">
      <c r="B592" s="94"/>
      <c r="C592" s="95"/>
      <c r="D592" s="95"/>
    </row>
    <row r="593" spans="2:4">
      <c r="B593" s="94"/>
      <c r="C593" s="95"/>
      <c r="D593" s="95"/>
    </row>
    <row r="594" spans="2:4">
      <c r="B594" s="94"/>
      <c r="C594" s="95"/>
      <c r="D594" s="95"/>
    </row>
    <row r="595" spans="2:4">
      <c r="B595" s="94"/>
      <c r="C595" s="95"/>
      <c r="D595" s="95"/>
    </row>
    <row r="596" spans="2:4">
      <c r="B596" s="94"/>
      <c r="C596" s="95"/>
      <c r="D596" s="95"/>
    </row>
    <row r="597" spans="2:4">
      <c r="B597" s="94"/>
      <c r="C597" s="95"/>
      <c r="D597" s="95"/>
    </row>
    <row r="598" spans="2:4">
      <c r="B598" s="94"/>
      <c r="C598" s="95"/>
      <c r="D598" s="95"/>
    </row>
    <row r="599" spans="2:4">
      <c r="B599" s="94"/>
      <c r="C599" s="95"/>
      <c r="D599" s="95"/>
    </row>
    <row r="600" spans="2:4">
      <c r="B600" s="94"/>
      <c r="C600" s="95"/>
      <c r="D600" s="95"/>
    </row>
    <row r="601" spans="2:4">
      <c r="B601" s="94"/>
      <c r="C601" s="95"/>
      <c r="D601" s="95"/>
    </row>
    <row r="602" spans="2:4">
      <c r="B602" s="94"/>
      <c r="C602" s="95"/>
      <c r="D602" s="95"/>
    </row>
    <row r="603" spans="2:4">
      <c r="B603" s="94"/>
      <c r="C603" s="95"/>
      <c r="D603" s="95"/>
    </row>
    <row r="604" spans="2:4">
      <c r="B604" s="94"/>
      <c r="C604" s="95"/>
      <c r="D604" s="95"/>
    </row>
    <row r="605" spans="2:4">
      <c r="B605" s="94"/>
      <c r="C605" s="95"/>
      <c r="D605" s="95"/>
    </row>
    <row r="606" spans="2:4">
      <c r="B606" s="94"/>
      <c r="C606" s="95"/>
      <c r="D606" s="95"/>
    </row>
    <row r="607" spans="2:4">
      <c r="B607" s="94"/>
      <c r="C607" s="95"/>
      <c r="D607" s="95"/>
    </row>
    <row r="608" spans="2:4">
      <c r="B608" s="94"/>
      <c r="C608" s="95"/>
      <c r="D608" s="95"/>
    </row>
    <row r="609" spans="2:4">
      <c r="B609" s="94"/>
      <c r="C609" s="95"/>
      <c r="D609" s="95"/>
    </row>
    <row r="610" spans="2:4">
      <c r="B610" s="94"/>
      <c r="C610" s="95"/>
      <c r="D610" s="95"/>
    </row>
    <row r="611" spans="2:4">
      <c r="B611" s="94"/>
      <c r="C611" s="95"/>
      <c r="D611" s="95"/>
    </row>
    <row r="612" spans="2:4">
      <c r="B612" s="94"/>
      <c r="C612" s="95"/>
      <c r="D612" s="95"/>
    </row>
    <row r="613" spans="2:4">
      <c r="B613" s="94"/>
      <c r="C613" s="95"/>
      <c r="D613" s="95"/>
    </row>
    <row r="614" spans="2:4">
      <c r="B614" s="94"/>
      <c r="C614" s="95"/>
      <c r="D614" s="95"/>
    </row>
    <row r="615" spans="2:4">
      <c r="B615" s="94"/>
      <c r="C615" s="95"/>
      <c r="D615" s="95"/>
    </row>
    <row r="616" spans="2:4">
      <c r="B616" s="94"/>
      <c r="C616" s="95"/>
      <c r="D616" s="95"/>
    </row>
    <row r="617" spans="2:4">
      <c r="B617" s="94"/>
      <c r="C617" s="95"/>
      <c r="D617" s="95"/>
    </row>
    <row r="618" spans="2:4">
      <c r="B618" s="94"/>
      <c r="C618" s="95"/>
      <c r="D618" s="95"/>
    </row>
    <row r="619" spans="2:4">
      <c r="B619" s="94"/>
      <c r="C619" s="95"/>
      <c r="D619" s="95"/>
    </row>
    <row r="620" spans="2:4">
      <c r="B620" s="94"/>
      <c r="C620" s="95"/>
      <c r="D620" s="95"/>
    </row>
    <row r="621" spans="2:4">
      <c r="B621" s="94"/>
      <c r="C621" s="95"/>
      <c r="D621" s="95"/>
    </row>
    <row r="622" spans="2:4">
      <c r="B622" s="94"/>
      <c r="C622" s="95"/>
      <c r="D622" s="95"/>
    </row>
    <row r="623" spans="2:4">
      <c r="B623" s="94"/>
      <c r="C623" s="95"/>
      <c r="D623" s="95"/>
    </row>
    <row r="624" spans="2:4">
      <c r="B624" s="94"/>
      <c r="C624" s="95"/>
      <c r="D624" s="95"/>
    </row>
    <row r="625" spans="2:4">
      <c r="B625" s="94"/>
      <c r="C625" s="95"/>
      <c r="D625" s="95"/>
    </row>
    <row r="626" spans="2:4">
      <c r="B626" s="94"/>
      <c r="C626" s="95"/>
      <c r="D626" s="95"/>
    </row>
    <row r="627" spans="2:4">
      <c r="B627" s="94"/>
      <c r="C627" s="95"/>
      <c r="D627" s="95"/>
    </row>
    <row r="628" spans="2:4">
      <c r="B628" s="94"/>
      <c r="C628" s="95"/>
      <c r="D628" s="95"/>
    </row>
    <row r="629" spans="2:4">
      <c r="B629" s="94"/>
      <c r="C629" s="95"/>
      <c r="D629" s="95"/>
    </row>
    <row r="630" spans="2:4">
      <c r="B630" s="94"/>
      <c r="C630" s="95"/>
      <c r="D630" s="95"/>
    </row>
    <row r="631" spans="2:4">
      <c r="B631" s="94"/>
      <c r="C631" s="95"/>
      <c r="D631" s="95"/>
    </row>
    <row r="632" spans="2:4">
      <c r="B632" s="94"/>
      <c r="C632" s="95"/>
      <c r="D632" s="95"/>
    </row>
    <row r="633" spans="2:4">
      <c r="B633" s="94"/>
      <c r="C633" s="95"/>
      <c r="D633" s="95"/>
    </row>
    <row r="634" spans="2:4">
      <c r="B634" s="94"/>
      <c r="C634" s="95"/>
      <c r="D634" s="95"/>
    </row>
    <row r="635" spans="2:4">
      <c r="B635" s="94"/>
      <c r="C635" s="95"/>
      <c r="D635" s="95"/>
    </row>
    <row r="636" spans="2:4">
      <c r="B636" s="94"/>
      <c r="C636" s="95"/>
      <c r="D636" s="95"/>
    </row>
    <row r="637" spans="2:4">
      <c r="B637" s="94"/>
      <c r="C637" s="95"/>
      <c r="D637" s="95"/>
    </row>
    <row r="638" spans="2:4">
      <c r="B638" s="94"/>
      <c r="C638" s="95"/>
      <c r="D638" s="95"/>
    </row>
    <row r="639" spans="2:4">
      <c r="B639" s="94"/>
      <c r="C639" s="95"/>
      <c r="D639" s="95"/>
    </row>
    <row r="640" spans="2:4">
      <c r="B640" s="94"/>
      <c r="C640" s="95"/>
      <c r="D640" s="95"/>
    </row>
    <row r="641" spans="2:4">
      <c r="B641" s="94"/>
      <c r="C641" s="95"/>
      <c r="D641" s="95"/>
    </row>
    <row r="642" spans="2:4">
      <c r="B642" s="94"/>
      <c r="C642" s="95"/>
      <c r="D642" s="95"/>
    </row>
    <row r="643" spans="2:4">
      <c r="B643" s="94"/>
      <c r="C643" s="95"/>
      <c r="D643" s="95"/>
    </row>
    <row r="644" spans="2:4">
      <c r="B644" s="94"/>
      <c r="C644" s="95"/>
      <c r="D644" s="95"/>
    </row>
    <row r="645" spans="2:4">
      <c r="B645" s="94"/>
      <c r="C645" s="95"/>
      <c r="D645" s="95"/>
    </row>
    <row r="646" spans="2:4">
      <c r="B646" s="94"/>
      <c r="C646" s="95"/>
      <c r="D646" s="95"/>
    </row>
    <row r="647" spans="2:4">
      <c r="B647" s="94"/>
      <c r="C647" s="95"/>
      <c r="D647" s="95"/>
    </row>
    <row r="648" spans="2:4">
      <c r="B648" s="94"/>
      <c r="C648" s="95"/>
      <c r="D648" s="95"/>
    </row>
    <row r="649" spans="2:4">
      <c r="B649" s="94"/>
      <c r="C649" s="95"/>
      <c r="D649" s="95"/>
    </row>
    <row r="650" spans="2:4">
      <c r="B650" s="94"/>
      <c r="C650" s="95"/>
      <c r="D650" s="95"/>
    </row>
    <row r="651" spans="2:4">
      <c r="B651" s="94"/>
      <c r="C651" s="95"/>
      <c r="D651" s="95"/>
    </row>
    <row r="652" spans="2:4">
      <c r="B652" s="94"/>
      <c r="C652" s="95"/>
      <c r="D652" s="95"/>
    </row>
    <row r="653" spans="2:4">
      <c r="B653" s="94"/>
      <c r="C653" s="95"/>
      <c r="D653" s="95"/>
    </row>
    <row r="654" spans="2:4">
      <c r="B654" s="94"/>
      <c r="C654" s="95"/>
      <c r="D654" s="95"/>
    </row>
    <row r="655" spans="2:4">
      <c r="B655" s="94"/>
      <c r="C655" s="95"/>
      <c r="D655" s="95"/>
    </row>
    <row r="656" spans="2:4">
      <c r="B656" s="94"/>
      <c r="C656" s="95"/>
      <c r="D656" s="95"/>
    </row>
    <row r="657" spans="2:4">
      <c r="B657" s="94"/>
      <c r="C657" s="95"/>
      <c r="D657" s="95"/>
    </row>
    <row r="658" spans="2:4">
      <c r="B658" s="94"/>
      <c r="C658" s="95"/>
      <c r="D658" s="95"/>
    </row>
    <row r="659" spans="2:4">
      <c r="B659" s="94"/>
      <c r="C659" s="95"/>
      <c r="D659" s="95"/>
    </row>
    <row r="660" spans="2:4">
      <c r="B660" s="94"/>
      <c r="C660" s="95"/>
      <c r="D660" s="95"/>
    </row>
    <row r="661" spans="2:4">
      <c r="B661" s="94"/>
      <c r="C661" s="95"/>
      <c r="D661" s="95"/>
    </row>
    <row r="662" spans="2:4">
      <c r="B662" s="94"/>
      <c r="C662" s="95"/>
      <c r="D662" s="95"/>
    </row>
    <row r="663" spans="2:4">
      <c r="B663" s="94"/>
      <c r="C663" s="95"/>
      <c r="D663" s="95"/>
    </row>
    <row r="664" spans="2:4">
      <c r="B664" s="94"/>
      <c r="C664" s="95"/>
      <c r="D664" s="95"/>
    </row>
    <row r="665" spans="2:4">
      <c r="B665" s="94"/>
      <c r="C665" s="95"/>
      <c r="D665" s="95"/>
    </row>
    <row r="666" spans="2:4">
      <c r="B666" s="94"/>
      <c r="C666" s="95"/>
      <c r="D666" s="95"/>
    </row>
    <row r="667" spans="2:4">
      <c r="B667" s="94"/>
      <c r="C667" s="95"/>
      <c r="D667" s="95"/>
    </row>
    <row r="668" spans="2:4">
      <c r="B668" s="94"/>
      <c r="C668" s="95"/>
      <c r="D668" s="95"/>
    </row>
    <row r="669" spans="2:4">
      <c r="B669" s="94"/>
      <c r="C669" s="95"/>
      <c r="D669" s="95"/>
    </row>
    <row r="670" spans="2:4">
      <c r="B670" s="94"/>
      <c r="C670" s="95"/>
      <c r="D670" s="95"/>
    </row>
    <row r="671" spans="2:4">
      <c r="B671" s="94"/>
      <c r="C671" s="95"/>
      <c r="D671" s="95"/>
    </row>
    <row r="672" spans="2:4">
      <c r="B672" s="94"/>
      <c r="C672" s="95"/>
      <c r="D672" s="95"/>
    </row>
    <row r="673" spans="2:4">
      <c r="B673" s="94"/>
      <c r="C673" s="95"/>
      <c r="D673" s="95"/>
    </row>
    <row r="674" spans="2:4">
      <c r="B674" s="94"/>
      <c r="C674" s="95"/>
      <c r="D674" s="95"/>
    </row>
    <row r="675" spans="2:4">
      <c r="B675" s="94"/>
      <c r="C675" s="95"/>
      <c r="D675" s="95"/>
    </row>
    <row r="676" spans="2:4">
      <c r="B676" s="94"/>
      <c r="C676" s="95"/>
      <c r="D676" s="95"/>
    </row>
    <row r="677" spans="2:4">
      <c r="B677" s="94"/>
      <c r="C677" s="95"/>
      <c r="D677" s="95"/>
    </row>
    <row r="678" spans="2:4">
      <c r="B678" s="94"/>
      <c r="C678" s="95"/>
      <c r="D678" s="95"/>
    </row>
    <row r="679" spans="2:4">
      <c r="B679" s="94"/>
      <c r="C679" s="95"/>
      <c r="D679" s="95"/>
    </row>
    <row r="680" spans="2:4">
      <c r="B680" s="94"/>
      <c r="C680" s="95"/>
      <c r="D680" s="95"/>
    </row>
    <row r="681" spans="2:4">
      <c r="B681" s="94"/>
      <c r="C681" s="95"/>
      <c r="D681" s="95"/>
    </row>
    <row r="682" spans="2:4">
      <c r="B682" s="94"/>
      <c r="C682" s="95"/>
      <c r="D682" s="95"/>
    </row>
    <row r="683" spans="2:4">
      <c r="B683" s="94"/>
      <c r="C683" s="95"/>
      <c r="D683" s="95"/>
    </row>
    <row r="684" spans="2:4">
      <c r="B684" s="94"/>
      <c r="C684" s="95"/>
      <c r="D684" s="95"/>
    </row>
    <row r="685" spans="2:4">
      <c r="B685" s="94"/>
      <c r="C685" s="95"/>
      <c r="D685" s="95"/>
    </row>
    <row r="686" spans="2:4">
      <c r="B686" s="94"/>
      <c r="C686" s="95"/>
      <c r="D686" s="95"/>
    </row>
    <row r="687" spans="2:4">
      <c r="B687" s="94"/>
      <c r="C687" s="95"/>
      <c r="D687" s="95"/>
    </row>
    <row r="688" spans="2:4">
      <c r="B688" s="94"/>
      <c r="C688" s="95"/>
      <c r="D688" s="95"/>
    </row>
    <row r="689" spans="2:4">
      <c r="B689" s="94"/>
      <c r="C689" s="95"/>
      <c r="D689" s="95"/>
    </row>
    <row r="690" spans="2:4">
      <c r="B690" s="94"/>
      <c r="C690" s="95"/>
      <c r="D690" s="95"/>
    </row>
    <row r="691" spans="2:4">
      <c r="B691" s="94"/>
      <c r="C691" s="95"/>
      <c r="D691" s="95"/>
    </row>
    <row r="692" spans="2:4">
      <c r="B692" s="94"/>
      <c r="C692" s="95"/>
      <c r="D692" s="95"/>
    </row>
    <row r="693" spans="2:4">
      <c r="B693" s="94"/>
      <c r="C693" s="95"/>
      <c r="D693" s="95"/>
    </row>
    <row r="694" spans="2:4">
      <c r="B694" s="94"/>
      <c r="C694" s="95"/>
      <c r="D694" s="95"/>
    </row>
    <row r="695" spans="2:4">
      <c r="B695" s="94"/>
      <c r="C695" s="95"/>
      <c r="D695" s="95"/>
    </row>
    <row r="696" spans="2:4">
      <c r="B696" s="94"/>
      <c r="C696" s="95"/>
      <c r="D696" s="95"/>
    </row>
    <row r="697" spans="2:4">
      <c r="B697" s="94"/>
      <c r="C697" s="95"/>
      <c r="D697" s="95"/>
    </row>
    <row r="698" spans="2:4">
      <c r="B698" s="94"/>
      <c r="C698" s="95"/>
      <c r="D698" s="95"/>
    </row>
    <row r="699" spans="2:4">
      <c r="B699" s="94"/>
      <c r="C699" s="95"/>
      <c r="D699" s="95"/>
    </row>
    <row r="700" spans="2:4">
      <c r="B700" s="94"/>
      <c r="C700" s="95"/>
      <c r="D700" s="95"/>
    </row>
    <row r="701" spans="2:4">
      <c r="B701" s="94"/>
      <c r="C701" s="95"/>
      <c r="D701" s="95"/>
    </row>
    <row r="702" spans="2:4">
      <c r="B702" s="94"/>
      <c r="C702" s="95"/>
      <c r="D702" s="95"/>
    </row>
    <row r="703" spans="2:4">
      <c r="B703" s="94"/>
      <c r="C703" s="95"/>
      <c r="D703" s="95"/>
    </row>
    <row r="704" spans="2:4">
      <c r="B704" s="94"/>
      <c r="C704" s="95"/>
      <c r="D704" s="95"/>
    </row>
    <row r="705" spans="2:4">
      <c r="B705" s="94"/>
      <c r="C705" s="95"/>
      <c r="D705" s="95"/>
    </row>
    <row r="706" spans="2:4">
      <c r="B706" s="94"/>
      <c r="C706" s="95"/>
      <c r="D706" s="95"/>
    </row>
    <row r="707" spans="2:4">
      <c r="B707" s="94"/>
      <c r="C707" s="95"/>
      <c r="D707" s="95"/>
    </row>
    <row r="708" spans="2:4">
      <c r="B708" s="94"/>
      <c r="C708" s="95"/>
      <c r="D708" s="95"/>
    </row>
    <row r="709" spans="2:4">
      <c r="B709" s="94"/>
      <c r="C709" s="95"/>
      <c r="D709" s="95"/>
    </row>
    <row r="710" spans="2:4">
      <c r="B710" s="94"/>
      <c r="C710" s="95"/>
      <c r="D710" s="95"/>
    </row>
    <row r="711" spans="2:4">
      <c r="B711" s="94"/>
      <c r="C711" s="95"/>
      <c r="D711" s="95"/>
    </row>
    <row r="712" spans="2:4">
      <c r="B712" s="94"/>
      <c r="C712" s="95"/>
      <c r="D712" s="95"/>
    </row>
    <row r="713" spans="2:4">
      <c r="B713" s="94"/>
      <c r="C713" s="95"/>
      <c r="D713" s="95"/>
    </row>
    <row r="714" spans="2:4">
      <c r="B714" s="94"/>
      <c r="C714" s="95"/>
      <c r="D714" s="95"/>
    </row>
    <row r="715" spans="2:4">
      <c r="B715" s="94"/>
      <c r="C715" s="95"/>
      <c r="D715" s="95"/>
    </row>
    <row r="716" spans="2:4">
      <c r="B716" s="94"/>
      <c r="C716" s="95"/>
      <c r="D716" s="95"/>
    </row>
    <row r="717" spans="2:4">
      <c r="B717" s="94"/>
      <c r="C717" s="95"/>
      <c r="D717" s="95"/>
    </row>
    <row r="718" spans="2:4">
      <c r="B718" s="94"/>
      <c r="C718" s="95"/>
      <c r="D718" s="95"/>
    </row>
    <row r="719" spans="2:4">
      <c r="B719" s="94"/>
      <c r="C719" s="95"/>
      <c r="D719" s="95"/>
    </row>
    <row r="720" spans="2:4">
      <c r="B720" s="94"/>
      <c r="C720" s="95"/>
      <c r="D720" s="95"/>
    </row>
    <row r="721" spans="2:4">
      <c r="B721" s="94"/>
      <c r="C721" s="95"/>
      <c r="D721" s="95"/>
    </row>
    <row r="722" spans="2:4">
      <c r="B722" s="94"/>
      <c r="C722" s="95"/>
      <c r="D722" s="95"/>
    </row>
    <row r="723" spans="2:4">
      <c r="B723" s="94"/>
      <c r="C723" s="95"/>
      <c r="D723" s="95"/>
    </row>
    <row r="724" spans="2:4">
      <c r="B724" s="94"/>
      <c r="C724" s="95"/>
      <c r="D724" s="95"/>
    </row>
    <row r="725" spans="2:4">
      <c r="B725" s="94"/>
      <c r="C725" s="95"/>
      <c r="D725" s="95"/>
    </row>
    <row r="726" spans="2:4">
      <c r="B726" s="94"/>
      <c r="C726" s="95"/>
      <c r="D726" s="95"/>
    </row>
    <row r="727" spans="2:4">
      <c r="B727" s="94"/>
      <c r="C727" s="95"/>
      <c r="D727" s="95"/>
    </row>
    <row r="728" spans="2:4">
      <c r="B728" s="94"/>
      <c r="C728" s="95"/>
      <c r="D728" s="95"/>
    </row>
    <row r="729" spans="2:4">
      <c r="B729" s="94"/>
      <c r="C729" s="95"/>
      <c r="D729" s="95"/>
    </row>
    <row r="730" spans="2:4">
      <c r="B730" s="94"/>
      <c r="C730" s="95"/>
      <c r="D730" s="95"/>
    </row>
    <row r="731" spans="2:4">
      <c r="B731" s="94"/>
      <c r="C731" s="95"/>
      <c r="D731" s="95"/>
    </row>
    <row r="732" spans="2:4">
      <c r="B732" s="94"/>
      <c r="C732" s="95"/>
      <c r="D732" s="95"/>
    </row>
    <row r="733" spans="2:4">
      <c r="B733" s="94"/>
      <c r="C733" s="95"/>
      <c r="D733" s="95"/>
    </row>
    <row r="734" spans="2:4">
      <c r="B734" s="94"/>
      <c r="C734" s="95"/>
      <c r="D734" s="95"/>
    </row>
    <row r="735" spans="2:4">
      <c r="B735" s="94"/>
      <c r="C735" s="95"/>
      <c r="D735" s="95"/>
    </row>
    <row r="736" spans="2:4">
      <c r="B736" s="94"/>
      <c r="C736" s="95"/>
      <c r="D736" s="95"/>
    </row>
    <row r="737" spans="2:4">
      <c r="B737" s="94"/>
      <c r="C737" s="95"/>
      <c r="D737" s="95"/>
    </row>
    <row r="738" spans="2:4">
      <c r="B738" s="94"/>
      <c r="C738" s="95"/>
      <c r="D738" s="95"/>
    </row>
    <row r="739" spans="2:4">
      <c r="B739" s="94"/>
      <c r="C739" s="95"/>
      <c r="D739" s="95"/>
    </row>
    <row r="740" spans="2:4">
      <c r="B740" s="94"/>
      <c r="C740" s="95"/>
      <c r="D740" s="95"/>
    </row>
    <row r="741" spans="2:4">
      <c r="B741" s="94"/>
      <c r="C741" s="95"/>
      <c r="D741" s="95"/>
    </row>
    <row r="742" spans="2:4">
      <c r="B742" s="94"/>
      <c r="C742" s="95"/>
      <c r="D742" s="95"/>
    </row>
    <row r="743" spans="2:4">
      <c r="B743" s="94"/>
      <c r="C743" s="95"/>
      <c r="D743" s="95"/>
    </row>
    <row r="744" spans="2:4">
      <c r="B744" s="94"/>
      <c r="C744" s="95"/>
      <c r="D744" s="95"/>
    </row>
    <row r="745" spans="2:4">
      <c r="B745" s="94"/>
      <c r="C745" s="95"/>
      <c r="D745" s="95"/>
    </row>
    <row r="746" spans="2:4">
      <c r="B746" s="94"/>
      <c r="C746" s="95"/>
      <c r="D746" s="95"/>
    </row>
    <row r="747" spans="2:4">
      <c r="B747" s="94"/>
      <c r="C747" s="95"/>
      <c r="D747" s="95"/>
    </row>
    <row r="748" spans="2:4">
      <c r="B748" s="94"/>
      <c r="C748" s="95"/>
      <c r="D748" s="95"/>
    </row>
    <row r="749" spans="2:4">
      <c r="B749" s="94"/>
      <c r="C749" s="95"/>
      <c r="D749" s="95"/>
    </row>
    <row r="750" spans="2:4">
      <c r="B750" s="94"/>
      <c r="C750" s="95"/>
      <c r="D750" s="95"/>
    </row>
    <row r="751" spans="2:4">
      <c r="B751" s="94"/>
      <c r="C751" s="95"/>
      <c r="D751" s="95"/>
    </row>
    <row r="752" spans="2:4">
      <c r="B752" s="94"/>
      <c r="C752" s="95"/>
      <c r="D752" s="95"/>
    </row>
    <row r="753" spans="2:4">
      <c r="B753" s="94"/>
      <c r="C753" s="95"/>
      <c r="D753" s="95"/>
    </row>
    <row r="754" spans="2:4">
      <c r="B754" s="94"/>
      <c r="C754" s="95"/>
      <c r="D754" s="95"/>
    </row>
    <row r="755" spans="2:4">
      <c r="B755" s="94"/>
      <c r="C755" s="95"/>
      <c r="D755" s="95"/>
    </row>
    <row r="756" spans="2:4">
      <c r="B756" s="94"/>
      <c r="C756" s="95"/>
      <c r="D756" s="95"/>
    </row>
    <row r="757" spans="2:4">
      <c r="B757" s="94"/>
      <c r="C757" s="95"/>
      <c r="D757" s="95"/>
    </row>
    <row r="758" spans="2:4">
      <c r="B758" s="94"/>
      <c r="C758" s="95"/>
      <c r="D758" s="95"/>
    </row>
    <row r="759" spans="2:4">
      <c r="B759" s="94"/>
      <c r="C759" s="95"/>
      <c r="D759" s="95"/>
    </row>
    <row r="760" spans="2:4">
      <c r="B760" s="94"/>
      <c r="C760" s="95"/>
      <c r="D760" s="95"/>
    </row>
    <row r="761" spans="2:4">
      <c r="B761" s="94"/>
      <c r="C761" s="95"/>
      <c r="D761" s="95"/>
    </row>
    <row r="762" spans="2:4">
      <c r="B762" s="94"/>
      <c r="C762" s="95"/>
      <c r="D762" s="95"/>
    </row>
    <row r="763" spans="2:4">
      <c r="B763" s="94"/>
      <c r="C763" s="95"/>
      <c r="D763" s="95"/>
    </row>
    <row r="764" spans="2:4">
      <c r="B764" s="94"/>
      <c r="C764" s="95"/>
      <c r="D764" s="95"/>
    </row>
    <row r="765" spans="2:4">
      <c r="B765" s="94"/>
      <c r="C765" s="95"/>
      <c r="D765" s="95"/>
    </row>
    <row r="766" spans="2:4">
      <c r="B766" s="94"/>
      <c r="C766" s="95"/>
      <c r="D766" s="95"/>
    </row>
    <row r="767" spans="2:4">
      <c r="B767" s="94"/>
      <c r="C767" s="95"/>
      <c r="D767" s="95"/>
    </row>
    <row r="768" spans="2:4">
      <c r="B768" s="94"/>
      <c r="C768" s="95"/>
      <c r="D768" s="95"/>
    </row>
    <row r="769" spans="2:4">
      <c r="B769" s="94"/>
      <c r="C769" s="95"/>
      <c r="D769" s="95"/>
    </row>
    <row r="770" spans="2:4">
      <c r="B770" s="94"/>
      <c r="C770" s="95"/>
      <c r="D770" s="95"/>
    </row>
    <row r="771" spans="2:4">
      <c r="B771" s="94"/>
      <c r="C771" s="95"/>
      <c r="D771" s="95"/>
    </row>
    <row r="772" spans="2:4">
      <c r="B772" s="94"/>
      <c r="C772" s="95"/>
      <c r="D772" s="95"/>
    </row>
    <row r="773" spans="2:4">
      <c r="B773" s="94"/>
      <c r="C773" s="95"/>
      <c r="D773" s="95"/>
    </row>
    <row r="774" spans="2:4">
      <c r="B774" s="94"/>
      <c r="C774" s="95"/>
      <c r="D774" s="95"/>
    </row>
    <row r="775" spans="2:4">
      <c r="B775" s="94"/>
      <c r="C775" s="95"/>
      <c r="D775" s="95"/>
    </row>
    <row r="776" spans="2:4">
      <c r="B776" s="94"/>
      <c r="C776" s="95"/>
      <c r="D776" s="95"/>
    </row>
    <row r="777" spans="2:4">
      <c r="B777" s="94"/>
      <c r="C777" s="95"/>
      <c r="D777" s="95"/>
    </row>
    <row r="778" spans="2:4">
      <c r="B778" s="94"/>
      <c r="C778" s="95"/>
      <c r="D778" s="95"/>
    </row>
    <row r="779" spans="2:4">
      <c r="B779" s="94"/>
      <c r="C779" s="95"/>
      <c r="D779" s="95"/>
    </row>
    <row r="780" spans="2:4">
      <c r="B780" s="94"/>
      <c r="C780" s="95"/>
      <c r="D780" s="95"/>
    </row>
    <row r="781" spans="2:4">
      <c r="B781" s="94"/>
      <c r="C781" s="95"/>
      <c r="D781" s="95"/>
    </row>
    <row r="782" spans="2:4">
      <c r="B782" s="94"/>
      <c r="C782" s="95"/>
      <c r="D782" s="95"/>
    </row>
    <row r="783" spans="2:4">
      <c r="B783" s="94"/>
      <c r="C783" s="95"/>
      <c r="D783" s="95"/>
    </row>
    <row r="784" spans="2:4">
      <c r="B784" s="94"/>
      <c r="C784" s="95"/>
      <c r="D784" s="95"/>
    </row>
    <row r="785" spans="2:4">
      <c r="B785" s="94"/>
      <c r="C785" s="95"/>
      <c r="D785" s="95"/>
    </row>
    <row r="786" spans="2:4">
      <c r="B786" s="94"/>
      <c r="C786" s="95"/>
      <c r="D786" s="95"/>
    </row>
    <row r="787" spans="2:4">
      <c r="B787" s="94"/>
      <c r="C787" s="95"/>
      <c r="D787" s="95"/>
    </row>
    <row r="788" spans="2:4">
      <c r="B788" s="94"/>
      <c r="C788" s="95"/>
      <c r="D788" s="95"/>
    </row>
    <row r="789" spans="2:4">
      <c r="B789" s="94"/>
      <c r="C789" s="95"/>
      <c r="D789" s="95"/>
    </row>
    <row r="790" spans="2:4">
      <c r="B790" s="94"/>
      <c r="C790" s="95"/>
      <c r="D790" s="95"/>
    </row>
    <row r="791" spans="2:4">
      <c r="B791" s="94"/>
      <c r="C791" s="95"/>
      <c r="D791" s="95"/>
    </row>
    <row r="792" spans="2:4">
      <c r="B792" s="94"/>
      <c r="C792" s="95"/>
      <c r="D792" s="95"/>
    </row>
    <row r="793" spans="2:4">
      <c r="B793" s="94"/>
      <c r="C793" s="95"/>
      <c r="D793" s="95"/>
    </row>
    <row r="794" spans="2:4">
      <c r="B794" s="94"/>
      <c r="C794" s="95"/>
      <c r="D794" s="95"/>
    </row>
    <row r="795" spans="2:4">
      <c r="B795" s="94"/>
      <c r="C795" s="95"/>
      <c r="D795" s="95"/>
    </row>
    <row r="796" spans="2:4">
      <c r="B796" s="94"/>
      <c r="C796" s="95"/>
      <c r="D796" s="95"/>
    </row>
    <row r="797" spans="2:4">
      <c r="B797" s="94"/>
      <c r="C797" s="95"/>
      <c r="D797" s="95"/>
    </row>
    <row r="798" spans="2:4">
      <c r="B798" s="94"/>
      <c r="C798" s="95"/>
      <c r="D798" s="95"/>
    </row>
    <row r="799" spans="2:4">
      <c r="B799" s="94"/>
      <c r="C799" s="95"/>
      <c r="D799" s="95"/>
    </row>
    <row r="800" spans="2:4">
      <c r="B800" s="94"/>
      <c r="C800" s="95"/>
      <c r="D800" s="95"/>
    </row>
    <row r="801" spans="2:4">
      <c r="B801" s="94"/>
      <c r="C801" s="95"/>
      <c r="D801" s="95"/>
    </row>
    <row r="802" spans="2:4">
      <c r="B802" s="94"/>
      <c r="C802" s="95"/>
      <c r="D802" s="95"/>
    </row>
    <row r="803" spans="2:4">
      <c r="B803" s="94"/>
      <c r="C803" s="95"/>
      <c r="D803" s="95"/>
    </row>
    <row r="804" spans="2:4">
      <c r="B804" s="94"/>
      <c r="C804" s="95"/>
      <c r="D804" s="95"/>
    </row>
    <row r="805" spans="2:4">
      <c r="B805" s="94"/>
      <c r="C805" s="95"/>
      <c r="D805" s="95"/>
    </row>
    <row r="806" spans="2:4">
      <c r="B806" s="94"/>
      <c r="C806" s="95"/>
      <c r="D806" s="95"/>
    </row>
    <row r="807" spans="2:4">
      <c r="B807" s="94"/>
      <c r="C807" s="95"/>
      <c r="D807" s="95"/>
    </row>
    <row r="808" spans="2:4">
      <c r="B808" s="94"/>
      <c r="C808" s="95"/>
      <c r="D808" s="95"/>
    </row>
    <row r="809" spans="2:4">
      <c r="B809" s="94"/>
      <c r="C809" s="95"/>
      <c r="D809" s="95"/>
    </row>
    <row r="810" spans="2:4">
      <c r="B810" s="94"/>
      <c r="C810" s="95"/>
      <c r="D810" s="95"/>
    </row>
    <row r="811" spans="2:4">
      <c r="B811" s="94"/>
      <c r="C811" s="95"/>
      <c r="D811" s="95"/>
    </row>
    <row r="812" spans="2:4">
      <c r="B812" s="94"/>
      <c r="C812" s="95"/>
      <c r="D812" s="95"/>
    </row>
    <row r="813" spans="2:4">
      <c r="B813" s="94"/>
      <c r="C813" s="95"/>
      <c r="D813" s="95"/>
    </row>
    <row r="814" spans="2:4">
      <c r="B814" s="94"/>
      <c r="C814" s="95"/>
      <c r="D814" s="95"/>
    </row>
    <row r="815" spans="2:4">
      <c r="B815" s="94"/>
      <c r="C815" s="95"/>
      <c r="D815" s="95"/>
    </row>
    <row r="816" spans="2:4">
      <c r="B816" s="94"/>
      <c r="C816" s="95"/>
      <c r="D816" s="95"/>
    </row>
    <row r="817" spans="2:4">
      <c r="B817" s="94"/>
      <c r="C817" s="95"/>
      <c r="D817" s="95"/>
    </row>
    <row r="818" spans="2:4">
      <c r="B818" s="94"/>
      <c r="C818" s="95"/>
      <c r="D818" s="95"/>
    </row>
    <row r="819" spans="2:4">
      <c r="B819" s="94"/>
      <c r="C819" s="95"/>
      <c r="D819" s="95"/>
    </row>
    <row r="820" spans="2:4">
      <c r="B820" s="94"/>
      <c r="C820" s="95"/>
      <c r="D820" s="95"/>
    </row>
    <row r="821" spans="2:4">
      <c r="B821" s="94"/>
      <c r="C821" s="95"/>
      <c r="D821" s="95"/>
    </row>
    <row r="822" spans="2:4">
      <c r="B822" s="94"/>
      <c r="C822" s="95"/>
      <c r="D822" s="95"/>
    </row>
    <row r="823" spans="2:4">
      <c r="B823" s="94"/>
      <c r="C823" s="95"/>
      <c r="D823" s="95"/>
    </row>
    <row r="824" spans="2:4">
      <c r="B824" s="94"/>
      <c r="C824" s="95"/>
      <c r="D824" s="95"/>
    </row>
    <row r="825" spans="2:4">
      <c r="B825" s="94"/>
      <c r="C825" s="95"/>
      <c r="D825" s="95"/>
    </row>
    <row r="826" spans="2:4">
      <c r="B826" s="94"/>
      <c r="C826" s="95"/>
      <c r="D826" s="95"/>
    </row>
    <row r="827" spans="2:4">
      <c r="B827" s="94"/>
      <c r="C827" s="95"/>
      <c r="D827" s="95"/>
    </row>
    <row r="828" spans="2:4">
      <c r="B828" s="94"/>
      <c r="C828" s="95"/>
      <c r="D828" s="95"/>
    </row>
    <row r="829" spans="2:4">
      <c r="B829" s="94"/>
      <c r="C829" s="95"/>
      <c r="D829" s="95"/>
    </row>
    <row r="830" spans="2:4">
      <c r="B830" s="94"/>
      <c r="C830" s="95"/>
      <c r="D830" s="95"/>
    </row>
    <row r="831" spans="2:4">
      <c r="B831" s="94"/>
      <c r="C831" s="95"/>
      <c r="D831" s="95"/>
    </row>
    <row r="832" spans="2:4">
      <c r="B832" s="94"/>
      <c r="C832" s="95"/>
      <c r="D832" s="95"/>
    </row>
    <row r="833" spans="2:4">
      <c r="B833" s="94"/>
      <c r="C833" s="95"/>
      <c r="D833" s="95"/>
    </row>
    <row r="834" spans="2:4">
      <c r="B834" s="94"/>
      <c r="C834" s="95"/>
      <c r="D834" s="95"/>
    </row>
    <row r="835" spans="2:4">
      <c r="B835" s="94"/>
      <c r="C835" s="95"/>
      <c r="D835" s="95"/>
    </row>
    <row r="836" spans="2:4">
      <c r="B836" s="94"/>
      <c r="C836" s="95"/>
      <c r="D836" s="95"/>
    </row>
    <row r="837" spans="2:4">
      <c r="B837" s="94"/>
      <c r="C837" s="95"/>
      <c r="D837" s="95"/>
    </row>
    <row r="838" spans="2:4">
      <c r="B838" s="94"/>
      <c r="C838" s="95"/>
      <c r="D838" s="95"/>
    </row>
    <row r="839" spans="2:4">
      <c r="B839" s="94"/>
      <c r="C839" s="95"/>
      <c r="D839" s="95"/>
    </row>
    <row r="840" spans="2:4">
      <c r="B840" s="94"/>
      <c r="C840" s="95"/>
      <c r="D840" s="95"/>
    </row>
    <row r="841" spans="2:4">
      <c r="B841" s="94"/>
      <c r="C841" s="95"/>
      <c r="D841" s="95"/>
    </row>
    <row r="842" spans="2:4">
      <c r="B842" s="94"/>
      <c r="C842" s="95"/>
      <c r="D842" s="95"/>
    </row>
    <row r="843" spans="2:4">
      <c r="B843" s="94"/>
      <c r="C843" s="95"/>
      <c r="D843" s="95"/>
    </row>
    <row r="844" spans="2:4">
      <c r="B844" s="94"/>
      <c r="C844" s="95"/>
      <c r="D844" s="95"/>
    </row>
    <row r="845" spans="2:4">
      <c r="B845" s="94"/>
      <c r="C845" s="95"/>
      <c r="D845" s="95"/>
    </row>
    <row r="846" spans="2:4">
      <c r="B846" s="94"/>
      <c r="C846" s="95"/>
      <c r="D846" s="95"/>
    </row>
    <row r="847" spans="2:4">
      <c r="B847" s="94"/>
      <c r="C847" s="95"/>
      <c r="D847" s="95"/>
    </row>
    <row r="848" spans="2:4">
      <c r="B848" s="94"/>
      <c r="C848" s="95"/>
      <c r="D848" s="95"/>
    </row>
    <row r="849" spans="2:4">
      <c r="B849" s="94"/>
      <c r="C849" s="95"/>
      <c r="D849" s="95"/>
    </row>
    <row r="850" spans="2:4">
      <c r="B850" s="94"/>
      <c r="C850" s="95"/>
      <c r="D850" s="95"/>
    </row>
    <row r="851" spans="2:4">
      <c r="B851" s="94"/>
      <c r="C851" s="95"/>
      <c r="D851" s="95"/>
    </row>
    <row r="852" spans="2:4">
      <c r="B852" s="94"/>
      <c r="C852" s="95"/>
      <c r="D852" s="95"/>
    </row>
    <row r="853" spans="2:4">
      <c r="B853" s="94"/>
      <c r="C853" s="95"/>
      <c r="D853" s="95"/>
    </row>
    <row r="854" spans="2:4">
      <c r="B854" s="94"/>
      <c r="C854" s="95"/>
      <c r="D854" s="95"/>
    </row>
    <row r="855" spans="2:4">
      <c r="B855" s="94"/>
      <c r="C855" s="95"/>
      <c r="D855" s="95"/>
    </row>
    <row r="856" spans="2:4">
      <c r="B856" s="94"/>
      <c r="C856" s="95"/>
      <c r="D856" s="95"/>
    </row>
    <row r="857" spans="2:4">
      <c r="B857" s="94"/>
      <c r="C857" s="95"/>
      <c r="D857" s="95"/>
    </row>
    <row r="858" spans="2:4">
      <c r="B858" s="94"/>
      <c r="C858" s="95"/>
      <c r="D858" s="95"/>
    </row>
    <row r="859" spans="2:4">
      <c r="B859" s="94"/>
      <c r="C859" s="95"/>
      <c r="D859" s="95"/>
    </row>
    <row r="860" spans="2:4">
      <c r="B860" s="94"/>
      <c r="C860" s="95"/>
      <c r="D860" s="95"/>
    </row>
    <row r="861" spans="2:4">
      <c r="B861" s="94"/>
      <c r="C861" s="95"/>
      <c r="D861" s="95"/>
    </row>
    <row r="862" spans="2:4">
      <c r="B862" s="94"/>
      <c r="C862" s="95"/>
      <c r="D862" s="95"/>
    </row>
    <row r="863" spans="2:4">
      <c r="B863" s="94"/>
      <c r="C863" s="95"/>
      <c r="D863" s="95"/>
    </row>
    <row r="864" spans="2:4">
      <c r="B864" s="94"/>
      <c r="C864" s="95"/>
      <c r="D864" s="95"/>
    </row>
    <row r="865" spans="2:4">
      <c r="B865" s="94"/>
      <c r="C865" s="95"/>
      <c r="D865" s="95"/>
    </row>
    <row r="866" spans="2:4">
      <c r="B866" s="94"/>
      <c r="C866" s="95"/>
      <c r="D866" s="95"/>
    </row>
    <row r="867" spans="2:4">
      <c r="B867" s="94"/>
      <c r="C867" s="95"/>
      <c r="D867" s="95"/>
    </row>
    <row r="868" spans="2:4">
      <c r="B868" s="94"/>
      <c r="C868" s="95"/>
      <c r="D868" s="95"/>
    </row>
    <row r="869" spans="2:4">
      <c r="B869" s="94"/>
      <c r="C869" s="95"/>
      <c r="D869" s="95"/>
    </row>
    <row r="870" spans="2:4">
      <c r="B870" s="94"/>
      <c r="C870" s="95"/>
      <c r="D870" s="95"/>
    </row>
    <row r="871" spans="2:4">
      <c r="B871" s="94"/>
      <c r="C871" s="95"/>
      <c r="D871" s="95"/>
    </row>
    <row r="872" spans="2:4">
      <c r="B872" s="94"/>
      <c r="C872" s="95"/>
      <c r="D872" s="95"/>
    </row>
    <row r="873" spans="2:4">
      <c r="B873" s="94"/>
      <c r="C873" s="95"/>
      <c r="D873" s="95"/>
    </row>
    <row r="874" spans="2:4">
      <c r="B874" s="94"/>
      <c r="C874" s="95"/>
      <c r="D874" s="95"/>
    </row>
    <row r="875" spans="2:4">
      <c r="B875" s="94"/>
      <c r="C875" s="95"/>
      <c r="D875" s="95"/>
    </row>
    <row r="876" spans="2:4">
      <c r="B876" s="94"/>
      <c r="C876" s="95"/>
      <c r="D876" s="95"/>
    </row>
    <row r="877" spans="2:4">
      <c r="B877" s="94"/>
      <c r="C877" s="95"/>
      <c r="D877" s="95"/>
    </row>
    <row r="878" spans="2:4">
      <c r="B878" s="94"/>
      <c r="C878" s="95"/>
      <c r="D878" s="95"/>
    </row>
    <row r="879" spans="2:4">
      <c r="B879" s="94"/>
      <c r="C879" s="95"/>
      <c r="D879" s="95"/>
    </row>
    <row r="880" spans="2:4">
      <c r="B880" s="94"/>
      <c r="C880" s="95"/>
      <c r="D880" s="95"/>
    </row>
    <row r="881" spans="2:4">
      <c r="B881" s="94"/>
      <c r="C881" s="95"/>
      <c r="D881" s="95"/>
    </row>
    <row r="882" spans="2:4">
      <c r="B882" s="94"/>
      <c r="C882" s="95"/>
      <c r="D882" s="95"/>
    </row>
    <row r="883" spans="2:4">
      <c r="B883" s="94"/>
      <c r="C883" s="95"/>
      <c r="D883" s="95"/>
    </row>
    <row r="884" spans="2:4">
      <c r="B884" s="94"/>
      <c r="C884" s="95"/>
      <c r="D884" s="95"/>
    </row>
    <row r="885" spans="2:4">
      <c r="B885" s="94"/>
      <c r="C885" s="95"/>
      <c r="D885" s="95"/>
    </row>
    <row r="886" spans="2:4">
      <c r="B886" s="94"/>
      <c r="C886" s="95"/>
      <c r="D886" s="95"/>
    </row>
    <row r="887" spans="2:4">
      <c r="B887" s="94"/>
      <c r="C887" s="95"/>
      <c r="D887" s="95"/>
    </row>
    <row r="888" spans="2:4">
      <c r="B888" s="94"/>
      <c r="C888" s="95"/>
      <c r="D888" s="95"/>
    </row>
    <row r="889" spans="2:4">
      <c r="B889" s="94"/>
      <c r="C889" s="95"/>
      <c r="D889" s="95"/>
    </row>
    <row r="890" spans="2:4">
      <c r="B890" s="94"/>
      <c r="C890" s="95"/>
      <c r="D890" s="95"/>
    </row>
    <row r="891" spans="2:4">
      <c r="B891" s="94"/>
      <c r="C891" s="95"/>
      <c r="D891" s="95"/>
    </row>
    <row r="892" spans="2:4">
      <c r="B892" s="94"/>
      <c r="C892" s="95"/>
      <c r="D892" s="95"/>
    </row>
    <row r="893" spans="2:4">
      <c r="B893" s="94"/>
      <c r="C893" s="95"/>
      <c r="D893" s="95"/>
    </row>
    <row r="894" spans="2:4">
      <c r="B894" s="94"/>
      <c r="C894" s="95"/>
      <c r="D894" s="95"/>
    </row>
    <row r="895" spans="2:4">
      <c r="B895" s="94"/>
      <c r="C895" s="95"/>
      <c r="D895" s="95"/>
    </row>
    <row r="896" spans="2:4">
      <c r="B896" s="94"/>
      <c r="C896" s="95"/>
      <c r="D896" s="95"/>
    </row>
    <row r="897" spans="2:4">
      <c r="B897" s="94"/>
      <c r="C897" s="95"/>
      <c r="D897" s="95"/>
    </row>
    <row r="898" spans="2:4">
      <c r="B898" s="94"/>
      <c r="C898" s="95"/>
      <c r="D898" s="95"/>
    </row>
    <row r="899" spans="2:4">
      <c r="B899" s="94"/>
      <c r="C899" s="95"/>
      <c r="D899" s="95"/>
    </row>
    <row r="900" spans="2:4">
      <c r="B900" s="94"/>
      <c r="C900" s="95"/>
      <c r="D900" s="95"/>
    </row>
    <row r="901" spans="2:4">
      <c r="B901" s="94"/>
      <c r="C901" s="95"/>
      <c r="D901" s="95"/>
    </row>
    <row r="902" spans="2:4">
      <c r="B902" s="94"/>
      <c r="C902" s="95"/>
      <c r="D902" s="95"/>
    </row>
    <row r="903" spans="2:4">
      <c r="B903" s="94"/>
      <c r="C903" s="95"/>
      <c r="D903" s="95"/>
    </row>
    <row r="904" spans="2:4">
      <c r="B904" s="94"/>
      <c r="C904" s="95"/>
      <c r="D904" s="95"/>
    </row>
    <row r="905" spans="2:4">
      <c r="B905" s="94"/>
      <c r="C905" s="95"/>
      <c r="D905" s="95"/>
    </row>
    <row r="906" spans="2:4">
      <c r="B906" s="94"/>
      <c r="C906" s="95"/>
      <c r="D906" s="95"/>
    </row>
    <row r="907" spans="2:4">
      <c r="B907" s="94"/>
      <c r="C907" s="95"/>
      <c r="D907" s="95"/>
    </row>
    <row r="908" spans="2:4">
      <c r="B908" s="94"/>
      <c r="C908" s="95"/>
      <c r="D908" s="95"/>
    </row>
    <row r="909" spans="2:4">
      <c r="B909" s="94"/>
      <c r="C909" s="95"/>
      <c r="D909" s="95"/>
    </row>
    <row r="910" spans="2:4">
      <c r="B910" s="94"/>
      <c r="C910" s="95"/>
      <c r="D910" s="95"/>
    </row>
    <row r="911" spans="2:4">
      <c r="B911" s="94"/>
      <c r="C911" s="95"/>
      <c r="D911" s="95"/>
    </row>
    <row r="912" spans="2:4">
      <c r="B912" s="94"/>
      <c r="C912" s="95"/>
      <c r="D912" s="95"/>
    </row>
    <row r="913" spans="2:4">
      <c r="B913" s="94"/>
      <c r="C913" s="95"/>
      <c r="D913" s="95"/>
    </row>
    <row r="914" spans="2:4">
      <c r="B914" s="94"/>
      <c r="C914" s="95"/>
      <c r="D914" s="95"/>
    </row>
    <row r="915" spans="2:4">
      <c r="B915" s="94"/>
      <c r="C915" s="95"/>
      <c r="D915" s="95"/>
    </row>
    <row r="916" spans="2:4">
      <c r="B916" s="94"/>
      <c r="C916" s="95"/>
      <c r="D916" s="95"/>
    </row>
    <row r="917" spans="2:4">
      <c r="B917" s="94"/>
      <c r="C917" s="95"/>
      <c r="D917" s="95"/>
    </row>
    <row r="918" spans="2:4">
      <c r="B918" s="94"/>
      <c r="C918" s="95"/>
      <c r="D918" s="95"/>
    </row>
    <row r="919" spans="2:4">
      <c r="B919" s="94"/>
      <c r="C919" s="95"/>
      <c r="D919" s="95"/>
    </row>
    <row r="920" spans="2:4">
      <c r="B920" s="94"/>
      <c r="C920" s="95"/>
      <c r="D920" s="95"/>
    </row>
    <row r="921" spans="2:4">
      <c r="B921" s="94"/>
      <c r="C921" s="95"/>
      <c r="D921" s="95"/>
    </row>
    <row r="922" spans="2:4">
      <c r="B922" s="94"/>
      <c r="C922" s="95"/>
      <c r="D922" s="95"/>
    </row>
    <row r="923" spans="2:4">
      <c r="B923" s="94"/>
      <c r="C923" s="95"/>
      <c r="D923" s="95"/>
    </row>
    <row r="924" spans="2:4">
      <c r="B924" s="94"/>
      <c r="C924" s="95"/>
      <c r="D924" s="95"/>
    </row>
    <row r="925" spans="2:4">
      <c r="B925" s="94"/>
      <c r="C925" s="95"/>
      <c r="D925" s="95"/>
    </row>
    <row r="926" spans="2:4">
      <c r="B926" s="94"/>
      <c r="C926" s="95"/>
      <c r="D926" s="95"/>
    </row>
    <row r="927" spans="2:4">
      <c r="B927" s="94"/>
      <c r="C927" s="95"/>
      <c r="D927" s="95"/>
    </row>
    <row r="928" spans="2:4">
      <c r="B928" s="94"/>
      <c r="C928" s="95"/>
      <c r="D928" s="95"/>
    </row>
    <row r="929" spans="2:4">
      <c r="B929" s="94"/>
      <c r="C929" s="95"/>
      <c r="D929" s="95"/>
    </row>
    <row r="930" spans="2:4">
      <c r="B930" s="94"/>
      <c r="C930" s="95"/>
      <c r="D930" s="95"/>
    </row>
    <row r="931" spans="2:4">
      <c r="B931" s="94"/>
      <c r="C931" s="95"/>
      <c r="D931" s="95"/>
    </row>
    <row r="932" spans="2:4">
      <c r="B932" s="94"/>
      <c r="C932" s="95"/>
      <c r="D932" s="95"/>
    </row>
    <row r="933" spans="2:4">
      <c r="B933" s="94"/>
      <c r="C933" s="95"/>
      <c r="D933" s="95"/>
    </row>
    <row r="934" spans="2:4">
      <c r="B934" s="94"/>
      <c r="C934" s="95"/>
      <c r="D934" s="95"/>
    </row>
    <row r="935" spans="2:4">
      <c r="B935" s="94"/>
      <c r="C935" s="95"/>
      <c r="D935" s="95"/>
    </row>
    <row r="936" spans="2:4">
      <c r="B936" s="94"/>
      <c r="C936" s="95"/>
      <c r="D936" s="95"/>
    </row>
    <row r="937" spans="2:4">
      <c r="B937" s="94"/>
      <c r="C937" s="95"/>
      <c r="D937" s="95"/>
    </row>
    <row r="938" spans="2:4">
      <c r="B938" s="94"/>
      <c r="C938" s="95"/>
      <c r="D938" s="95"/>
    </row>
    <row r="939" spans="2:4">
      <c r="B939" s="94"/>
      <c r="C939" s="95"/>
      <c r="D939" s="95"/>
    </row>
    <row r="940" spans="2:4">
      <c r="B940" s="94"/>
      <c r="C940" s="95"/>
      <c r="D940" s="95"/>
    </row>
    <row r="941" spans="2:4">
      <c r="B941" s="94"/>
      <c r="C941" s="95"/>
      <c r="D941" s="95"/>
    </row>
    <row r="942" spans="2:4">
      <c r="B942" s="94"/>
      <c r="C942" s="95"/>
      <c r="D942" s="95"/>
    </row>
    <row r="943" spans="2:4">
      <c r="B943" s="94"/>
      <c r="C943" s="95"/>
      <c r="D943" s="95"/>
    </row>
    <row r="944" spans="2:4">
      <c r="B944" s="94"/>
      <c r="C944" s="95"/>
      <c r="D944" s="95"/>
    </row>
    <row r="945" spans="2:4">
      <c r="B945" s="94"/>
      <c r="C945" s="95"/>
      <c r="D945" s="95"/>
    </row>
    <row r="946" spans="2:4">
      <c r="B946" s="94"/>
      <c r="C946" s="95"/>
      <c r="D946" s="95"/>
    </row>
    <row r="947" spans="2:4">
      <c r="B947" s="94"/>
      <c r="C947" s="95"/>
      <c r="D947" s="95"/>
    </row>
    <row r="948" spans="2:4">
      <c r="B948" s="94"/>
      <c r="C948" s="95"/>
      <c r="D948" s="95"/>
    </row>
    <row r="949" spans="2:4">
      <c r="B949" s="94"/>
      <c r="C949" s="95"/>
      <c r="D949" s="95"/>
    </row>
    <row r="950" spans="2:4">
      <c r="B950" s="94"/>
      <c r="C950" s="95"/>
      <c r="D950" s="95"/>
    </row>
    <row r="951" spans="2:4">
      <c r="B951" s="94"/>
      <c r="C951" s="95"/>
      <c r="D951" s="95"/>
    </row>
    <row r="952" spans="2:4">
      <c r="B952" s="94"/>
      <c r="C952" s="95"/>
      <c r="D952" s="95"/>
    </row>
    <row r="953" spans="2:4">
      <c r="B953" s="94"/>
      <c r="C953" s="95"/>
      <c r="D953" s="95"/>
    </row>
    <row r="954" spans="2:4">
      <c r="B954" s="94"/>
      <c r="C954" s="95"/>
      <c r="D954" s="95"/>
    </row>
    <row r="955" spans="2:4">
      <c r="B955" s="94"/>
      <c r="C955" s="95"/>
      <c r="D955" s="95"/>
    </row>
    <row r="956" spans="2:4">
      <c r="B956" s="94"/>
      <c r="C956" s="95"/>
      <c r="D956" s="95"/>
    </row>
    <row r="957" spans="2:4">
      <c r="B957" s="94"/>
      <c r="C957" s="95"/>
      <c r="D957" s="95"/>
    </row>
    <row r="958" spans="2:4">
      <c r="B958" s="94"/>
      <c r="C958" s="95"/>
      <c r="D958" s="95"/>
    </row>
    <row r="959" spans="2:4">
      <c r="B959" s="94"/>
      <c r="C959" s="95"/>
      <c r="D959" s="95"/>
    </row>
    <row r="960" spans="2:4">
      <c r="B960" s="94"/>
      <c r="C960" s="95"/>
      <c r="D960" s="95"/>
    </row>
    <row r="961" spans="2:4">
      <c r="B961" s="94"/>
      <c r="C961" s="95"/>
      <c r="D961" s="95"/>
    </row>
    <row r="962" spans="2:4">
      <c r="B962" s="94"/>
      <c r="C962" s="95"/>
      <c r="D962" s="95"/>
    </row>
    <row r="963" spans="2:4">
      <c r="B963" s="94"/>
      <c r="C963" s="95"/>
      <c r="D963" s="95"/>
    </row>
    <row r="964" spans="2:4">
      <c r="B964" s="94"/>
      <c r="C964" s="95"/>
      <c r="D964" s="95"/>
    </row>
    <row r="965" spans="2:4">
      <c r="B965" s="94"/>
      <c r="C965" s="95"/>
      <c r="D965" s="95"/>
    </row>
    <row r="966" spans="2:4">
      <c r="B966" s="94"/>
      <c r="C966" s="95"/>
      <c r="D966" s="95"/>
    </row>
    <row r="967" spans="2:4">
      <c r="B967" s="94"/>
      <c r="C967" s="95"/>
      <c r="D967" s="95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144</v>
      </c>
      <c r="C1" s="46" t="s" vm="1">
        <v>227</v>
      </c>
    </row>
    <row r="2" spans="2:16">
      <c r="B2" s="46" t="s">
        <v>143</v>
      </c>
      <c r="C2" s="46" t="s">
        <v>228</v>
      </c>
    </row>
    <row r="3" spans="2:16">
      <c r="B3" s="46" t="s">
        <v>145</v>
      </c>
      <c r="C3" s="46" t="s">
        <v>229</v>
      </c>
    </row>
    <row r="4" spans="2:16">
      <c r="B4" s="46" t="s">
        <v>146</v>
      </c>
      <c r="C4" s="46">
        <v>414</v>
      </c>
    </row>
    <row r="6" spans="2:16" ht="26.25" customHeight="1">
      <c r="B6" s="145" t="s">
        <v>181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7"/>
    </row>
    <row r="7" spans="2:16" s="3" customFormat="1" ht="63">
      <c r="B7" s="21" t="s">
        <v>114</v>
      </c>
      <c r="C7" s="29" t="s">
        <v>44</v>
      </c>
      <c r="D7" s="29" t="s">
        <v>64</v>
      </c>
      <c r="E7" s="29" t="s">
        <v>14</v>
      </c>
      <c r="F7" s="29" t="s">
        <v>65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179</v>
      </c>
      <c r="L7" s="29" t="s">
        <v>209</v>
      </c>
      <c r="M7" s="29" t="s">
        <v>180</v>
      </c>
      <c r="N7" s="29" t="s">
        <v>58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5" t="s">
        <v>3014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16">
        <v>0</v>
      </c>
      <c r="N10" s="87"/>
      <c r="O10" s="117">
        <v>0</v>
      </c>
      <c r="P10" s="117">
        <v>0</v>
      </c>
    </row>
    <row r="11" spans="2:16" ht="20.25" customHeight="1">
      <c r="B11" s="110" t="s">
        <v>219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10" t="s">
        <v>110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0" t="s">
        <v>210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144</v>
      </c>
      <c r="C1" s="46" t="s" vm="1">
        <v>227</v>
      </c>
    </row>
    <row r="2" spans="2:16">
      <c r="B2" s="46" t="s">
        <v>143</v>
      </c>
      <c r="C2" s="46" t="s">
        <v>228</v>
      </c>
    </row>
    <row r="3" spans="2:16">
      <c r="B3" s="46" t="s">
        <v>145</v>
      </c>
      <c r="C3" s="46" t="s">
        <v>229</v>
      </c>
    </row>
    <row r="4" spans="2:16">
      <c r="B4" s="46" t="s">
        <v>146</v>
      </c>
      <c r="C4" s="46">
        <v>414</v>
      </c>
    </row>
    <row r="6" spans="2:16" ht="26.25" customHeight="1">
      <c r="B6" s="145" t="s">
        <v>182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7"/>
    </row>
    <row r="7" spans="2:16" s="3" customFormat="1" ht="63">
      <c r="B7" s="21" t="s">
        <v>114</v>
      </c>
      <c r="C7" s="29" t="s">
        <v>44</v>
      </c>
      <c r="D7" s="29" t="s">
        <v>64</v>
      </c>
      <c r="E7" s="29" t="s">
        <v>14</v>
      </c>
      <c r="F7" s="29" t="s">
        <v>65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179</v>
      </c>
      <c r="L7" s="29" t="s">
        <v>204</v>
      </c>
      <c r="M7" s="29" t="s">
        <v>180</v>
      </c>
      <c r="N7" s="29" t="s">
        <v>58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5" t="s">
        <v>3015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16">
        <v>0</v>
      </c>
      <c r="N10" s="87"/>
      <c r="O10" s="117">
        <v>0</v>
      </c>
      <c r="P10" s="117">
        <v>0</v>
      </c>
    </row>
    <row r="11" spans="2:16" ht="20.25" customHeight="1">
      <c r="B11" s="110" t="s">
        <v>219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10" t="s">
        <v>110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0" t="s">
        <v>210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</row>
    <row r="351" spans="2:16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</row>
    <row r="352" spans="2:16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</row>
    <row r="353" spans="2:16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</row>
    <row r="354" spans="2:16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</row>
    <row r="355" spans="2:16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</row>
    <row r="356" spans="2:16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</row>
    <row r="357" spans="2:16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</row>
    <row r="358" spans="2:16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</row>
    <row r="359" spans="2:16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</row>
    <row r="360" spans="2:16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</row>
    <row r="361" spans="2:16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</row>
    <row r="362" spans="2:16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</row>
    <row r="363" spans="2:16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</row>
    <row r="364" spans="2:16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</row>
    <row r="365" spans="2:16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</row>
    <row r="366" spans="2:16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</row>
    <row r="367" spans="2:16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</row>
    <row r="368" spans="2:16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</row>
    <row r="369" spans="2:16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</row>
    <row r="370" spans="2:16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</row>
    <row r="371" spans="2:16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</row>
    <row r="372" spans="2:16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</row>
    <row r="373" spans="2:16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</row>
    <row r="374" spans="2:16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</row>
    <row r="375" spans="2:16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</row>
    <row r="376" spans="2:16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</row>
    <row r="377" spans="2:16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</row>
    <row r="378" spans="2:16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</row>
    <row r="379" spans="2:16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</row>
    <row r="380" spans="2:16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</row>
    <row r="381" spans="2:16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</row>
    <row r="382" spans="2:16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</row>
    <row r="383" spans="2:16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</row>
    <row r="384" spans="2:16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</row>
    <row r="385" spans="2:16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</row>
    <row r="386" spans="2:16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</row>
    <row r="387" spans="2:16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</row>
    <row r="388" spans="2:16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</row>
    <row r="389" spans="2:16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</row>
    <row r="390" spans="2:16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</row>
    <row r="391" spans="2:16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</row>
    <row r="392" spans="2:16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</row>
    <row r="393" spans="2:16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</row>
    <row r="394" spans="2:16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</row>
    <row r="395" spans="2:16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</row>
    <row r="396" spans="2:16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</row>
    <row r="397" spans="2:16">
      <c r="B397" s="113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</row>
    <row r="398" spans="2:16">
      <c r="B398" s="113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</row>
    <row r="399" spans="2:16">
      <c r="B399" s="114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</row>
    <row r="400" spans="2:16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</row>
    <row r="401" spans="2:16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</row>
    <row r="402" spans="2:16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</row>
    <row r="403" spans="2:16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</row>
    <row r="404" spans="2:16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</row>
    <row r="405" spans="2:16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</row>
    <row r="406" spans="2:16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</row>
    <row r="407" spans="2:16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</row>
    <row r="408" spans="2:16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</row>
    <row r="409" spans="2:16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</row>
    <row r="410" spans="2:16">
      <c r="B410" s="94"/>
      <c r="C410" s="94"/>
      <c r="D410" s="94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</row>
    <row r="411" spans="2:16">
      <c r="B411" s="94"/>
      <c r="C411" s="94"/>
      <c r="D411" s="94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31.28515625" style="2" bestFit="1" customWidth="1"/>
    <col min="4" max="4" width="6.42578125" style="2" bestFit="1" customWidth="1"/>
    <col min="5" max="6" width="5.4257812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42578125" style="1" bestFit="1" customWidth="1"/>
    <col min="14" max="14" width="9.7109375" style="1" bestFit="1" customWidth="1"/>
    <col min="15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144</v>
      </c>
      <c r="C1" s="46" t="s" vm="1">
        <v>227</v>
      </c>
    </row>
    <row r="2" spans="2:18">
      <c r="B2" s="46" t="s">
        <v>143</v>
      </c>
      <c r="C2" s="46" t="s">
        <v>228</v>
      </c>
    </row>
    <row r="3" spans="2:18">
      <c r="B3" s="46" t="s">
        <v>145</v>
      </c>
      <c r="C3" s="46" t="s">
        <v>229</v>
      </c>
    </row>
    <row r="4" spans="2:18">
      <c r="B4" s="46" t="s">
        <v>146</v>
      </c>
      <c r="C4" s="46">
        <v>414</v>
      </c>
    </row>
    <row r="6" spans="2:18" ht="21.75" customHeight="1">
      <c r="B6" s="148" t="s">
        <v>171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50"/>
    </row>
    <row r="7" spans="2:18" ht="27.75" customHeight="1">
      <c r="B7" s="151" t="s">
        <v>87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3"/>
    </row>
    <row r="8" spans="2:18" s="3" customFormat="1" ht="66" customHeight="1">
      <c r="B8" s="21" t="s">
        <v>113</v>
      </c>
      <c r="C8" s="29" t="s">
        <v>44</v>
      </c>
      <c r="D8" s="29" t="s">
        <v>117</v>
      </c>
      <c r="E8" s="29" t="s">
        <v>14</v>
      </c>
      <c r="F8" s="29" t="s">
        <v>65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218</v>
      </c>
      <c r="O8" s="29" t="s">
        <v>61</v>
      </c>
      <c r="P8" s="29" t="s">
        <v>206</v>
      </c>
      <c r="Q8" s="29" t="s">
        <v>147</v>
      </c>
      <c r="R8" s="59" t="s">
        <v>149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15" t="s">
        <v>207</v>
      </c>
      <c r="O9" s="31" t="s">
        <v>212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9" t="s">
        <v>112</v>
      </c>
    </row>
    <row r="11" spans="2:18" s="4" customFormat="1" ht="18" customHeight="1">
      <c r="B11" s="87" t="s">
        <v>25</v>
      </c>
      <c r="C11" s="87"/>
      <c r="D11" s="88"/>
      <c r="E11" s="87"/>
      <c r="F11" s="87"/>
      <c r="G11" s="98"/>
      <c r="H11" s="90">
        <v>16.866871538250926</v>
      </c>
      <c r="I11" s="88"/>
      <c r="J11" s="89"/>
      <c r="K11" s="91">
        <v>1.5679203362285361E-2</v>
      </c>
      <c r="L11" s="90"/>
      <c r="M11" s="99"/>
      <c r="N11" s="90"/>
      <c r="O11" s="90">
        <v>411135.96900822304</v>
      </c>
      <c r="P11" s="91"/>
      <c r="Q11" s="91">
        <f>IFERROR(O11/$O$11,0)</f>
        <v>1</v>
      </c>
      <c r="R11" s="91">
        <f>O11/'סכום נכסי הקרן'!$C$42</f>
        <v>0.20884856571569005</v>
      </c>
    </row>
    <row r="12" spans="2:18" ht="22.5" customHeight="1">
      <c r="B12" s="79" t="s">
        <v>196</v>
      </c>
      <c r="C12" s="80"/>
      <c r="D12" s="81"/>
      <c r="E12" s="80"/>
      <c r="F12" s="80"/>
      <c r="G12" s="100"/>
      <c r="H12" s="83">
        <v>16.86687153825093</v>
      </c>
      <c r="I12" s="81"/>
      <c r="J12" s="82"/>
      <c r="K12" s="84">
        <v>1.5679203362285364E-2</v>
      </c>
      <c r="L12" s="83"/>
      <c r="M12" s="101"/>
      <c r="N12" s="83"/>
      <c r="O12" s="83">
        <v>411135.96900822292</v>
      </c>
      <c r="P12" s="84"/>
      <c r="Q12" s="84">
        <f t="shared" ref="Q12:Q22" si="0">IFERROR(O12/$O$11,0)</f>
        <v>0.99999999999999967</v>
      </c>
      <c r="R12" s="84">
        <f>O12/'סכום נכסי הקרן'!$C$42</f>
        <v>0.20884856571568999</v>
      </c>
    </row>
    <row r="13" spans="2:18">
      <c r="B13" s="92" t="s">
        <v>23</v>
      </c>
      <c r="C13" s="87"/>
      <c r="D13" s="88"/>
      <c r="E13" s="87"/>
      <c r="F13" s="87"/>
      <c r="G13" s="98"/>
      <c r="H13" s="90">
        <v>16.86687153825093</v>
      </c>
      <c r="I13" s="88"/>
      <c r="J13" s="89"/>
      <c r="K13" s="91">
        <v>1.5679203362285364E-2</v>
      </c>
      <c r="L13" s="90"/>
      <c r="M13" s="99"/>
      <c r="N13" s="90"/>
      <c r="O13" s="90">
        <v>411135.96900822292</v>
      </c>
      <c r="P13" s="91"/>
      <c r="Q13" s="91">
        <f t="shared" si="0"/>
        <v>0.99999999999999967</v>
      </c>
      <c r="R13" s="91">
        <f>O13/'סכום נכסי הקרן'!$C$42</f>
        <v>0.20884856571568999</v>
      </c>
    </row>
    <row r="14" spans="2:18">
      <c r="B14" s="102" t="s">
        <v>22</v>
      </c>
      <c r="C14" s="80"/>
      <c r="D14" s="81"/>
      <c r="E14" s="80"/>
      <c r="F14" s="80"/>
      <c r="G14" s="100"/>
      <c r="H14" s="83">
        <v>16.86687153825093</v>
      </c>
      <c r="I14" s="81"/>
      <c r="J14" s="82"/>
      <c r="K14" s="84">
        <v>1.5679203362285364E-2</v>
      </c>
      <c r="L14" s="83"/>
      <c r="M14" s="101"/>
      <c r="N14" s="83"/>
      <c r="O14" s="83">
        <v>411135.96900822292</v>
      </c>
      <c r="P14" s="84"/>
      <c r="Q14" s="84">
        <f t="shared" si="0"/>
        <v>0.99999999999999967</v>
      </c>
      <c r="R14" s="84">
        <f>O14/'סכום נכסי הקרן'!$C$42</f>
        <v>0.20884856571568999</v>
      </c>
    </row>
    <row r="15" spans="2:18">
      <c r="B15" s="103" t="s">
        <v>230</v>
      </c>
      <c r="C15" s="87" t="s">
        <v>231</v>
      </c>
      <c r="D15" s="88" t="s">
        <v>118</v>
      </c>
      <c r="E15" s="87" t="s">
        <v>232</v>
      </c>
      <c r="F15" s="87"/>
      <c r="G15" s="98"/>
      <c r="H15" s="90">
        <v>3.6299999999997423</v>
      </c>
      <c r="I15" s="88" t="s">
        <v>131</v>
      </c>
      <c r="J15" s="89">
        <v>7.4999999999999997E-3</v>
      </c>
      <c r="K15" s="91">
        <v>1.5599999999995742E-2</v>
      </c>
      <c r="L15" s="90">
        <v>1028911.6876040001</v>
      </c>
      <c r="M15" s="99">
        <v>109.59</v>
      </c>
      <c r="N15" s="90"/>
      <c r="O15" s="90">
        <v>1127.5843302830003</v>
      </c>
      <c r="P15" s="91">
        <v>4.913772402648872E-5</v>
      </c>
      <c r="Q15" s="91">
        <f t="shared" si="0"/>
        <v>2.7426068631335142E-3</v>
      </c>
      <c r="R15" s="91">
        <f>O15/'סכום נכסי הקרן'!$C$42</f>
        <v>5.727895096874423E-4</v>
      </c>
    </row>
    <row r="16" spans="2:18">
      <c r="B16" s="103" t="s">
        <v>233</v>
      </c>
      <c r="C16" s="87" t="s">
        <v>234</v>
      </c>
      <c r="D16" s="88" t="s">
        <v>118</v>
      </c>
      <c r="E16" s="87" t="s">
        <v>232</v>
      </c>
      <c r="F16" s="87"/>
      <c r="G16" s="98"/>
      <c r="H16" s="90">
        <v>5.5999999999996177</v>
      </c>
      <c r="I16" s="88" t="s">
        <v>131</v>
      </c>
      <c r="J16" s="89">
        <v>5.0000000000000001E-3</v>
      </c>
      <c r="K16" s="91">
        <v>1.4999999999996804E-2</v>
      </c>
      <c r="L16" s="90">
        <v>1482681.7927170002</v>
      </c>
      <c r="M16" s="99">
        <v>105.57</v>
      </c>
      <c r="N16" s="90"/>
      <c r="O16" s="90">
        <v>1565.2672247310002</v>
      </c>
      <c r="P16" s="91">
        <v>7.2946712292188559E-5</v>
      </c>
      <c r="Q16" s="91">
        <f t="shared" si="0"/>
        <v>3.8071765613377738E-3</v>
      </c>
      <c r="R16" s="91">
        <f>O16/'סכום נכסי הקרן'!$C$42</f>
        <v>7.9512336426178698E-4</v>
      </c>
    </row>
    <row r="17" spans="2:18">
      <c r="B17" s="103" t="s">
        <v>235</v>
      </c>
      <c r="C17" s="87" t="s">
        <v>236</v>
      </c>
      <c r="D17" s="88" t="s">
        <v>118</v>
      </c>
      <c r="E17" s="87" t="s">
        <v>232</v>
      </c>
      <c r="F17" s="87"/>
      <c r="G17" s="98"/>
      <c r="H17" s="90">
        <v>10.430000000000076</v>
      </c>
      <c r="I17" s="88" t="s">
        <v>131</v>
      </c>
      <c r="J17" s="89">
        <v>0.04</v>
      </c>
      <c r="K17" s="91">
        <v>1.4500000000000093E-2</v>
      </c>
      <c r="L17" s="90">
        <v>56768267.758270018</v>
      </c>
      <c r="M17" s="99">
        <v>172.93</v>
      </c>
      <c r="N17" s="90"/>
      <c r="O17" s="90">
        <v>98169.362870578014</v>
      </c>
      <c r="P17" s="91">
        <v>3.5630924015360504E-3</v>
      </c>
      <c r="Q17" s="91">
        <f t="shared" si="0"/>
        <v>0.23877590449551386</v>
      </c>
      <c r="R17" s="91">
        <f>O17/'סכום נכסי הקרן'!$C$42</f>
        <v>4.986800518135466E-2</v>
      </c>
    </row>
    <row r="18" spans="2:18">
      <c r="B18" s="103" t="s">
        <v>237</v>
      </c>
      <c r="C18" s="87" t="s">
        <v>238</v>
      </c>
      <c r="D18" s="88" t="s">
        <v>118</v>
      </c>
      <c r="E18" s="87" t="s">
        <v>232</v>
      </c>
      <c r="F18" s="87"/>
      <c r="G18" s="98"/>
      <c r="H18" s="90">
        <v>19.370000000000008</v>
      </c>
      <c r="I18" s="88" t="s">
        <v>131</v>
      </c>
      <c r="J18" s="89">
        <v>0.01</v>
      </c>
      <c r="K18" s="91">
        <v>1.6200000000000034E-2</v>
      </c>
      <c r="L18" s="90">
        <v>185497166.84810203</v>
      </c>
      <c r="M18" s="99">
        <v>100.01</v>
      </c>
      <c r="N18" s="90"/>
      <c r="O18" s="90">
        <v>185515.70980932497</v>
      </c>
      <c r="P18" s="91">
        <v>1.0245573118392583E-2</v>
      </c>
      <c r="Q18" s="91">
        <f t="shared" si="0"/>
        <v>0.45122714574655592</v>
      </c>
      <c r="R18" s="91">
        <f>O18/'סכום נכסי הקרן'!$C$42</f>
        <v>9.4238142201152841E-2</v>
      </c>
    </row>
    <row r="19" spans="2:18">
      <c r="B19" s="103" t="s">
        <v>239</v>
      </c>
      <c r="C19" s="87" t="s">
        <v>240</v>
      </c>
      <c r="D19" s="88" t="s">
        <v>118</v>
      </c>
      <c r="E19" s="87" t="s">
        <v>232</v>
      </c>
      <c r="F19" s="87"/>
      <c r="G19" s="98"/>
      <c r="H19" s="90">
        <v>14.709999999999988</v>
      </c>
      <c r="I19" s="88" t="s">
        <v>131</v>
      </c>
      <c r="J19" s="89">
        <v>2.75E-2</v>
      </c>
      <c r="K19" s="91">
        <v>1.5400000000000023E-2</v>
      </c>
      <c r="L19" s="90">
        <v>50640832.153905004</v>
      </c>
      <c r="M19" s="99">
        <v>141.94</v>
      </c>
      <c r="N19" s="90"/>
      <c r="O19" s="90">
        <v>71879.600573559001</v>
      </c>
      <c r="P19" s="91">
        <v>2.7785752844580063E-3</v>
      </c>
      <c r="Q19" s="91">
        <f t="shared" si="0"/>
        <v>0.17483170043952381</v>
      </c>
      <c r="R19" s="91">
        <f>O19/'סכום נכסי הקרן'!$C$42</f>
        <v>3.6513349878429732E-2</v>
      </c>
    </row>
    <row r="20" spans="2:18">
      <c r="B20" s="103" t="s">
        <v>241</v>
      </c>
      <c r="C20" s="87" t="s">
        <v>242</v>
      </c>
      <c r="D20" s="88" t="s">
        <v>118</v>
      </c>
      <c r="E20" s="87" t="s">
        <v>232</v>
      </c>
      <c r="F20" s="87"/>
      <c r="G20" s="98"/>
      <c r="H20" s="90">
        <v>2.070000000001166</v>
      </c>
      <c r="I20" s="88" t="s">
        <v>131</v>
      </c>
      <c r="J20" s="89">
        <v>7.4999999999999997E-3</v>
      </c>
      <c r="K20" s="91">
        <v>1.7399999999988591E-2</v>
      </c>
      <c r="L20" s="90">
        <v>365385.24200000009</v>
      </c>
      <c r="M20" s="99">
        <v>110.36</v>
      </c>
      <c r="N20" s="90"/>
      <c r="O20" s="90">
        <v>403.23916037900005</v>
      </c>
      <c r="P20" s="91">
        <v>1.683591319458762E-5</v>
      </c>
      <c r="Q20" s="91">
        <f t="shared" si="0"/>
        <v>9.8079270794945933E-4</v>
      </c>
      <c r="R20" s="91">
        <f>O20/'סכום נכסי הקרן'!$C$42</f>
        <v>2.0483715031965226E-4</v>
      </c>
    </row>
    <row r="21" spans="2:18">
      <c r="B21" s="103" t="s">
        <v>243</v>
      </c>
      <c r="C21" s="87" t="s">
        <v>244</v>
      </c>
      <c r="D21" s="88" t="s">
        <v>118</v>
      </c>
      <c r="E21" s="87" t="s">
        <v>232</v>
      </c>
      <c r="F21" s="87"/>
      <c r="G21" s="98"/>
      <c r="H21" s="90">
        <v>8.1399999999996204</v>
      </c>
      <c r="I21" s="88" t="s">
        <v>131</v>
      </c>
      <c r="J21" s="89">
        <v>1E-3</v>
      </c>
      <c r="K21" s="91">
        <v>1.5199999999999804E-2</v>
      </c>
      <c r="L21" s="90">
        <v>6211549.114000001</v>
      </c>
      <c r="M21" s="99">
        <v>99.42</v>
      </c>
      <c r="N21" s="90"/>
      <c r="O21" s="90">
        <v>6175.521931831001</v>
      </c>
      <c r="P21" s="91">
        <v>2.8843956076920514E-4</v>
      </c>
      <c r="Q21" s="91">
        <f t="shared" si="0"/>
        <v>1.5020631609362999E-2</v>
      </c>
      <c r="R21" s="91">
        <f>O21/'סכום נכסי הקרן'!$C$42</f>
        <v>3.1370373677592194E-3</v>
      </c>
    </row>
    <row r="22" spans="2:18">
      <c r="B22" s="103" t="s">
        <v>245</v>
      </c>
      <c r="C22" s="87" t="s">
        <v>246</v>
      </c>
      <c r="D22" s="88" t="s">
        <v>118</v>
      </c>
      <c r="E22" s="87" t="s">
        <v>232</v>
      </c>
      <c r="F22" s="87"/>
      <c r="G22" s="98"/>
      <c r="H22" s="90">
        <v>25.830000000000204</v>
      </c>
      <c r="I22" s="88" t="s">
        <v>131</v>
      </c>
      <c r="J22" s="89">
        <v>5.0000000000000001E-3</v>
      </c>
      <c r="K22" s="91">
        <v>1.6600000000000125E-2</v>
      </c>
      <c r="L22" s="90">
        <v>55816378.548911005</v>
      </c>
      <c r="M22" s="99">
        <v>82.95</v>
      </c>
      <c r="N22" s="90"/>
      <c r="O22" s="90">
        <v>46299.683107536999</v>
      </c>
      <c r="P22" s="91">
        <v>4.0524328625355646E-3</v>
      </c>
      <c r="Q22" s="91">
        <f t="shared" si="0"/>
        <v>0.11261404157662247</v>
      </c>
      <c r="R22" s="91">
        <f>O22/'סכום נכסי הקרן'!$C$42</f>
        <v>2.3519281062724693E-2</v>
      </c>
    </row>
    <row r="23" spans="2:18">
      <c r="B23" s="86"/>
      <c r="C23" s="87"/>
      <c r="D23" s="87"/>
      <c r="E23" s="87"/>
      <c r="F23" s="87"/>
      <c r="G23" s="87"/>
      <c r="H23" s="87"/>
      <c r="I23" s="87"/>
      <c r="J23" s="87"/>
      <c r="K23" s="91"/>
      <c r="L23" s="90"/>
      <c r="M23" s="99"/>
      <c r="N23" s="87"/>
      <c r="O23" s="87"/>
      <c r="P23" s="87"/>
      <c r="Q23" s="91"/>
      <c r="R23" s="87"/>
    </row>
    <row r="24" spans="2:18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</row>
    <row r="25" spans="2:18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</row>
    <row r="26" spans="2:18">
      <c r="B26" s="96" t="s">
        <v>110</v>
      </c>
      <c r="C26" s="104"/>
      <c r="D26" s="104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</row>
    <row r="27" spans="2:18">
      <c r="B27" s="96" t="s">
        <v>202</v>
      </c>
      <c r="C27" s="104"/>
      <c r="D27" s="104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</row>
    <row r="28" spans="2:18">
      <c r="B28" s="154" t="s">
        <v>210</v>
      </c>
      <c r="C28" s="154"/>
      <c r="D28" s="154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</row>
    <row r="29" spans="2:18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</row>
    <row r="30" spans="2:18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</row>
    <row r="31" spans="2:18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</row>
    <row r="32" spans="2:18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</row>
    <row r="33" spans="2:18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</row>
    <row r="34" spans="2:18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</row>
    <row r="35" spans="2:18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</row>
    <row r="36" spans="2:18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</row>
    <row r="37" spans="2:18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</row>
    <row r="38" spans="2:18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</row>
    <row r="39" spans="2:18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</row>
    <row r="40" spans="2:18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</row>
    <row r="41" spans="2:18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</row>
    <row r="42" spans="2:18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</row>
    <row r="43" spans="2:18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</row>
    <row r="44" spans="2:18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</row>
    <row r="45" spans="2:18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</row>
    <row r="46" spans="2:18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</row>
    <row r="47" spans="2:18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</row>
    <row r="48" spans="2:18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</row>
    <row r="49" spans="2:18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</row>
    <row r="50" spans="2:18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</row>
    <row r="51" spans="2:18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</row>
    <row r="52" spans="2:18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</row>
    <row r="53" spans="2:18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</row>
    <row r="54" spans="2:18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</row>
    <row r="55" spans="2:18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</row>
    <row r="56" spans="2:18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</row>
    <row r="57" spans="2:18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</row>
    <row r="58" spans="2:18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2:18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</row>
    <row r="60" spans="2:18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</row>
    <row r="61" spans="2:18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2:18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</row>
    <row r="63" spans="2:18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</row>
    <row r="64" spans="2:18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</row>
    <row r="65" spans="2:18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</row>
    <row r="66" spans="2:18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</row>
    <row r="67" spans="2:18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</row>
    <row r="68" spans="2:18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</row>
    <row r="69" spans="2:18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</row>
    <row r="70" spans="2:18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</row>
    <row r="71" spans="2:18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</row>
    <row r="72" spans="2:18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</row>
    <row r="73" spans="2:18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</row>
    <row r="74" spans="2:18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</row>
    <row r="75" spans="2:18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</row>
    <row r="76" spans="2:18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</row>
    <row r="77" spans="2:18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</row>
    <row r="78" spans="2:18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</row>
    <row r="79" spans="2:18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</row>
    <row r="80" spans="2:18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</row>
    <row r="81" spans="2:18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</row>
    <row r="82" spans="2:18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</row>
    <row r="83" spans="2:18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</row>
    <row r="84" spans="2:18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</row>
    <row r="85" spans="2:18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</row>
    <row r="86" spans="2:18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</row>
    <row r="87" spans="2:18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</row>
    <row r="88" spans="2:18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</row>
    <row r="89" spans="2:18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</row>
    <row r="90" spans="2:18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</row>
    <row r="91" spans="2:18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</row>
    <row r="92" spans="2:18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</row>
    <row r="93" spans="2:18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</row>
    <row r="94" spans="2:18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</row>
    <row r="95" spans="2:18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</row>
    <row r="96" spans="2:18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</row>
    <row r="97" spans="2:18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</row>
    <row r="98" spans="2:18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</row>
    <row r="99" spans="2:18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</row>
    <row r="100" spans="2:18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</row>
    <row r="101" spans="2:18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</row>
    <row r="102" spans="2:18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</row>
    <row r="103" spans="2:18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</row>
    <row r="104" spans="2:18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</row>
    <row r="105" spans="2:18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</row>
    <row r="106" spans="2:18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</row>
    <row r="107" spans="2:18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</row>
    <row r="108" spans="2:18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</row>
    <row r="109" spans="2:18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</row>
    <row r="110" spans="2:18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</row>
    <row r="111" spans="2:18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</row>
    <row r="112" spans="2:18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</row>
    <row r="113" spans="2:18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</row>
    <row r="114" spans="2:18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</row>
    <row r="115" spans="2:18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</row>
    <row r="116" spans="2:18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</row>
    <row r="117" spans="2:18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</row>
    <row r="118" spans="2:18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</row>
    <row r="119" spans="2:18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</row>
    <row r="120" spans="2:18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</row>
    <row r="121" spans="2:18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</row>
    <row r="122" spans="2:18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</row>
    <row r="123" spans="2:18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</row>
    <row r="124" spans="2:18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</row>
    <row r="125" spans="2:18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</row>
    <row r="126" spans="2:18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</row>
    <row r="127" spans="2:18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</row>
    <row r="128" spans="2:18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</row>
    <row r="129" spans="2:18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</row>
    <row r="130" spans="2:18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</row>
    <row r="131" spans="2:18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</row>
    <row r="132" spans="2:18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</row>
    <row r="133" spans="2:18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</row>
    <row r="134" spans="2:18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</row>
    <row r="135" spans="2:18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</row>
    <row r="136" spans="2:18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</row>
    <row r="137" spans="2:18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</row>
    <row r="138" spans="2:18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</row>
    <row r="139" spans="2:18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</row>
    <row r="140" spans="2:18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</row>
    <row r="141" spans="2:18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</row>
    <row r="142" spans="2:18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</row>
    <row r="143" spans="2:18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</row>
    <row r="144" spans="2:18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</row>
    <row r="145" spans="2:18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</row>
    <row r="146" spans="2:18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</row>
    <row r="147" spans="2:18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</row>
    <row r="148" spans="2:18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</row>
    <row r="149" spans="2:18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</row>
    <row r="150" spans="2:18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</row>
    <row r="151" spans="2:18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</row>
    <row r="152" spans="2:18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</row>
    <row r="153" spans="2:18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</row>
    <row r="154" spans="2:18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</row>
    <row r="155" spans="2:18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</row>
    <row r="156" spans="2:18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</row>
    <row r="157" spans="2:18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</row>
    <row r="158" spans="2:18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</row>
    <row r="159" spans="2:18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</row>
    <row r="160" spans="2:18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</row>
    <row r="161" spans="2:18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</row>
    <row r="162" spans="2:18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</row>
    <row r="163" spans="2:18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</row>
    <row r="164" spans="2:18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</row>
    <row r="165" spans="2:18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</row>
    <row r="166" spans="2:18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</row>
    <row r="167" spans="2:18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</row>
    <row r="168" spans="2:18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</row>
    <row r="169" spans="2:18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</row>
    <row r="170" spans="2:18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</row>
    <row r="171" spans="2:18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</row>
    <row r="172" spans="2:18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</row>
    <row r="173" spans="2:18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</row>
    <row r="174" spans="2:18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</row>
    <row r="175" spans="2:18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</row>
    <row r="176" spans="2:18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</row>
    <row r="177" spans="2:18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</row>
    <row r="178" spans="2:18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</row>
    <row r="179" spans="2:18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</row>
    <row r="180" spans="2:18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</row>
    <row r="181" spans="2:18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</row>
    <row r="182" spans="2:18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</row>
    <row r="183" spans="2:18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</row>
    <row r="184" spans="2:18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</row>
    <row r="185" spans="2:18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</row>
    <row r="186" spans="2:18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</row>
    <row r="187" spans="2:18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</row>
    <row r="188" spans="2:18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</row>
    <row r="189" spans="2:18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</row>
    <row r="190" spans="2:18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</row>
    <row r="191" spans="2:18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</row>
    <row r="192" spans="2:18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</row>
    <row r="193" spans="2:18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</row>
    <row r="194" spans="2:18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</row>
    <row r="195" spans="2:18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</row>
    <row r="196" spans="2:18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</row>
    <row r="197" spans="2:18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</row>
    <row r="198" spans="2:18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</row>
    <row r="199" spans="2:18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</row>
    <row r="200" spans="2:18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</row>
    <row r="201" spans="2:18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</row>
    <row r="202" spans="2:18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</row>
    <row r="203" spans="2:18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</row>
    <row r="204" spans="2:18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</row>
    <row r="205" spans="2:18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</row>
    <row r="206" spans="2:18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</row>
    <row r="207" spans="2:18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</row>
    <row r="208" spans="2:18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</row>
    <row r="209" spans="2:18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</row>
    <row r="210" spans="2:18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</row>
    <row r="211" spans="2:18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</row>
    <row r="212" spans="2:18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</row>
    <row r="213" spans="2:18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</row>
    <row r="214" spans="2:18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</row>
    <row r="215" spans="2:18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</row>
    <row r="216" spans="2:18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</row>
    <row r="217" spans="2:18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</row>
    <row r="218" spans="2:18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</row>
    <row r="219" spans="2:18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</row>
    <row r="220" spans="2:18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</row>
    <row r="221" spans="2:18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</row>
    <row r="222" spans="2:18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</row>
    <row r="223" spans="2:18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</row>
    <row r="224" spans="2:18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</row>
    <row r="225" spans="2:18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</row>
    <row r="226" spans="2:18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</row>
    <row r="227" spans="2:18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</row>
    <row r="228" spans="2:18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</row>
    <row r="229" spans="2:18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</row>
    <row r="230" spans="2:18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</row>
    <row r="231" spans="2:18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</row>
    <row r="232" spans="2:18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</row>
    <row r="233" spans="2:18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</row>
    <row r="234" spans="2:18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</row>
    <row r="235" spans="2:18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</row>
    <row r="236" spans="2:18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</row>
    <row r="237" spans="2:18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</row>
    <row r="238" spans="2:18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</row>
    <row r="239" spans="2:18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</row>
    <row r="240" spans="2:18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</row>
    <row r="241" spans="2:18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</row>
    <row r="242" spans="2:18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</row>
    <row r="243" spans="2:18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</row>
    <row r="244" spans="2:18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</row>
    <row r="245" spans="2:18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</row>
    <row r="246" spans="2:18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</row>
    <row r="247" spans="2:18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</row>
    <row r="248" spans="2:18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</row>
    <row r="249" spans="2:18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</row>
    <row r="250" spans="2:18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</row>
    <row r="251" spans="2:18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</row>
    <row r="252" spans="2:18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</row>
    <row r="253" spans="2:18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</row>
    <row r="254" spans="2:18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</row>
    <row r="255" spans="2:18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</row>
    <row r="256" spans="2:18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</row>
    <row r="257" spans="2:18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</row>
    <row r="258" spans="2:18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</row>
    <row r="259" spans="2:18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</row>
    <row r="260" spans="2:18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</row>
    <row r="261" spans="2:18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</row>
    <row r="262" spans="2:18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</row>
    <row r="263" spans="2:18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</row>
    <row r="264" spans="2:18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</row>
    <row r="265" spans="2:18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</row>
    <row r="266" spans="2:18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</row>
    <row r="267" spans="2:18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</row>
    <row r="268" spans="2:18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</row>
    <row r="269" spans="2:18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</row>
    <row r="270" spans="2:18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</row>
    <row r="271" spans="2:18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</row>
    <row r="272" spans="2:18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</row>
    <row r="273" spans="2:18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</row>
    <row r="274" spans="2:18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</row>
    <row r="275" spans="2:18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</row>
    <row r="276" spans="2:18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</row>
    <row r="277" spans="2:18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</row>
    <row r="278" spans="2:18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</row>
    <row r="279" spans="2:18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</row>
    <row r="280" spans="2:18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</row>
    <row r="281" spans="2:18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</row>
    <row r="282" spans="2:18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</row>
    <row r="283" spans="2:18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</row>
    <row r="284" spans="2:18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</row>
    <row r="285" spans="2:18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</row>
    <row r="286" spans="2:18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</row>
    <row r="287" spans="2:18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</row>
    <row r="288" spans="2:18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</row>
    <row r="289" spans="2:18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</row>
    <row r="290" spans="2:18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</row>
    <row r="291" spans="2:18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</row>
    <row r="292" spans="2:18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</row>
    <row r="293" spans="2:18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</row>
    <row r="294" spans="2:18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</row>
    <row r="295" spans="2:18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</row>
    <row r="296" spans="2:18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</row>
    <row r="297" spans="2:18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</row>
    <row r="298" spans="2:18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</row>
    <row r="299" spans="2:18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</row>
    <row r="300" spans="2:18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</row>
    <row r="301" spans="2:18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</row>
    <row r="302" spans="2:18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</row>
    <row r="303" spans="2:18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</row>
    <row r="304" spans="2:18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</row>
    <row r="305" spans="2:18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</row>
    <row r="306" spans="2:18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</row>
    <row r="307" spans="2:18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</row>
    <row r="308" spans="2:18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</row>
    <row r="309" spans="2:18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</row>
    <row r="310" spans="2:18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</row>
    <row r="311" spans="2:18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</row>
    <row r="312" spans="2:18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</row>
    <row r="313" spans="2:18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</row>
    <row r="314" spans="2:18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</row>
    <row r="315" spans="2:18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</row>
    <row r="316" spans="2:18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</row>
    <row r="317" spans="2:18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</row>
    <row r="318" spans="2:18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</row>
    <row r="319" spans="2:18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</row>
    <row r="320" spans="2:18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</row>
    <row r="321" spans="2:18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</row>
    <row r="322" spans="2:18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</row>
    <row r="323" spans="2:18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</row>
    <row r="324" spans="2:18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</row>
    <row r="325" spans="2:18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</row>
    <row r="326" spans="2:18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</row>
    <row r="327" spans="2:18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</row>
    <row r="328" spans="2:18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</row>
    <row r="329" spans="2:18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</row>
    <row r="330" spans="2:18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</row>
    <row r="331" spans="2:18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</row>
    <row r="332" spans="2:18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</row>
    <row r="333" spans="2:18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</row>
    <row r="334" spans="2:18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</row>
    <row r="335" spans="2:18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</row>
    <row r="336" spans="2:18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</row>
    <row r="337" spans="2:18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</row>
    <row r="338" spans="2:18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</row>
    <row r="339" spans="2:18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</row>
    <row r="340" spans="2:18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</row>
    <row r="341" spans="2:18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</row>
    <row r="342" spans="2:18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</row>
    <row r="343" spans="2:18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</row>
    <row r="344" spans="2:18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</row>
    <row r="345" spans="2:18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</row>
    <row r="346" spans="2:18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</row>
    <row r="347" spans="2:18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</row>
    <row r="348" spans="2:18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</row>
    <row r="349" spans="2:18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</row>
    <row r="350" spans="2:18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</row>
    <row r="351" spans="2:18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</row>
    <row r="352" spans="2:18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</row>
    <row r="353" spans="2:18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</row>
    <row r="354" spans="2:18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</row>
    <row r="355" spans="2:18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</row>
    <row r="356" spans="2:18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</row>
    <row r="357" spans="2:18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</row>
    <row r="358" spans="2:18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</row>
    <row r="359" spans="2:18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</row>
    <row r="360" spans="2:18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</row>
    <row r="361" spans="2:18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</row>
    <row r="362" spans="2:18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</row>
    <row r="363" spans="2:18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</row>
    <row r="364" spans="2:18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</row>
    <row r="365" spans="2:18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</row>
    <row r="366" spans="2:18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</row>
    <row r="367" spans="2:18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</row>
    <row r="368" spans="2:18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</row>
    <row r="369" spans="2:18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</row>
    <row r="370" spans="2:18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</row>
    <row r="371" spans="2:18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</row>
    <row r="372" spans="2:18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</row>
    <row r="373" spans="2:18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</row>
    <row r="374" spans="2:18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</row>
    <row r="375" spans="2:18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</row>
    <row r="376" spans="2:18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</row>
    <row r="377" spans="2:18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</row>
    <row r="378" spans="2:18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</row>
    <row r="379" spans="2:18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</row>
    <row r="380" spans="2:18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</row>
    <row r="381" spans="2:18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</row>
    <row r="382" spans="2:18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</row>
    <row r="383" spans="2:18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</row>
    <row r="384" spans="2:18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</row>
    <row r="385" spans="2:18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</row>
    <row r="386" spans="2:18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</row>
    <row r="387" spans="2:18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</row>
    <row r="388" spans="2:18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</row>
    <row r="389" spans="2:18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</row>
    <row r="390" spans="2:18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</row>
    <row r="391" spans="2:18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</row>
    <row r="392" spans="2:18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</row>
    <row r="393" spans="2:18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</row>
    <row r="394" spans="2:18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</row>
    <row r="395" spans="2:18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</row>
    <row r="396" spans="2:18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</row>
    <row r="397" spans="2:18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</row>
    <row r="398" spans="2:18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</row>
    <row r="399" spans="2:18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</row>
    <row r="400" spans="2:18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</row>
    <row r="401" spans="2:18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</row>
    <row r="402" spans="2:18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</row>
    <row r="403" spans="2:18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</row>
    <row r="404" spans="2:18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</row>
    <row r="405" spans="2:18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</row>
    <row r="406" spans="2:18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</row>
    <row r="407" spans="2:18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</row>
    <row r="408" spans="2:18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</row>
    <row r="409" spans="2:18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</row>
    <row r="410" spans="2:18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</row>
    <row r="411" spans="2:18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</row>
    <row r="412" spans="2:18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</row>
    <row r="413" spans="2:18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</row>
    <row r="414" spans="2:18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</row>
    <row r="415" spans="2:18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</row>
    <row r="416" spans="2:18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</row>
    <row r="417" spans="2:18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</row>
    <row r="418" spans="2:18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</row>
    <row r="419" spans="2:18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</row>
    <row r="420" spans="2:18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</row>
    <row r="421" spans="2:18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</row>
    <row r="422" spans="2:18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</row>
    <row r="423" spans="2:18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</row>
    <row r="424" spans="2:18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</row>
    <row r="425" spans="2:18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</row>
    <row r="426" spans="2:18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</row>
    <row r="427" spans="2:18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</row>
    <row r="428" spans="2:18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</row>
    <row r="429" spans="2:18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</row>
    <row r="430" spans="2:18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</row>
    <row r="431" spans="2:18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</row>
    <row r="432" spans="2:18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</row>
    <row r="433" spans="2:18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</row>
    <row r="434" spans="2:18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</row>
    <row r="435" spans="2:18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</row>
    <row r="436" spans="2:18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</row>
    <row r="437" spans="2:18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</row>
    <row r="438" spans="2:18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</row>
    <row r="439" spans="2:18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</row>
    <row r="440" spans="2:18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</row>
    <row r="441" spans="2:18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</row>
    <row r="442" spans="2:18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</row>
    <row r="443" spans="2:18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</row>
    <row r="444" spans="2:18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</row>
    <row r="445" spans="2:18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</row>
    <row r="446" spans="2:18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</row>
    <row r="447" spans="2:18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</row>
    <row r="448" spans="2:18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</row>
    <row r="449" spans="2:18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</row>
    <row r="450" spans="2:18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</row>
    <row r="451" spans="2:18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</row>
    <row r="452" spans="2:18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</row>
    <row r="453" spans="2:18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</row>
    <row r="454" spans="2:18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</row>
    <row r="455" spans="2:18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</row>
    <row r="456" spans="2:18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</row>
    <row r="457" spans="2:18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</row>
    <row r="458" spans="2:18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</row>
    <row r="459" spans="2:18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</row>
    <row r="460" spans="2:18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</row>
    <row r="461" spans="2:18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</row>
    <row r="462" spans="2:18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</row>
    <row r="463" spans="2:18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</row>
    <row r="464" spans="2:18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</row>
    <row r="465" spans="2:18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</row>
    <row r="466" spans="2:18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</row>
    <row r="467" spans="2:18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</row>
    <row r="468" spans="2:18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</row>
    <row r="469" spans="2:18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</row>
    <row r="470" spans="2:18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</row>
    <row r="471" spans="2:18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</row>
    <row r="472" spans="2:18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</row>
    <row r="473" spans="2:18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</row>
    <row r="474" spans="2:18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</row>
    <row r="475" spans="2:18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</row>
    <row r="476" spans="2:18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</row>
    <row r="477" spans="2:18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</row>
    <row r="478" spans="2:18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</row>
    <row r="479" spans="2:18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</row>
    <row r="480" spans="2:18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</row>
    <row r="481" spans="2:18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</row>
    <row r="482" spans="2:18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</row>
    <row r="483" spans="2:18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</row>
    <row r="484" spans="2:18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</row>
    <row r="485" spans="2:18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</row>
    <row r="486" spans="2:18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</row>
    <row r="487" spans="2:18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</row>
    <row r="488" spans="2:18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</row>
    <row r="489" spans="2:18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</row>
    <row r="490" spans="2:18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</row>
    <row r="491" spans="2:18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</row>
    <row r="492" spans="2:18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</row>
    <row r="493" spans="2:18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</row>
    <row r="494" spans="2:18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</row>
    <row r="495" spans="2:18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</row>
    <row r="496" spans="2:18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</row>
    <row r="497" spans="2:18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</row>
    <row r="498" spans="2:18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</row>
    <row r="499" spans="2:18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</row>
    <row r="500" spans="2:18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</row>
    <row r="501" spans="2:18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</row>
    <row r="502" spans="2:18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</row>
    <row r="503" spans="2:18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</row>
    <row r="504" spans="2:18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</row>
    <row r="505" spans="2:18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</row>
    <row r="506" spans="2:18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</row>
    <row r="507" spans="2:18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</row>
    <row r="508" spans="2:18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</row>
    <row r="509" spans="2:18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</row>
    <row r="510" spans="2:18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</row>
    <row r="511" spans="2:18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28:D28"/>
  </mergeCells>
  <phoneticPr fontId="4" type="noConversion"/>
  <dataValidations count="1">
    <dataValidation allowBlank="1" showInputMessage="1" showErrorMessage="1" sqref="N10:Q10 N9 N1:N7 N32:N1048576 C5:C29 O1:Q9 O11:Q1048576 C32:I1048576 J1:M1048576 E1:I30 D1:D29 C26:D27 A1:B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>
      <selection activeCell="E26" sqref="E2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1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144</v>
      </c>
      <c r="C1" s="46" t="s" vm="1">
        <v>227</v>
      </c>
    </row>
    <row r="2" spans="2:16">
      <c r="B2" s="46" t="s">
        <v>143</v>
      </c>
      <c r="C2" s="46" t="s">
        <v>228</v>
      </c>
    </row>
    <row r="3" spans="2:16">
      <c r="B3" s="46" t="s">
        <v>145</v>
      </c>
      <c r="C3" s="46" t="s">
        <v>229</v>
      </c>
    </row>
    <row r="4" spans="2:16">
      <c r="B4" s="46" t="s">
        <v>146</v>
      </c>
      <c r="C4" s="46">
        <v>414</v>
      </c>
    </row>
    <row r="6" spans="2:16" ht="26.25" customHeight="1">
      <c r="B6" s="145" t="s">
        <v>184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7"/>
    </row>
    <row r="7" spans="2:16" s="3" customFormat="1" ht="63">
      <c r="B7" s="21" t="s">
        <v>114</v>
      </c>
      <c r="C7" s="29" t="s">
        <v>44</v>
      </c>
      <c r="D7" s="29" t="s">
        <v>64</v>
      </c>
      <c r="E7" s="29" t="s">
        <v>14</v>
      </c>
      <c r="F7" s="29" t="s">
        <v>65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179</v>
      </c>
      <c r="L7" s="29" t="s">
        <v>204</v>
      </c>
      <c r="M7" s="29" t="s">
        <v>180</v>
      </c>
      <c r="N7" s="29" t="s">
        <v>58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5" t="s">
        <v>3016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16">
        <v>0</v>
      </c>
      <c r="N10" s="87"/>
      <c r="O10" s="117">
        <v>0</v>
      </c>
      <c r="P10" s="117">
        <v>0</v>
      </c>
    </row>
    <row r="11" spans="2:16" ht="20.25" customHeight="1">
      <c r="B11" s="110" t="s">
        <v>219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10" t="s">
        <v>110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0" t="s">
        <v>210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</row>
    <row r="351" spans="2:16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</row>
    <row r="352" spans="2:16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</row>
    <row r="353" spans="2:16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</row>
    <row r="354" spans="2:16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</row>
    <row r="355" spans="2:16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</row>
    <row r="356" spans="2:16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</row>
    <row r="357" spans="2:16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</row>
    <row r="358" spans="2:16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</row>
    <row r="359" spans="2:16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</row>
    <row r="360" spans="2:16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</row>
    <row r="361" spans="2:16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</row>
    <row r="362" spans="2:16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</row>
    <row r="363" spans="2:16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</row>
    <row r="364" spans="2:16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</row>
    <row r="365" spans="2:16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</row>
    <row r="366" spans="2:16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</row>
    <row r="367" spans="2:16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</row>
    <row r="368" spans="2:16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</row>
    <row r="369" spans="2:16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</row>
    <row r="370" spans="2:16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</row>
    <row r="371" spans="2:16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</row>
    <row r="372" spans="2:16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</row>
    <row r="373" spans="2:16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</row>
    <row r="374" spans="2:16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</row>
    <row r="375" spans="2:16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</row>
    <row r="376" spans="2:16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</row>
    <row r="377" spans="2:16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</row>
    <row r="378" spans="2:16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</row>
    <row r="379" spans="2:16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</row>
    <row r="380" spans="2:16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</row>
    <row r="381" spans="2:16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</row>
    <row r="382" spans="2:16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</row>
    <row r="383" spans="2:16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</row>
    <row r="384" spans="2:16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</row>
    <row r="385" spans="2:16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</row>
    <row r="386" spans="2:16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</row>
    <row r="387" spans="2:16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</row>
    <row r="388" spans="2:16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</row>
    <row r="389" spans="2:16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</row>
    <row r="390" spans="2:16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</row>
    <row r="391" spans="2:16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</row>
    <row r="392" spans="2:16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</row>
    <row r="393" spans="2:16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</row>
    <row r="394" spans="2:16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</row>
    <row r="395" spans="2:16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</row>
    <row r="396" spans="2:16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</row>
    <row r="397" spans="2:16">
      <c r="B397" s="113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</row>
    <row r="398" spans="2:16">
      <c r="B398" s="113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</row>
    <row r="399" spans="2:16">
      <c r="B399" s="114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</row>
    <row r="400" spans="2:16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</row>
    <row r="401" spans="2:16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</row>
    <row r="402" spans="2:16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</row>
    <row r="403" spans="2:16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</row>
    <row r="404" spans="2:16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</row>
    <row r="405" spans="2:16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</row>
    <row r="406" spans="2:16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</row>
    <row r="407" spans="2:16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</row>
    <row r="408" spans="2:16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</row>
    <row r="409" spans="2:16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</row>
    <row r="410" spans="2:16">
      <c r="B410" s="94"/>
      <c r="C410" s="94"/>
      <c r="D410" s="94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</row>
    <row r="411" spans="2:16">
      <c r="B411" s="94"/>
      <c r="C411" s="94"/>
      <c r="D411" s="94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</row>
    <row r="412" spans="2:16">
      <c r="B412" s="94"/>
      <c r="C412" s="94"/>
      <c r="D412" s="94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</row>
    <row r="413" spans="2:16">
      <c r="B413" s="94"/>
      <c r="C413" s="94"/>
      <c r="D413" s="94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</row>
    <row r="414" spans="2:16">
      <c r="B414" s="94"/>
      <c r="C414" s="94"/>
      <c r="D414" s="94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</row>
    <row r="415" spans="2:16">
      <c r="B415" s="94"/>
      <c r="C415" s="94"/>
      <c r="D415" s="94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</row>
    <row r="416" spans="2:16">
      <c r="B416" s="94"/>
      <c r="C416" s="94"/>
      <c r="D416" s="94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</row>
    <row r="417" spans="2:16">
      <c r="B417" s="94"/>
      <c r="C417" s="94"/>
      <c r="D417" s="94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</row>
    <row r="418" spans="2:16">
      <c r="B418" s="94"/>
      <c r="C418" s="94"/>
      <c r="D418" s="94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</row>
    <row r="419" spans="2:16">
      <c r="B419" s="94"/>
      <c r="C419" s="94"/>
      <c r="D419" s="94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</row>
    <row r="420" spans="2:16">
      <c r="B420" s="94"/>
      <c r="C420" s="94"/>
      <c r="D420" s="94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</row>
    <row r="421" spans="2:16">
      <c r="B421" s="94"/>
      <c r="C421" s="94"/>
      <c r="D421" s="94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</row>
    <row r="422" spans="2:16">
      <c r="B422" s="94"/>
      <c r="C422" s="94"/>
      <c r="D422" s="94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</row>
    <row r="423" spans="2:16">
      <c r="B423" s="94"/>
      <c r="C423" s="94"/>
      <c r="D423" s="94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</row>
    <row r="424" spans="2:16">
      <c r="B424" s="94"/>
      <c r="C424" s="94"/>
      <c r="D424" s="94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</row>
    <row r="425" spans="2:16">
      <c r="B425" s="94"/>
      <c r="C425" s="94"/>
      <c r="D425" s="94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</row>
    <row r="426" spans="2:16">
      <c r="B426" s="94"/>
      <c r="C426" s="94"/>
      <c r="D426" s="94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</row>
    <row r="427" spans="2:16">
      <c r="B427" s="94"/>
      <c r="C427" s="94"/>
      <c r="D427" s="94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</row>
    <row r="428" spans="2:16">
      <c r="B428" s="94"/>
      <c r="C428" s="94"/>
      <c r="D428" s="94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</row>
    <row r="429" spans="2:16">
      <c r="B429" s="94"/>
      <c r="C429" s="94"/>
      <c r="D429" s="94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</row>
    <row r="430" spans="2:16">
      <c r="B430" s="94"/>
      <c r="C430" s="94"/>
      <c r="D430" s="94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</row>
    <row r="431" spans="2:16">
      <c r="B431" s="94"/>
      <c r="C431" s="94"/>
      <c r="D431" s="94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</row>
    <row r="432" spans="2:16">
      <c r="B432" s="94"/>
      <c r="C432" s="94"/>
      <c r="D432" s="94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</row>
    <row r="433" spans="2:16">
      <c r="B433" s="94"/>
      <c r="C433" s="94"/>
      <c r="D433" s="94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</row>
    <row r="434" spans="2:16">
      <c r="B434" s="94"/>
      <c r="C434" s="94"/>
      <c r="D434" s="94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</row>
    <row r="435" spans="2:16">
      <c r="B435" s="94"/>
      <c r="C435" s="94"/>
      <c r="D435" s="94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</row>
    <row r="436" spans="2:16">
      <c r="B436" s="94"/>
      <c r="C436" s="94"/>
      <c r="D436" s="94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</row>
    <row r="437" spans="2:16">
      <c r="B437" s="94"/>
      <c r="C437" s="94"/>
      <c r="D437" s="94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</row>
    <row r="438" spans="2:16">
      <c r="B438" s="94"/>
      <c r="C438" s="94"/>
      <c r="D438" s="94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</row>
    <row r="439" spans="2:16">
      <c r="B439" s="94"/>
      <c r="C439" s="94"/>
      <c r="D439" s="94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</row>
    <row r="440" spans="2:16">
      <c r="B440" s="94"/>
      <c r="C440" s="94"/>
      <c r="D440" s="94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</row>
    <row r="441" spans="2:16">
      <c r="B441" s="94"/>
      <c r="C441" s="94"/>
      <c r="D441" s="94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</row>
    <row r="442" spans="2:16">
      <c r="B442" s="94"/>
      <c r="C442" s="94"/>
      <c r="D442" s="94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</row>
    <row r="443" spans="2:16">
      <c r="B443" s="94"/>
      <c r="C443" s="94"/>
      <c r="D443" s="94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</row>
    <row r="444" spans="2:16">
      <c r="B444" s="94"/>
      <c r="C444" s="94"/>
      <c r="D444" s="94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</row>
    <row r="445" spans="2:16">
      <c r="B445" s="94"/>
      <c r="C445" s="94"/>
      <c r="D445" s="94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</row>
    <row r="446" spans="2:16">
      <c r="B446" s="94"/>
      <c r="C446" s="94"/>
      <c r="D446" s="94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</row>
    <row r="447" spans="2:16">
      <c r="B447" s="94"/>
      <c r="C447" s="94"/>
      <c r="D447" s="94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</row>
    <row r="448" spans="2:16">
      <c r="B448" s="94"/>
      <c r="C448" s="94"/>
      <c r="D448" s="94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</row>
    <row r="449" spans="2:16">
      <c r="B449" s="94"/>
      <c r="C449" s="94"/>
      <c r="D449" s="94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</row>
    <row r="450" spans="2:16">
      <c r="B450" s="94"/>
      <c r="C450" s="94"/>
      <c r="D450" s="94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</row>
    <row r="451" spans="2:16">
      <c r="B451" s="94"/>
      <c r="C451" s="94"/>
      <c r="D451" s="94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</row>
    <row r="452" spans="2:16">
      <c r="B452" s="94"/>
      <c r="C452" s="94"/>
      <c r="D452" s="94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</row>
    <row r="453" spans="2:16">
      <c r="B453" s="94"/>
      <c r="C453" s="94"/>
      <c r="D453" s="94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</row>
    <row r="454" spans="2:16">
      <c r="B454" s="94"/>
      <c r="C454" s="94"/>
      <c r="D454" s="94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</row>
    <row r="455" spans="2:16">
      <c r="B455" s="94"/>
      <c r="C455" s="94"/>
      <c r="D455" s="94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</row>
    <row r="456" spans="2:16">
      <c r="B456" s="94"/>
      <c r="C456" s="94"/>
      <c r="D456" s="94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</row>
    <row r="457" spans="2:16">
      <c r="B457" s="94"/>
      <c r="C457" s="94"/>
      <c r="D457" s="94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</row>
    <row r="458" spans="2:16">
      <c r="B458" s="94"/>
      <c r="C458" s="94"/>
      <c r="D458" s="94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</row>
    <row r="459" spans="2:16">
      <c r="B459" s="94"/>
      <c r="C459" s="94"/>
      <c r="D459" s="94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</row>
    <row r="460" spans="2:16">
      <c r="B460" s="94"/>
      <c r="C460" s="94"/>
      <c r="D460" s="94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</row>
    <row r="461" spans="2:16">
      <c r="B461" s="94"/>
      <c r="C461" s="94"/>
      <c r="D461" s="94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</row>
    <row r="462" spans="2:16">
      <c r="B462" s="94"/>
      <c r="C462" s="94"/>
      <c r="D462" s="94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</row>
    <row r="463" spans="2:16">
      <c r="B463" s="94"/>
      <c r="C463" s="94"/>
      <c r="D463" s="94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31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9.14062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144</v>
      </c>
      <c r="C1" s="46" t="s" vm="1">
        <v>227</v>
      </c>
    </row>
    <row r="2" spans="2:20">
      <c r="B2" s="46" t="s">
        <v>143</v>
      </c>
      <c r="C2" s="46" t="s">
        <v>228</v>
      </c>
    </row>
    <row r="3" spans="2:20">
      <c r="B3" s="46" t="s">
        <v>145</v>
      </c>
      <c r="C3" s="46" t="s">
        <v>229</v>
      </c>
    </row>
    <row r="4" spans="2:20">
      <c r="B4" s="46" t="s">
        <v>146</v>
      </c>
      <c r="C4" s="46">
        <v>414</v>
      </c>
    </row>
    <row r="6" spans="2:20" ht="26.25" customHeight="1">
      <c r="B6" s="151" t="s">
        <v>171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6"/>
    </row>
    <row r="7" spans="2:20" ht="26.25" customHeight="1">
      <c r="B7" s="151" t="s">
        <v>88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6"/>
    </row>
    <row r="8" spans="2:20" s="3" customFormat="1" ht="63">
      <c r="B8" s="36" t="s">
        <v>113</v>
      </c>
      <c r="C8" s="12" t="s">
        <v>44</v>
      </c>
      <c r="D8" s="12" t="s">
        <v>117</v>
      </c>
      <c r="E8" s="12" t="s">
        <v>187</v>
      </c>
      <c r="F8" s="12" t="s">
        <v>115</v>
      </c>
      <c r="G8" s="12" t="s">
        <v>64</v>
      </c>
      <c r="H8" s="12" t="s">
        <v>14</v>
      </c>
      <c r="I8" s="12" t="s">
        <v>65</v>
      </c>
      <c r="J8" s="12" t="s">
        <v>102</v>
      </c>
      <c r="K8" s="12" t="s">
        <v>17</v>
      </c>
      <c r="L8" s="12" t="s">
        <v>101</v>
      </c>
      <c r="M8" s="12" t="s">
        <v>16</v>
      </c>
      <c r="N8" s="12" t="s">
        <v>18</v>
      </c>
      <c r="O8" s="12" t="s">
        <v>204</v>
      </c>
      <c r="P8" s="12" t="s">
        <v>203</v>
      </c>
      <c r="Q8" s="12" t="s">
        <v>61</v>
      </c>
      <c r="R8" s="12" t="s">
        <v>58</v>
      </c>
      <c r="S8" s="12" t="s">
        <v>147</v>
      </c>
      <c r="T8" s="37" t="s">
        <v>149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211</v>
      </c>
      <c r="P9" s="15"/>
      <c r="Q9" s="15" t="s">
        <v>207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43" t="s">
        <v>150</v>
      </c>
      <c r="T10" s="60" t="s">
        <v>188</v>
      </c>
    </row>
    <row r="11" spans="2:20" s="4" customFormat="1" ht="18" customHeight="1">
      <c r="B11" s="80" t="s">
        <v>45</v>
      </c>
      <c r="C11" s="80"/>
      <c r="D11" s="81"/>
      <c r="E11" s="81"/>
      <c r="F11" s="80"/>
      <c r="G11" s="81"/>
      <c r="H11" s="80"/>
      <c r="I11" s="80"/>
      <c r="J11" s="100"/>
      <c r="K11" s="83"/>
      <c r="L11" s="81"/>
      <c r="M11" s="82"/>
      <c r="N11" s="82"/>
      <c r="O11" s="105"/>
      <c r="P11" s="106"/>
      <c r="Q11" s="83">
        <v>0</v>
      </c>
      <c r="R11" s="84"/>
      <c r="S11" s="84">
        <v>0</v>
      </c>
      <c r="T11" s="84">
        <v>0</v>
      </c>
    </row>
    <row r="12" spans="2:20">
      <c r="B12" s="107"/>
      <c r="C12" s="87"/>
      <c r="D12" s="88"/>
      <c r="E12" s="88"/>
      <c r="F12" s="87"/>
      <c r="G12" s="88"/>
      <c r="H12" s="87"/>
      <c r="I12" s="87"/>
      <c r="J12" s="98"/>
      <c r="K12" s="90"/>
      <c r="L12" s="88"/>
      <c r="M12" s="89"/>
      <c r="N12" s="89"/>
      <c r="O12" s="108"/>
      <c r="P12" s="109"/>
      <c r="Q12" s="90"/>
      <c r="R12" s="91"/>
      <c r="S12" s="91"/>
      <c r="T12" s="91"/>
    </row>
    <row r="13" spans="2:20">
      <c r="B13" s="92"/>
      <c r="C13" s="87"/>
      <c r="D13" s="88"/>
      <c r="E13" s="88"/>
      <c r="F13" s="87"/>
      <c r="G13" s="88"/>
      <c r="H13" s="87"/>
      <c r="I13" s="87"/>
      <c r="J13" s="98"/>
      <c r="K13" s="90"/>
      <c r="L13" s="88"/>
      <c r="M13" s="89"/>
      <c r="N13" s="89"/>
      <c r="O13" s="108"/>
      <c r="P13" s="109"/>
      <c r="Q13" s="90"/>
      <c r="R13" s="91"/>
      <c r="S13" s="91"/>
      <c r="T13" s="91"/>
    </row>
    <row r="14" spans="2:20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spans="2:20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2:20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</row>
    <row r="17" spans="2:20">
      <c r="B17" s="110" t="s">
        <v>219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2:20">
      <c r="B18" s="110" t="s">
        <v>110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2:20">
      <c r="B19" s="110" t="s">
        <v>202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2:20">
      <c r="B20" s="110" t="s">
        <v>210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2:20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2:20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2:20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2:20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2:20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2:2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2:20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2:20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2:20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2:20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2:20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2:20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2:20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2:20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2:20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2:20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2:20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2:20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2:20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2:20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2:20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2:20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2:20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2:20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2:20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2:20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2:20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2:20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2:20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2:20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2:20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2:20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2:20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2:20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2:20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2:20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2:20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2:20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2:20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2:20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2:20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2:20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2:20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2:20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2:20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2:20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2:20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2:20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2:20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2:20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</row>
    <row r="112" spans="2:20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</row>
    <row r="113" spans="2:20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</row>
    <row r="114" spans="2:20">
      <c r="C114" s="1"/>
      <c r="D114" s="1"/>
      <c r="E114" s="1"/>
      <c r="F114" s="1"/>
      <c r="G114" s="1"/>
    </row>
    <row r="115" spans="2:20">
      <c r="C115" s="1"/>
      <c r="D115" s="1"/>
      <c r="E115" s="1"/>
      <c r="F115" s="1"/>
      <c r="G115" s="1"/>
    </row>
    <row r="116" spans="2:20">
      <c r="C116" s="1"/>
      <c r="D116" s="1"/>
      <c r="E116" s="1"/>
      <c r="F116" s="1"/>
      <c r="G116" s="1"/>
    </row>
    <row r="117" spans="2:20">
      <c r="C117" s="1"/>
      <c r="D117" s="1"/>
      <c r="E117" s="1"/>
      <c r="F117" s="1"/>
      <c r="G117" s="1"/>
    </row>
    <row r="118" spans="2:20">
      <c r="C118" s="1"/>
      <c r="D118" s="1"/>
      <c r="E118" s="1"/>
      <c r="F118" s="1"/>
      <c r="G118" s="1"/>
    </row>
    <row r="119" spans="2:20">
      <c r="C119" s="1"/>
      <c r="D119" s="1"/>
      <c r="E119" s="1"/>
      <c r="F119" s="1"/>
      <c r="G119" s="1"/>
    </row>
    <row r="120" spans="2:20">
      <c r="C120" s="1"/>
      <c r="D120" s="1"/>
      <c r="E120" s="1"/>
      <c r="F120" s="1"/>
      <c r="G120" s="1"/>
    </row>
    <row r="121" spans="2:20">
      <c r="C121" s="1"/>
      <c r="D121" s="1"/>
      <c r="E121" s="1"/>
      <c r="F121" s="1"/>
      <c r="G121" s="1"/>
    </row>
    <row r="122" spans="2:20">
      <c r="C122" s="1"/>
      <c r="D122" s="1"/>
      <c r="E122" s="1"/>
      <c r="F122" s="1"/>
      <c r="G122" s="1"/>
    </row>
    <row r="123" spans="2:20">
      <c r="C123" s="1"/>
      <c r="D123" s="1"/>
      <c r="E123" s="1"/>
      <c r="F123" s="1"/>
      <c r="G123" s="1"/>
    </row>
    <row r="124" spans="2:20">
      <c r="C124" s="1"/>
      <c r="D124" s="1"/>
      <c r="E124" s="1"/>
      <c r="F124" s="1"/>
      <c r="G124" s="1"/>
    </row>
    <row r="125" spans="2:20">
      <c r="C125" s="1"/>
      <c r="D125" s="1"/>
      <c r="E125" s="1"/>
      <c r="F125" s="1"/>
      <c r="G125" s="1"/>
    </row>
    <row r="126" spans="2:20">
      <c r="C126" s="1"/>
      <c r="D126" s="1"/>
      <c r="E126" s="1"/>
      <c r="F126" s="1"/>
      <c r="G126" s="1"/>
    </row>
    <row r="127" spans="2:20">
      <c r="C127" s="1"/>
      <c r="D127" s="1"/>
      <c r="E127" s="1"/>
      <c r="F127" s="1"/>
      <c r="G127" s="1"/>
    </row>
    <row r="128" spans="2:20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4" type="noConversion"/>
  <dataValidations count="3">
    <dataValidation allowBlank="1" showInputMessage="1" showErrorMessage="1" sqref="A1 B31:B33 B19:B20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55" zoomScaleNormal="55" workbookViewId="0">
      <selection activeCell="H43" sqref="H43"/>
    </sheetView>
  </sheetViews>
  <sheetFormatPr defaultColWidth="9.140625" defaultRowHeight="18"/>
  <cols>
    <col min="1" max="1" width="6.28515625" style="1" customWidth="1"/>
    <col min="2" max="2" width="32.28515625" style="2" bestFit="1" customWidth="1"/>
    <col min="3" max="3" width="21.42578125" style="2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7" style="1" bestFit="1" customWidth="1"/>
    <col min="8" max="8" width="6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1.85546875" style="1" bestFit="1" customWidth="1"/>
    <col min="17" max="17" width="8.85546875" style="1" bestFit="1" customWidth="1"/>
    <col min="18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144</v>
      </c>
      <c r="C1" s="46" t="s" vm="1">
        <v>227</v>
      </c>
    </row>
    <row r="2" spans="2:21">
      <c r="B2" s="46" t="s">
        <v>143</v>
      </c>
      <c r="C2" s="46" t="s">
        <v>228</v>
      </c>
    </row>
    <row r="3" spans="2:21">
      <c r="B3" s="46" t="s">
        <v>145</v>
      </c>
      <c r="C3" s="46" t="s">
        <v>229</v>
      </c>
    </row>
    <row r="4" spans="2:21">
      <c r="B4" s="46" t="s">
        <v>146</v>
      </c>
      <c r="C4" s="46">
        <v>414</v>
      </c>
    </row>
    <row r="6" spans="2:21" ht="26.25" customHeight="1">
      <c r="B6" s="145" t="s">
        <v>171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7"/>
    </row>
    <row r="7" spans="2:21" ht="26.25" customHeight="1">
      <c r="B7" s="145" t="s">
        <v>89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7"/>
    </row>
    <row r="8" spans="2:21" s="3" customFormat="1" ht="78.75">
      <c r="B8" s="21" t="s">
        <v>113</v>
      </c>
      <c r="C8" s="29" t="s">
        <v>44</v>
      </c>
      <c r="D8" s="29" t="s">
        <v>117</v>
      </c>
      <c r="E8" s="29" t="s">
        <v>187</v>
      </c>
      <c r="F8" s="29" t="s">
        <v>115</v>
      </c>
      <c r="G8" s="29" t="s">
        <v>64</v>
      </c>
      <c r="H8" s="29" t="s">
        <v>14</v>
      </c>
      <c r="I8" s="29" t="s">
        <v>65</v>
      </c>
      <c r="J8" s="29" t="s">
        <v>102</v>
      </c>
      <c r="K8" s="29" t="s">
        <v>17</v>
      </c>
      <c r="L8" s="29" t="s">
        <v>101</v>
      </c>
      <c r="M8" s="29" t="s">
        <v>16</v>
      </c>
      <c r="N8" s="29" t="s">
        <v>18</v>
      </c>
      <c r="O8" s="12" t="s">
        <v>204</v>
      </c>
      <c r="P8" s="29" t="s">
        <v>203</v>
      </c>
      <c r="Q8" s="29" t="s">
        <v>218</v>
      </c>
      <c r="R8" s="29" t="s">
        <v>61</v>
      </c>
      <c r="S8" s="12" t="s">
        <v>58</v>
      </c>
      <c r="T8" s="29" t="s">
        <v>147</v>
      </c>
      <c r="U8" s="13" t="s">
        <v>149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211</v>
      </c>
      <c r="P9" s="31"/>
      <c r="Q9" s="15" t="s">
        <v>207</v>
      </c>
      <c r="R9" s="31" t="s">
        <v>207</v>
      </c>
      <c r="S9" s="15" t="s">
        <v>19</v>
      </c>
      <c r="T9" s="31" t="s">
        <v>207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111</v>
      </c>
      <c r="R10" s="18" t="s">
        <v>112</v>
      </c>
      <c r="S10" s="18" t="s">
        <v>150</v>
      </c>
      <c r="T10" s="18" t="s">
        <v>188</v>
      </c>
      <c r="U10" s="19" t="s">
        <v>213</v>
      </c>
    </row>
    <row r="11" spans="2:21" s="4" customFormat="1" ht="18" customHeight="1">
      <c r="B11" s="74" t="s">
        <v>31</v>
      </c>
      <c r="C11" s="74"/>
      <c r="D11" s="75"/>
      <c r="E11" s="75"/>
      <c r="F11" s="74"/>
      <c r="G11" s="75"/>
      <c r="H11" s="74"/>
      <c r="I11" s="74"/>
      <c r="J11" s="111"/>
      <c r="K11" s="77">
        <v>4.3814668586332708</v>
      </c>
      <c r="L11" s="75"/>
      <c r="M11" s="76"/>
      <c r="N11" s="76">
        <v>4.0894423459793446E-2</v>
      </c>
      <c r="O11" s="77"/>
      <c r="P11" s="112"/>
      <c r="Q11" s="77">
        <v>623.5669868010001</v>
      </c>
      <c r="R11" s="77">
        <f>R12</f>
        <v>153787.401535585</v>
      </c>
      <c r="S11" s="78"/>
      <c r="T11" s="78">
        <f t="shared" ref="T11:T42" si="0">IFERROR(R11/$R$11,0)</f>
        <v>1</v>
      </c>
      <c r="U11" s="78">
        <f>R11/'סכום נכסי הקרן'!$C$42</f>
        <v>7.8120818067385994E-2</v>
      </c>
    </row>
    <row r="12" spans="2:21">
      <c r="B12" s="79" t="s">
        <v>196</v>
      </c>
      <c r="C12" s="80"/>
      <c r="D12" s="81"/>
      <c r="E12" s="81"/>
      <c r="F12" s="80"/>
      <c r="G12" s="81"/>
      <c r="H12" s="80"/>
      <c r="I12" s="80"/>
      <c r="J12" s="100"/>
      <c r="K12" s="83">
        <v>4.3814668586332708</v>
      </c>
      <c r="L12" s="81"/>
      <c r="M12" s="82"/>
      <c r="N12" s="82">
        <v>4.0894423459793439E-2</v>
      </c>
      <c r="O12" s="83"/>
      <c r="P12" s="101"/>
      <c r="Q12" s="83">
        <v>623.5669868010001</v>
      </c>
      <c r="R12" s="83">
        <f>R13+R168+R252</f>
        <v>153787.401535585</v>
      </c>
      <c r="S12" s="84"/>
      <c r="T12" s="84">
        <f t="shared" si="0"/>
        <v>1</v>
      </c>
      <c r="U12" s="84">
        <f>R12/'סכום נכסי הקרן'!$C$42</f>
        <v>7.8120818067385994E-2</v>
      </c>
    </row>
    <row r="13" spans="2:21">
      <c r="B13" s="85" t="s">
        <v>30</v>
      </c>
      <c r="C13" s="80"/>
      <c r="D13" s="81"/>
      <c r="E13" s="81"/>
      <c r="F13" s="80"/>
      <c r="G13" s="81"/>
      <c r="H13" s="80"/>
      <c r="I13" s="80"/>
      <c r="J13" s="100"/>
      <c r="K13" s="83">
        <v>4.457018693774212</v>
      </c>
      <c r="L13" s="81"/>
      <c r="M13" s="82"/>
      <c r="N13" s="82">
        <v>3.7336332841900327E-2</v>
      </c>
      <c r="O13" s="83"/>
      <c r="P13" s="101"/>
      <c r="Q13" s="83">
        <v>521.69548538100014</v>
      </c>
      <c r="R13" s="83">
        <f>SUM(R14:R166)</f>
        <v>130184.72800359098</v>
      </c>
      <c r="S13" s="84"/>
      <c r="T13" s="84">
        <f t="shared" si="0"/>
        <v>0.84652401109376585</v>
      </c>
      <c r="U13" s="84">
        <f>R13/'סכום נכסי הקרן'!$C$42</f>
        <v>6.6131148260329925E-2</v>
      </c>
    </row>
    <row r="14" spans="2:21">
      <c r="B14" s="86" t="s">
        <v>247</v>
      </c>
      <c r="C14" s="87" t="s">
        <v>248</v>
      </c>
      <c r="D14" s="88" t="s">
        <v>118</v>
      </c>
      <c r="E14" s="88" t="s">
        <v>26</v>
      </c>
      <c r="F14" s="87" t="s">
        <v>249</v>
      </c>
      <c r="G14" s="88" t="s">
        <v>250</v>
      </c>
      <c r="H14" s="87" t="s">
        <v>251</v>
      </c>
      <c r="I14" s="87" t="s">
        <v>129</v>
      </c>
      <c r="J14" s="98"/>
      <c r="K14" s="90">
        <v>1.7300002052678032</v>
      </c>
      <c r="L14" s="88" t="s">
        <v>131</v>
      </c>
      <c r="M14" s="89">
        <v>8.3000000000000001E-3</v>
      </c>
      <c r="N14" s="89">
        <v>2.4500000000000001E-2</v>
      </c>
      <c r="O14" s="90">
        <v>1.6825999999999997E-2</v>
      </c>
      <c r="P14" s="99">
        <v>108.5</v>
      </c>
      <c r="Q14" s="90"/>
      <c r="R14" s="90">
        <v>1.8340000000000001E-5</v>
      </c>
      <c r="S14" s="91">
        <v>5.531418562633304E-12</v>
      </c>
      <c r="T14" s="91">
        <f t="shared" si="0"/>
        <v>1.1925554250135563E-10</v>
      </c>
      <c r="U14" s="91">
        <f>R14/'סכום נכסי הקרן'!$C$42</f>
        <v>9.3163405392758204E-12</v>
      </c>
    </row>
    <row r="15" spans="2:21">
      <c r="B15" s="86" t="s">
        <v>252</v>
      </c>
      <c r="C15" s="87" t="s">
        <v>253</v>
      </c>
      <c r="D15" s="88" t="s">
        <v>118</v>
      </c>
      <c r="E15" s="88" t="s">
        <v>26</v>
      </c>
      <c r="F15" s="87" t="s">
        <v>254</v>
      </c>
      <c r="G15" s="88" t="s">
        <v>250</v>
      </c>
      <c r="H15" s="87" t="s">
        <v>251</v>
      </c>
      <c r="I15" s="87" t="s">
        <v>129</v>
      </c>
      <c r="J15" s="98"/>
      <c r="K15" s="90">
        <v>1</v>
      </c>
      <c r="L15" s="88" t="s">
        <v>131</v>
      </c>
      <c r="M15" s="89">
        <v>8.6E-3</v>
      </c>
      <c r="N15" s="89">
        <v>2.7200129673654636E-2</v>
      </c>
      <c r="O15" s="90">
        <v>8.4129999999999986E-3</v>
      </c>
      <c r="P15" s="99">
        <v>110.38</v>
      </c>
      <c r="Q15" s="90"/>
      <c r="R15" s="90">
        <v>9.2540000000000015E-6</v>
      </c>
      <c r="S15" s="91">
        <v>3.3633824281358348E-12</v>
      </c>
      <c r="T15" s="91">
        <f t="shared" si="0"/>
        <v>6.0173979842287089E-11</v>
      </c>
      <c r="U15" s="91">
        <f>R15/'סכום נכסי הקרן'!$C$42</f>
        <v>4.7008405316498611E-12</v>
      </c>
    </row>
    <row r="16" spans="2:21">
      <c r="B16" s="86" t="s">
        <v>255</v>
      </c>
      <c r="C16" s="87" t="s">
        <v>256</v>
      </c>
      <c r="D16" s="88" t="s">
        <v>118</v>
      </c>
      <c r="E16" s="88" t="s">
        <v>26</v>
      </c>
      <c r="F16" s="87" t="s">
        <v>254</v>
      </c>
      <c r="G16" s="88" t="s">
        <v>250</v>
      </c>
      <c r="H16" s="87" t="s">
        <v>251</v>
      </c>
      <c r="I16" s="87" t="s">
        <v>129</v>
      </c>
      <c r="J16" s="98"/>
      <c r="K16" s="90">
        <v>2.7200000000000015</v>
      </c>
      <c r="L16" s="88" t="s">
        <v>131</v>
      </c>
      <c r="M16" s="89">
        <v>3.8E-3</v>
      </c>
      <c r="N16" s="89">
        <v>2.3900000000014542E-2</v>
      </c>
      <c r="O16" s="90">
        <v>787072.88079100009</v>
      </c>
      <c r="P16" s="99">
        <v>104.01</v>
      </c>
      <c r="Q16" s="90"/>
      <c r="R16" s="90">
        <v>818.63445417900016</v>
      </c>
      <c r="S16" s="91">
        <v>2.6235762693033334E-4</v>
      </c>
      <c r="T16" s="91">
        <f t="shared" si="0"/>
        <v>5.3231568126182018E-3</v>
      </c>
      <c r="U16" s="91">
        <f>R16/'סכום נכסי הקרן'!$C$42</f>
        <v>4.1584936490271285E-4</v>
      </c>
    </row>
    <row r="17" spans="2:21">
      <c r="B17" s="86" t="s">
        <v>257</v>
      </c>
      <c r="C17" s="87" t="s">
        <v>258</v>
      </c>
      <c r="D17" s="88" t="s">
        <v>118</v>
      </c>
      <c r="E17" s="88" t="s">
        <v>26</v>
      </c>
      <c r="F17" s="87" t="s">
        <v>254</v>
      </c>
      <c r="G17" s="88" t="s">
        <v>250</v>
      </c>
      <c r="H17" s="87" t="s">
        <v>251</v>
      </c>
      <c r="I17" s="87" t="s">
        <v>129</v>
      </c>
      <c r="J17" s="98"/>
      <c r="K17" s="90">
        <v>6.7099999999996376</v>
      </c>
      <c r="L17" s="88" t="s">
        <v>131</v>
      </c>
      <c r="M17" s="89">
        <v>2E-3</v>
      </c>
      <c r="N17" s="89">
        <v>2.4000000000118722E-2</v>
      </c>
      <c r="O17" s="90">
        <v>122391.99206600001</v>
      </c>
      <c r="P17" s="99">
        <v>96.35</v>
      </c>
      <c r="Q17" s="90"/>
      <c r="R17" s="90">
        <v>117.92468200400002</v>
      </c>
      <c r="S17" s="91">
        <v>1.2770290028296809E-4</v>
      </c>
      <c r="T17" s="91">
        <f t="shared" si="0"/>
        <v>7.6680326754017831E-4</v>
      </c>
      <c r="U17" s="91">
        <f>R17/'סכום נכסי הקרן'!$C$42</f>
        <v>5.9903298556983381E-5</v>
      </c>
    </row>
    <row r="18" spans="2:21">
      <c r="B18" s="86" t="s">
        <v>259</v>
      </c>
      <c r="C18" s="87" t="s">
        <v>260</v>
      </c>
      <c r="D18" s="88" t="s">
        <v>118</v>
      </c>
      <c r="E18" s="88" t="s">
        <v>26</v>
      </c>
      <c r="F18" s="87" t="s">
        <v>261</v>
      </c>
      <c r="G18" s="88" t="s">
        <v>127</v>
      </c>
      <c r="H18" s="87" t="s">
        <v>262</v>
      </c>
      <c r="I18" s="87" t="s">
        <v>263</v>
      </c>
      <c r="J18" s="98"/>
      <c r="K18" s="90">
        <v>12.159999999999929</v>
      </c>
      <c r="L18" s="88" t="s">
        <v>131</v>
      </c>
      <c r="M18" s="89">
        <v>2.07E-2</v>
      </c>
      <c r="N18" s="89">
        <v>2.6899999999993089E-2</v>
      </c>
      <c r="O18" s="90">
        <v>2203167.6000140007</v>
      </c>
      <c r="P18" s="99">
        <v>102.43</v>
      </c>
      <c r="Q18" s="90"/>
      <c r="R18" s="90">
        <v>2256.704633324</v>
      </c>
      <c r="S18" s="91">
        <v>6.4689540035073887E-4</v>
      </c>
      <c r="T18" s="91">
        <f t="shared" si="0"/>
        <v>1.4674184041023797E-2</v>
      </c>
      <c r="U18" s="91">
        <f>R18/'סכום נכסי הקרן'!$C$42</f>
        <v>1.1463592617561591E-3</v>
      </c>
    </row>
    <row r="19" spans="2:21">
      <c r="B19" s="86" t="s">
        <v>264</v>
      </c>
      <c r="C19" s="87" t="s">
        <v>265</v>
      </c>
      <c r="D19" s="88" t="s">
        <v>118</v>
      </c>
      <c r="E19" s="88" t="s">
        <v>26</v>
      </c>
      <c r="F19" s="87" t="s">
        <v>266</v>
      </c>
      <c r="G19" s="88" t="s">
        <v>267</v>
      </c>
      <c r="H19" s="87" t="s">
        <v>251</v>
      </c>
      <c r="I19" s="87" t="s">
        <v>129</v>
      </c>
      <c r="J19" s="98"/>
      <c r="K19" s="90">
        <v>2.1300002722132607</v>
      </c>
      <c r="L19" s="88" t="s">
        <v>131</v>
      </c>
      <c r="M19" s="89">
        <v>8.3000000000000001E-3</v>
      </c>
      <c r="N19" s="89">
        <v>2.3400448784037842E-2</v>
      </c>
      <c r="O19" s="90">
        <v>1.5143000000000002E-2</v>
      </c>
      <c r="P19" s="99">
        <v>109</v>
      </c>
      <c r="Q19" s="90"/>
      <c r="R19" s="90">
        <v>1.6489000000000004E-5</v>
      </c>
      <c r="S19" s="91">
        <v>1.0986883795293236E-11</v>
      </c>
      <c r="T19" s="91">
        <f t="shared" si="0"/>
        <v>1.0721944603625155E-10</v>
      </c>
      <c r="U19" s="91">
        <f>R19/'סכום נכסי הקרן'!$C$42</f>
        <v>8.3760708370839168E-12</v>
      </c>
    </row>
    <row r="20" spans="2:21">
      <c r="B20" s="86" t="s">
        <v>268</v>
      </c>
      <c r="C20" s="87" t="s">
        <v>269</v>
      </c>
      <c r="D20" s="88" t="s">
        <v>118</v>
      </c>
      <c r="E20" s="88" t="s">
        <v>26</v>
      </c>
      <c r="F20" s="87" t="s">
        <v>270</v>
      </c>
      <c r="G20" s="88" t="s">
        <v>250</v>
      </c>
      <c r="H20" s="87" t="s">
        <v>251</v>
      </c>
      <c r="I20" s="87" t="s">
        <v>129</v>
      </c>
      <c r="J20" s="98"/>
      <c r="K20" s="90">
        <v>4.04</v>
      </c>
      <c r="L20" s="88" t="s">
        <v>131</v>
      </c>
      <c r="M20" s="89">
        <v>1E-3</v>
      </c>
      <c r="N20" s="89">
        <v>2.3801255509549889E-2</v>
      </c>
      <c r="O20" s="90">
        <v>7.5720000000000023E-3</v>
      </c>
      <c r="P20" s="99">
        <v>99.07</v>
      </c>
      <c r="Q20" s="90"/>
      <c r="R20" s="90">
        <v>7.4870000000000005E-6</v>
      </c>
      <c r="S20" s="91">
        <v>2.5513133400937079E-12</v>
      </c>
      <c r="T20" s="91">
        <f t="shared" si="0"/>
        <v>4.8684091968792237E-11</v>
      </c>
      <c r="U20" s="91">
        <f>R20/'סכום נכסי הקרן'!$C$42</f>
        <v>3.803241091469906E-12</v>
      </c>
    </row>
    <row r="21" spans="2:21">
      <c r="B21" s="86" t="s">
        <v>271</v>
      </c>
      <c r="C21" s="87" t="s">
        <v>272</v>
      </c>
      <c r="D21" s="88" t="s">
        <v>118</v>
      </c>
      <c r="E21" s="88" t="s">
        <v>26</v>
      </c>
      <c r="F21" s="87" t="s">
        <v>270</v>
      </c>
      <c r="G21" s="88" t="s">
        <v>250</v>
      </c>
      <c r="H21" s="87" t="s">
        <v>251</v>
      </c>
      <c r="I21" s="87" t="s">
        <v>129</v>
      </c>
      <c r="J21" s="98"/>
      <c r="K21" s="90">
        <v>2.5299999999999998</v>
      </c>
      <c r="L21" s="88" t="s">
        <v>131</v>
      </c>
      <c r="M21" s="89">
        <v>6.0000000000000001E-3</v>
      </c>
      <c r="N21" s="89">
        <v>2.35E-2</v>
      </c>
      <c r="O21" s="90">
        <v>1.9097000000000006E-2</v>
      </c>
      <c r="P21" s="99">
        <v>107.75</v>
      </c>
      <c r="Q21" s="90"/>
      <c r="R21" s="90">
        <v>2.0528000000000004E-5</v>
      </c>
      <c r="S21" s="91">
        <v>1.7172441529511398E-11</v>
      </c>
      <c r="T21" s="91">
        <f t="shared" si="0"/>
        <v>1.3348297581613023E-10</v>
      </c>
      <c r="U21" s="91">
        <f>R21/'סכום נכסי הקרן'!$C$42</f>
        <v>1.0427799268825195E-11</v>
      </c>
    </row>
    <row r="22" spans="2:21">
      <c r="B22" s="86" t="s">
        <v>273</v>
      </c>
      <c r="C22" s="87" t="s">
        <v>274</v>
      </c>
      <c r="D22" s="88" t="s">
        <v>118</v>
      </c>
      <c r="E22" s="88" t="s">
        <v>26</v>
      </c>
      <c r="F22" s="87" t="s">
        <v>270</v>
      </c>
      <c r="G22" s="88" t="s">
        <v>250</v>
      </c>
      <c r="H22" s="87" t="s">
        <v>251</v>
      </c>
      <c r="I22" s="87" t="s">
        <v>129</v>
      </c>
      <c r="J22" s="98"/>
      <c r="K22" s="90">
        <v>3.47</v>
      </c>
      <c r="L22" s="88" t="s">
        <v>131</v>
      </c>
      <c r="M22" s="89">
        <v>1.7500000000000002E-2</v>
      </c>
      <c r="N22" s="89">
        <v>2.4299999999999999E-2</v>
      </c>
      <c r="O22" s="90">
        <v>2.9361000000000005E-2</v>
      </c>
      <c r="P22" s="99">
        <v>109.67</v>
      </c>
      <c r="Q22" s="90"/>
      <c r="R22" s="90">
        <v>3.2137000000000001E-5</v>
      </c>
      <c r="S22" s="91">
        <v>8.8920568945981255E-12</v>
      </c>
      <c r="T22" s="91">
        <f t="shared" si="0"/>
        <v>2.0897030367317698E-10</v>
      </c>
      <c r="U22" s="91">
        <f>R22/'סכום נכסי הקרן'!$C$42</f>
        <v>1.6324931074738662E-11</v>
      </c>
    </row>
    <row r="23" spans="2:21">
      <c r="B23" s="86" t="s">
        <v>275</v>
      </c>
      <c r="C23" s="87" t="s">
        <v>276</v>
      </c>
      <c r="D23" s="88" t="s">
        <v>118</v>
      </c>
      <c r="E23" s="88" t="s">
        <v>26</v>
      </c>
      <c r="F23" s="87" t="s">
        <v>277</v>
      </c>
      <c r="G23" s="88" t="s">
        <v>278</v>
      </c>
      <c r="H23" s="87" t="s">
        <v>279</v>
      </c>
      <c r="I23" s="87" t="s">
        <v>129</v>
      </c>
      <c r="J23" s="98"/>
      <c r="K23" s="90">
        <v>4.1999999999999869</v>
      </c>
      <c r="L23" s="88" t="s">
        <v>131</v>
      </c>
      <c r="M23" s="89">
        <v>3.85E-2</v>
      </c>
      <c r="N23" s="89">
        <v>2.5199999999989165E-2</v>
      </c>
      <c r="O23" s="90">
        <v>1715719.4766360002</v>
      </c>
      <c r="P23" s="99">
        <v>120.55</v>
      </c>
      <c r="Q23" s="90"/>
      <c r="R23" s="90">
        <v>2068.2998438620002</v>
      </c>
      <c r="S23" s="91">
        <v>6.6432998502741051E-4</v>
      </c>
      <c r="T23" s="91">
        <f t="shared" si="0"/>
        <v>1.3449085056446672E-2</v>
      </c>
      <c r="U23" s="91">
        <f>R23/'סכום נכסי הקרן'!$C$42</f>
        <v>1.0506535268674701E-3</v>
      </c>
    </row>
    <row r="24" spans="2:21">
      <c r="B24" s="86" t="s">
        <v>280</v>
      </c>
      <c r="C24" s="87" t="s">
        <v>281</v>
      </c>
      <c r="D24" s="88" t="s">
        <v>118</v>
      </c>
      <c r="E24" s="88" t="s">
        <v>26</v>
      </c>
      <c r="F24" s="87" t="s">
        <v>277</v>
      </c>
      <c r="G24" s="88" t="s">
        <v>278</v>
      </c>
      <c r="H24" s="87" t="s">
        <v>279</v>
      </c>
      <c r="I24" s="87" t="s">
        <v>129</v>
      </c>
      <c r="J24" s="98"/>
      <c r="K24" s="90">
        <v>1.8600000000000101</v>
      </c>
      <c r="L24" s="88" t="s">
        <v>131</v>
      </c>
      <c r="M24" s="89">
        <v>4.4999999999999998E-2</v>
      </c>
      <c r="N24" s="89">
        <v>2.6300000000001184E-2</v>
      </c>
      <c r="O24" s="90">
        <v>722041.46045600018</v>
      </c>
      <c r="P24" s="99">
        <v>117.23</v>
      </c>
      <c r="Q24" s="90"/>
      <c r="R24" s="90">
        <v>846.44918863000009</v>
      </c>
      <c r="S24" s="91">
        <v>2.4429571858967112E-4</v>
      </c>
      <c r="T24" s="91">
        <f t="shared" si="0"/>
        <v>5.5040216570285145E-3</v>
      </c>
      <c r="U24" s="91">
        <f>R24/'סכום נכסי הקרן'!$C$42</f>
        <v>4.2997867450767695E-4</v>
      </c>
    </row>
    <row r="25" spans="2:21">
      <c r="B25" s="86" t="s">
        <v>282</v>
      </c>
      <c r="C25" s="87" t="s">
        <v>283</v>
      </c>
      <c r="D25" s="88" t="s">
        <v>118</v>
      </c>
      <c r="E25" s="88" t="s">
        <v>26</v>
      </c>
      <c r="F25" s="87" t="s">
        <v>277</v>
      </c>
      <c r="G25" s="88" t="s">
        <v>278</v>
      </c>
      <c r="H25" s="87" t="s">
        <v>279</v>
      </c>
      <c r="I25" s="87" t="s">
        <v>129</v>
      </c>
      <c r="J25" s="98"/>
      <c r="K25" s="90">
        <v>6.6600000000000747</v>
      </c>
      <c r="L25" s="88" t="s">
        <v>131</v>
      </c>
      <c r="M25" s="89">
        <v>2.3900000000000001E-2</v>
      </c>
      <c r="N25" s="89">
        <v>2.8200000000004669E-2</v>
      </c>
      <c r="O25" s="90">
        <v>2540422.1268440005</v>
      </c>
      <c r="P25" s="99">
        <v>108.05</v>
      </c>
      <c r="Q25" s="90"/>
      <c r="R25" s="90">
        <v>2744.9260439960003</v>
      </c>
      <c r="S25" s="91">
        <v>6.5320788173759412E-4</v>
      </c>
      <c r="T25" s="91">
        <f t="shared" si="0"/>
        <v>1.7848835578126662E-2</v>
      </c>
      <c r="U25" s="91">
        <f>R25/'סכום נכסי הקרן'!$C$42</f>
        <v>1.3943656369135192E-3</v>
      </c>
    </row>
    <row r="26" spans="2:21">
      <c r="B26" s="86" t="s">
        <v>284</v>
      </c>
      <c r="C26" s="87" t="s">
        <v>285</v>
      </c>
      <c r="D26" s="88" t="s">
        <v>118</v>
      </c>
      <c r="E26" s="88" t="s">
        <v>26</v>
      </c>
      <c r="F26" s="87" t="s">
        <v>277</v>
      </c>
      <c r="G26" s="88" t="s">
        <v>278</v>
      </c>
      <c r="H26" s="87" t="s">
        <v>279</v>
      </c>
      <c r="I26" s="87" t="s">
        <v>129</v>
      </c>
      <c r="J26" s="98"/>
      <c r="K26" s="90">
        <v>3.7500000000002234</v>
      </c>
      <c r="L26" s="88" t="s">
        <v>131</v>
      </c>
      <c r="M26" s="89">
        <v>0.01</v>
      </c>
      <c r="N26" s="89">
        <v>2.3700000000042975E-2</v>
      </c>
      <c r="O26" s="90">
        <v>249523.63062500005</v>
      </c>
      <c r="P26" s="99">
        <v>104.44</v>
      </c>
      <c r="Q26" s="90"/>
      <c r="R26" s="90">
        <v>260.60246672400007</v>
      </c>
      <c r="S26" s="91">
        <v>2.0763511490828727E-4</v>
      </c>
      <c r="T26" s="91">
        <f t="shared" si="0"/>
        <v>1.6945631704668542E-3</v>
      </c>
      <c r="U26" s="91">
        <f>R26/'סכום נכסי הקרן'!$C$42</f>
        <v>1.3238066114373389E-4</v>
      </c>
    </row>
    <row r="27" spans="2:21">
      <c r="B27" s="86" t="s">
        <v>286</v>
      </c>
      <c r="C27" s="87" t="s">
        <v>287</v>
      </c>
      <c r="D27" s="88" t="s">
        <v>118</v>
      </c>
      <c r="E27" s="88" t="s">
        <v>26</v>
      </c>
      <c r="F27" s="87" t="s">
        <v>277</v>
      </c>
      <c r="G27" s="88" t="s">
        <v>278</v>
      </c>
      <c r="H27" s="87" t="s">
        <v>279</v>
      </c>
      <c r="I27" s="87" t="s">
        <v>129</v>
      </c>
      <c r="J27" s="98"/>
      <c r="K27" s="90">
        <v>11.639999999999709</v>
      </c>
      <c r="L27" s="88" t="s">
        <v>131</v>
      </c>
      <c r="M27" s="89">
        <v>1.2500000000000001E-2</v>
      </c>
      <c r="N27" s="89">
        <v>2.8999999999989881E-2</v>
      </c>
      <c r="O27" s="90">
        <v>1085381.2509930003</v>
      </c>
      <c r="P27" s="99">
        <v>91.1</v>
      </c>
      <c r="Q27" s="90"/>
      <c r="R27" s="90">
        <v>988.78228072000013</v>
      </c>
      <c r="S27" s="91">
        <v>2.5289244638944023E-4</v>
      </c>
      <c r="T27" s="91">
        <f t="shared" si="0"/>
        <v>6.4295402019079236E-3</v>
      </c>
      <c r="U27" s="91">
        <f>R27/'סכום נכסי הקרן'!$C$42</f>
        <v>5.0228094037019309E-4</v>
      </c>
    </row>
    <row r="28" spans="2:21">
      <c r="B28" s="86" t="s">
        <v>288</v>
      </c>
      <c r="C28" s="87" t="s">
        <v>289</v>
      </c>
      <c r="D28" s="88" t="s">
        <v>118</v>
      </c>
      <c r="E28" s="88" t="s">
        <v>26</v>
      </c>
      <c r="F28" s="87" t="s">
        <v>277</v>
      </c>
      <c r="G28" s="88" t="s">
        <v>278</v>
      </c>
      <c r="H28" s="87" t="s">
        <v>279</v>
      </c>
      <c r="I28" s="87" t="s">
        <v>129</v>
      </c>
      <c r="J28" s="98"/>
      <c r="K28" s="90">
        <v>8.4299999999997617</v>
      </c>
      <c r="L28" s="88" t="s">
        <v>131</v>
      </c>
      <c r="M28" s="89">
        <v>0.03</v>
      </c>
      <c r="N28" s="89">
        <v>2.8899999999998528E-2</v>
      </c>
      <c r="O28" s="90">
        <v>131787.14846900004</v>
      </c>
      <c r="P28" s="99">
        <v>102.99</v>
      </c>
      <c r="Q28" s="90"/>
      <c r="R28" s="90">
        <v>135.72758491800005</v>
      </c>
      <c r="S28" s="91">
        <v>1.1833909384450993E-4</v>
      </c>
      <c r="T28" s="91">
        <f t="shared" si="0"/>
        <v>8.8256634524508772E-4</v>
      </c>
      <c r="U28" s="91">
        <f>R28/'סכום נכסי הקרן'!$C$42</f>
        <v>6.8946804889289279E-5</v>
      </c>
    </row>
    <row r="29" spans="2:21">
      <c r="B29" s="86" t="s">
        <v>290</v>
      </c>
      <c r="C29" s="87" t="s">
        <v>291</v>
      </c>
      <c r="D29" s="88" t="s">
        <v>118</v>
      </c>
      <c r="E29" s="88" t="s">
        <v>26</v>
      </c>
      <c r="F29" s="87" t="s">
        <v>277</v>
      </c>
      <c r="G29" s="88" t="s">
        <v>278</v>
      </c>
      <c r="H29" s="87" t="s">
        <v>279</v>
      </c>
      <c r="I29" s="87" t="s">
        <v>129</v>
      </c>
      <c r="J29" s="98"/>
      <c r="K29" s="90">
        <v>11.16000000000003</v>
      </c>
      <c r="L29" s="88" t="s">
        <v>131</v>
      </c>
      <c r="M29" s="89">
        <v>3.2000000000000001E-2</v>
      </c>
      <c r="N29" s="89">
        <v>2.9199999999986015E-2</v>
      </c>
      <c r="O29" s="90">
        <v>869001.93201500014</v>
      </c>
      <c r="P29" s="99">
        <v>105.31</v>
      </c>
      <c r="Q29" s="90"/>
      <c r="R29" s="90">
        <v>915.14598878400011</v>
      </c>
      <c r="S29" s="91">
        <v>6.3727666547009514E-4</v>
      </c>
      <c r="T29" s="91">
        <f t="shared" si="0"/>
        <v>5.950721448221126E-3</v>
      </c>
      <c r="U29" s="91">
        <f>R29/'סכום נכסי הקרן'!$C$42</f>
        <v>4.6487522762617421E-4</v>
      </c>
    </row>
    <row r="30" spans="2:21">
      <c r="B30" s="86" t="s">
        <v>292</v>
      </c>
      <c r="C30" s="87" t="s">
        <v>293</v>
      </c>
      <c r="D30" s="88" t="s">
        <v>118</v>
      </c>
      <c r="E30" s="88" t="s">
        <v>26</v>
      </c>
      <c r="F30" s="87" t="s">
        <v>294</v>
      </c>
      <c r="G30" s="88" t="s">
        <v>127</v>
      </c>
      <c r="H30" s="87" t="s">
        <v>279</v>
      </c>
      <c r="I30" s="87" t="s">
        <v>129</v>
      </c>
      <c r="J30" s="98"/>
      <c r="K30" s="90">
        <v>6.2400000000000286</v>
      </c>
      <c r="L30" s="88" t="s">
        <v>131</v>
      </c>
      <c r="M30" s="89">
        <v>2.6499999999999999E-2</v>
      </c>
      <c r="N30" s="89">
        <v>2.6499999999982937E-2</v>
      </c>
      <c r="O30" s="90">
        <v>259917.95972000007</v>
      </c>
      <c r="P30" s="99">
        <v>112.76</v>
      </c>
      <c r="Q30" s="90"/>
      <c r="R30" s="90">
        <v>293.08349741000006</v>
      </c>
      <c r="S30" s="91">
        <v>1.7380191869061695E-4</v>
      </c>
      <c r="T30" s="91">
        <f t="shared" si="0"/>
        <v>1.9057705279075363E-3</v>
      </c>
      <c r="U30" s="91">
        <f>R30/'סכום נכסי הקרן'!$C$42</f>
        <v>1.4888035268885078E-4</v>
      </c>
    </row>
    <row r="31" spans="2:21">
      <c r="B31" s="86" t="s">
        <v>295</v>
      </c>
      <c r="C31" s="87" t="s">
        <v>296</v>
      </c>
      <c r="D31" s="88" t="s">
        <v>118</v>
      </c>
      <c r="E31" s="88" t="s">
        <v>26</v>
      </c>
      <c r="F31" s="87" t="s">
        <v>297</v>
      </c>
      <c r="G31" s="88" t="s">
        <v>267</v>
      </c>
      <c r="H31" s="87" t="s">
        <v>298</v>
      </c>
      <c r="I31" s="87" t="s">
        <v>263</v>
      </c>
      <c r="J31" s="98"/>
      <c r="K31" s="90">
        <v>1</v>
      </c>
      <c r="L31" s="88" t="s">
        <v>131</v>
      </c>
      <c r="M31" s="89">
        <v>6.5000000000000006E-3</v>
      </c>
      <c r="N31" s="89">
        <v>2.5499999999944362E-2</v>
      </c>
      <c r="O31" s="90">
        <v>98360.135211000015</v>
      </c>
      <c r="P31" s="99">
        <v>109.23</v>
      </c>
      <c r="Q31" s="90">
        <v>0.39425068400000002</v>
      </c>
      <c r="R31" s="90">
        <v>107.83302663200001</v>
      </c>
      <c r="S31" s="91">
        <v>9.0091757001175993E-5</v>
      </c>
      <c r="T31" s="91">
        <f t="shared" si="0"/>
        <v>7.0118244768605723E-4</v>
      </c>
      <c r="U31" s="91">
        <f>R31/'סכום נכסי הקרן'!$C$42</f>
        <v>5.4776946427726878E-5</v>
      </c>
    </row>
    <row r="32" spans="2:21">
      <c r="B32" s="86" t="s">
        <v>299</v>
      </c>
      <c r="C32" s="87" t="s">
        <v>300</v>
      </c>
      <c r="D32" s="88" t="s">
        <v>118</v>
      </c>
      <c r="E32" s="88" t="s">
        <v>26</v>
      </c>
      <c r="F32" s="87" t="s">
        <v>297</v>
      </c>
      <c r="G32" s="88" t="s">
        <v>267</v>
      </c>
      <c r="H32" s="87" t="s">
        <v>279</v>
      </c>
      <c r="I32" s="87" t="s">
        <v>129</v>
      </c>
      <c r="J32" s="98"/>
      <c r="K32" s="90">
        <v>3.350000000000009</v>
      </c>
      <c r="L32" s="88" t="s">
        <v>131</v>
      </c>
      <c r="M32" s="89">
        <v>1.34E-2</v>
      </c>
      <c r="N32" s="89">
        <v>3.0000000000003024E-2</v>
      </c>
      <c r="O32" s="90">
        <v>3093762.1838750006</v>
      </c>
      <c r="P32" s="99">
        <v>107.07</v>
      </c>
      <c r="Q32" s="90"/>
      <c r="R32" s="90">
        <v>3312.491178664</v>
      </c>
      <c r="S32" s="91">
        <v>1.0004268887990532E-3</v>
      </c>
      <c r="T32" s="91">
        <f t="shared" si="0"/>
        <v>2.1539418350192487E-2</v>
      </c>
      <c r="U32" s="91">
        <f>R32/'סכום נכסי הקרן'!$C$42</f>
        <v>1.6826769822127028E-3</v>
      </c>
    </row>
    <row r="33" spans="2:21">
      <c r="B33" s="86" t="s">
        <v>301</v>
      </c>
      <c r="C33" s="87" t="s">
        <v>302</v>
      </c>
      <c r="D33" s="88" t="s">
        <v>118</v>
      </c>
      <c r="E33" s="88" t="s">
        <v>26</v>
      </c>
      <c r="F33" s="87" t="s">
        <v>297</v>
      </c>
      <c r="G33" s="88" t="s">
        <v>267</v>
      </c>
      <c r="H33" s="87" t="s">
        <v>279</v>
      </c>
      <c r="I33" s="87" t="s">
        <v>129</v>
      </c>
      <c r="J33" s="98"/>
      <c r="K33" s="90">
        <v>3.3299999999999872</v>
      </c>
      <c r="L33" s="88" t="s">
        <v>131</v>
      </c>
      <c r="M33" s="89">
        <v>1.77E-2</v>
      </c>
      <c r="N33" s="89">
        <v>3.0100000000000664E-2</v>
      </c>
      <c r="O33" s="90">
        <v>1821136.0387740005</v>
      </c>
      <c r="P33" s="99">
        <v>107.4</v>
      </c>
      <c r="Q33" s="90"/>
      <c r="R33" s="90">
        <v>1955.9000834870005</v>
      </c>
      <c r="S33" s="91">
        <v>6.6057807609164047E-4</v>
      </c>
      <c r="T33" s="91">
        <f t="shared" si="0"/>
        <v>1.2718207499165158E-2</v>
      </c>
      <c r="U33" s="91">
        <f>R33/'סכום נכסי הקרן'!$C$42</f>
        <v>9.9355677418554557E-4</v>
      </c>
    </row>
    <row r="34" spans="2:21">
      <c r="B34" s="86" t="s">
        <v>303</v>
      </c>
      <c r="C34" s="87" t="s">
        <v>304</v>
      </c>
      <c r="D34" s="88" t="s">
        <v>118</v>
      </c>
      <c r="E34" s="88" t="s">
        <v>26</v>
      </c>
      <c r="F34" s="87" t="s">
        <v>297</v>
      </c>
      <c r="G34" s="88" t="s">
        <v>267</v>
      </c>
      <c r="H34" s="87" t="s">
        <v>279</v>
      </c>
      <c r="I34" s="87" t="s">
        <v>129</v>
      </c>
      <c r="J34" s="98"/>
      <c r="K34" s="90">
        <v>6.329999999999961</v>
      </c>
      <c r="L34" s="88" t="s">
        <v>131</v>
      </c>
      <c r="M34" s="89">
        <v>2.4799999999999999E-2</v>
      </c>
      <c r="N34" s="89">
        <v>3.1400000000006839E-2</v>
      </c>
      <c r="O34" s="90">
        <v>3424290.0365060009</v>
      </c>
      <c r="P34" s="99">
        <v>107.59</v>
      </c>
      <c r="Q34" s="90"/>
      <c r="R34" s="90">
        <v>3684.1936780320007</v>
      </c>
      <c r="S34" s="91">
        <v>1.0393991290020613E-3</v>
      </c>
      <c r="T34" s="91">
        <f t="shared" si="0"/>
        <v>2.3956407620161994E-2</v>
      </c>
      <c r="U34" s="91">
        <f>R34/'סכום נכסי הקרן'!$C$42</f>
        <v>1.8714941612428145E-3</v>
      </c>
    </row>
    <row r="35" spans="2:21">
      <c r="B35" s="86" t="s">
        <v>305</v>
      </c>
      <c r="C35" s="87" t="s">
        <v>306</v>
      </c>
      <c r="D35" s="88" t="s">
        <v>118</v>
      </c>
      <c r="E35" s="88" t="s">
        <v>26</v>
      </c>
      <c r="F35" s="87" t="s">
        <v>297</v>
      </c>
      <c r="G35" s="88" t="s">
        <v>267</v>
      </c>
      <c r="H35" s="87" t="s">
        <v>298</v>
      </c>
      <c r="I35" s="87" t="s">
        <v>263</v>
      </c>
      <c r="J35" s="98"/>
      <c r="K35" s="90">
        <v>7.6900000000000066</v>
      </c>
      <c r="L35" s="88" t="s">
        <v>131</v>
      </c>
      <c r="M35" s="89">
        <v>9.0000000000000011E-3</v>
      </c>
      <c r="N35" s="89">
        <v>3.200000000000118E-2</v>
      </c>
      <c r="O35" s="90">
        <v>1830317.6544940001</v>
      </c>
      <c r="P35" s="99">
        <v>92.19</v>
      </c>
      <c r="Q35" s="90"/>
      <c r="R35" s="90">
        <v>1687.3699055890002</v>
      </c>
      <c r="S35" s="91">
        <v>9.6150530600715709E-4</v>
      </c>
      <c r="T35" s="91">
        <f t="shared" si="0"/>
        <v>1.0972094519709784E-2</v>
      </c>
      <c r="U35" s="91">
        <f>R35/'סכום נכסי הקרן'!$C$42</f>
        <v>8.5714899979241093E-4</v>
      </c>
    </row>
    <row r="36" spans="2:21">
      <c r="B36" s="86" t="s">
        <v>307</v>
      </c>
      <c r="C36" s="87" t="s">
        <v>308</v>
      </c>
      <c r="D36" s="88" t="s">
        <v>118</v>
      </c>
      <c r="E36" s="88" t="s">
        <v>26</v>
      </c>
      <c r="F36" s="87" t="s">
        <v>297</v>
      </c>
      <c r="G36" s="88" t="s">
        <v>267</v>
      </c>
      <c r="H36" s="87" t="s">
        <v>298</v>
      </c>
      <c r="I36" s="87" t="s">
        <v>263</v>
      </c>
      <c r="J36" s="98"/>
      <c r="K36" s="90">
        <v>11.180000000000033</v>
      </c>
      <c r="L36" s="88" t="s">
        <v>131</v>
      </c>
      <c r="M36" s="89">
        <v>1.6899999999999998E-2</v>
      </c>
      <c r="N36" s="89">
        <v>3.3199999999997919E-2</v>
      </c>
      <c r="O36" s="90">
        <v>2289074.4460630007</v>
      </c>
      <c r="P36" s="99">
        <v>92.05</v>
      </c>
      <c r="Q36" s="90"/>
      <c r="R36" s="90">
        <v>2107.0929044670002</v>
      </c>
      <c r="S36" s="91">
        <v>8.5479887153153047E-4</v>
      </c>
      <c r="T36" s="91">
        <f t="shared" si="0"/>
        <v>1.3701336282604646E-2</v>
      </c>
      <c r="U36" s="91">
        <f>R36/'סכום נכסי הקרן'!$C$42</f>
        <v>1.0703595990134323E-3</v>
      </c>
    </row>
    <row r="37" spans="2:21">
      <c r="B37" s="86" t="s">
        <v>309</v>
      </c>
      <c r="C37" s="87" t="s">
        <v>310</v>
      </c>
      <c r="D37" s="88" t="s">
        <v>118</v>
      </c>
      <c r="E37" s="88" t="s">
        <v>26</v>
      </c>
      <c r="F37" s="87" t="s">
        <v>311</v>
      </c>
      <c r="G37" s="88" t="s">
        <v>267</v>
      </c>
      <c r="H37" s="87" t="s">
        <v>312</v>
      </c>
      <c r="I37" s="87" t="s">
        <v>129</v>
      </c>
      <c r="J37" s="98"/>
      <c r="K37" s="90">
        <v>2.5200000000000067</v>
      </c>
      <c r="L37" s="88" t="s">
        <v>131</v>
      </c>
      <c r="M37" s="89">
        <v>3.2000000000000001E-2</v>
      </c>
      <c r="N37" s="89">
        <v>2.9900000000000881E-2</v>
      </c>
      <c r="O37" s="90">
        <v>1104159.9642060003</v>
      </c>
      <c r="P37" s="99">
        <v>112.5</v>
      </c>
      <c r="Q37" s="90"/>
      <c r="R37" s="90">
        <v>1242.1799593110004</v>
      </c>
      <c r="S37" s="91">
        <v>7.8708588044614479E-4</v>
      </c>
      <c r="T37" s="91">
        <f t="shared" si="0"/>
        <v>8.0772543583394335E-3</v>
      </c>
      <c r="U37" s="91">
        <f>R37/'סכום נכסי הקרן'!$C$42</f>
        <v>6.3100171821183545E-4</v>
      </c>
    </row>
    <row r="38" spans="2:21">
      <c r="B38" s="86" t="s">
        <v>313</v>
      </c>
      <c r="C38" s="87" t="s">
        <v>314</v>
      </c>
      <c r="D38" s="88" t="s">
        <v>118</v>
      </c>
      <c r="E38" s="88" t="s">
        <v>26</v>
      </c>
      <c r="F38" s="87" t="s">
        <v>311</v>
      </c>
      <c r="G38" s="88" t="s">
        <v>267</v>
      </c>
      <c r="H38" s="87" t="s">
        <v>312</v>
      </c>
      <c r="I38" s="87" t="s">
        <v>129</v>
      </c>
      <c r="J38" s="98"/>
      <c r="K38" s="90">
        <v>4.2899999999999787</v>
      </c>
      <c r="L38" s="88" t="s">
        <v>131</v>
      </c>
      <c r="M38" s="89">
        <v>1.1399999999999999E-2</v>
      </c>
      <c r="N38" s="89">
        <v>3.0999999999994303E-2</v>
      </c>
      <c r="O38" s="90">
        <v>1202957.7297830002</v>
      </c>
      <c r="P38" s="99">
        <v>100.96</v>
      </c>
      <c r="Q38" s="90">
        <v>15.039047548000001</v>
      </c>
      <c r="R38" s="90">
        <v>1229.5451906270002</v>
      </c>
      <c r="S38" s="91">
        <v>5.0908437757825602E-4</v>
      </c>
      <c r="T38" s="91">
        <f t="shared" si="0"/>
        <v>7.995096986813284E-3</v>
      </c>
      <c r="U38" s="91">
        <f>R38/'סכום נכסי הקרן'!$C$42</f>
        <v>6.2458351713794646E-4</v>
      </c>
    </row>
    <row r="39" spans="2:21">
      <c r="B39" s="86" t="s">
        <v>315</v>
      </c>
      <c r="C39" s="87" t="s">
        <v>316</v>
      </c>
      <c r="D39" s="88" t="s">
        <v>118</v>
      </c>
      <c r="E39" s="88" t="s">
        <v>26</v>
      </c>
      <c r="F39" s="87" t="s">
        <v>311</v>
      </c>
      <c r="G39" s="88" t="s">
        <v>267</v>
      </c>
      <c r="H39" s="87" t="s">
        <v>312</v>
      </c>
      <c r="I39" s="87" t="s">
        <v>129</v>
      </c>
      <c r="J39" s="98"/>
      <c r="K39" s="90">
        <v>6.4999999999999325</v>
      </c>
      <c r="L39" s="88" t="s">
        <v>131</v>
      </c>
      <c r="M39" s="89">
        <v>9.1999999999999998E-3</v>
      </c>
      <c r="N39" s="89">
        <v>3.2899999999982055E-2</v>
      </c>
      <c r="O39" s="90">
        <v>1714318.1750760002</v>
      </c>
      <c r="P39" s="99">
        <v>96.51</v>
      </c>
      <c r="Q39" s="90"/>
      <c r="R39" s="90">
        <v>1654.4885176930002</v>
      </c>
      <c r="S39" s="91">
        <v>8.5651156479501502E-4</v>
      </c>
      <c r="T39" s="91">
        <f t="shared" si="0"/>
        <v>1.0758283846223689E-2</v>
      </c>
      <c r="U39" s="91">
        <f>R39/'סכום נכסי הקרן'!$C$42</f>
        <v>8.4044593506813836E-4</v>
      </c>
    </row>
    <row r="40" spans="2:21">
      <c r="B40" s="86" t="s">
        <v>317</v>
      </c>
      <c r="C40" s="87" t="s">
        <v>318</v>
      </c>
      <c r="D40" s="88" t="s">
        <v>118</v>
      </c>
      <c r="E40" s="88" t="s">
        <v>26</v>
      </c>
      <c r="F40" s="87" t="s">
        <v>319</v>
      </c>
      <c r="G40" s="88" t="s">
        <v>267</v>
      </c>
      <c r="H40" s="87" t="s">
        <v>320</v>
      </c>
      <c r="I40" s="87" t="s">
        <v>263</v>
      </c>
      <c r="J40" s="98"/>
      <c r="K40" s="90">
        <v>2.6100000000000398</v>
      </c>
      <c r="L40" s="88" t="s">
        <v>131</v>
      </c>
      <c r="M40" s="89">
        <v>2.3399999999999997E-2</v>
      </c>
      <c r="N40" s="89">
        <v>3.14000000000123E-2</v>
      </c>
      <c r="O40" s="90">
        <v>840208.69112600014</v>
      </c>
      <c r="P40" s="99">
        <v>110.3</v>
      </c>
      <c r="Q40" s="90"/>
      <c r="R40" s="90">
        <v>926.75011654900015</v>
      </c>
      <c r="S40" s="91">
        <v>3.2452995910935465E-4</v>
      </c>
      <c r="T40" s="91">
        <f t="shared" si="0"/>
        <v>6.026177094451776E-3</v>
      </c>
      <c r="U40" s="91">
        <f>R40/'סכום נכסי הקרן'!$C$42</f>
        <v>4.7076988443751591E-4</v>
      </c>
    </row>
    <row r="41" spans="2:21">
      <c r="B41" s="86" t="s">
        <v>321</v>
      </c>
      <c r="C41" s="87" t="s">
        <v>322</v>
      </c>
      <c r="D41" s="88" t="s">
        <v>118</v>
      </c>
      <c r="E41" s="88" t="s">
        <v>26</v>
      </c>
      <c r="F41" s="87" t="s">
        <v>319</v>
      </c>
      <c r="G41" s="88" t="s">
        <v>267</v>
      </c>
      <c r="H41" s="87" t="s">
        <v>320</v>
      </c>
      <c r="I41" s="87" t="s">
        <v>263</v>
      </c>
      <c r="J41" s="98"/>
      <c r="K41" s="90">
        <v>5.889999999999965</v>
      </c>
      <c r="L41" s="88" t="s">
        <v>131</v>
      </c>
      <c r="M41" s="89">
        <v>6.5000000000000006E-3</v>
      </c>
      <c r="N41" s="89">
        <v>3.1799999999990766E-2</v>
      </c>
      <c r="O41" s="90">
        <v>2430171.5507200002</v>
      </c>
      <c r="P41" s="99">
        <v>95.32</v>
      </c>
      <c r="Q41" s="90"/>
      <c r="R41" s="90">
        <v>2316.4395060229999</v>
      </c>
      <c r="S41" s="91">
        <v>1.1384183239440159E-3</v>
      </c>
      <c r="T41" s="91">
        <f t="shared" si="0"/>
        <v>1.5062609049200933E-2</v>
      </c>
      <c r="U41" s="91">
        <f>R41/'סכום נכסי הקרן'!$C$42</f>
        <v>1.176703341152788E-3</v>
      </c>
    </row>
    <row r="42" spans="2:21">
      <c r="B42" s="86" t="s">
        <v>323</v>
      </c>
      <c r="C42" s="87" t="s">
        <v>324</v>
      </c>
      <c r="D42" s="88" t="s">
        <v>118</v>
      </c>
      <c r="E42" s="88" t="s">
        <v>26</v>
      </c>
      <c r="F42" s="87" t="s">
        <v>319</v>
      </c>
      <c r="G42" s="88" t="s">
        <v>267</v>
      </c>
      <c r="H42" s="87" t="s">
        <v>320</v>
      </c>
      <c r="I42" s="87" t="s">
        <v>263</v>
      </c>
      <c r="J42" s="98"/>
      <c r="K42" s="90">
        <v>8.8000000000015035</v>
      </c>
      <c r="L42" s="88" t="s">
        <v>131</v>
      </c>
      <c r="M42" s="89">
        <v>2.64E-2</v>
      </c>
      <c r="N42" s="89">
        <v>3.0299999999903696E-2</v>
      </c>
      <c r="O42" s="90">
        <v>106422.13505000003</v>
      </c>
      <c r="P42" s="99">
        <v>99.52</v>
      </c>
      <c r="Q42" s="90"/>
      <c r="R42" s="90">
        <v>105.91131393400001</v>
      </c>
      <c r="S42" s="91">
        <v>3.5474045016666673E-4</v>
      </c>
      <c r="T42" s="91">
        <f t="shared" si="0"/>
        <v>6.8868654308781657E-4</v>
      </c>
      <c r="U42" s="91">
        <f>R42/'סכום נכסי הקרן'!$C$42</f>
        <v>5.38007561380203E-5</v>
      </c>
    </row>
    <row r="43" spans="2:21">
      <c r="B43" s="86" t="s">
        <v>325</v>
      </c>
      <c r="C43" s="87" t="s">
        <v>326</v>
      </c>
      <c r="D43" s="88" t="s">
        <v>118</v>
      </c>
      <c r="E43" s="88" t="s">
        <v>26</v>
      </c>
      <c r="F43" s="87" t="s">
        <v>327</v>
      </c>
      <c r="G43" s="88" t="s">
        <v>267</v>
      </c>
      <c r="H43" s="87" t="s">
        <v>312</v>
      </c>
      <c r="I43" s="87" t="s">
        <v>129</v>
      </c>
      <c r="J43" s="98"/>
      <c r="K43" s="90">
        <v>2.260000000000089</v>
      </c>
      <c r="L43" s="88" t="s">
        <v>131</v>
      </c>
      <c r="M43" s="89">
        <v>1.34E-2</v>
      </c>
      <c r="N43" s="89">
        <v>2.9599999999941007E-2</v>
      </c>
      <c r="O43" s="90">
        <v>260989.98143500005</v>
      </c>
      <c r="P43" s="99">
        <v>109.14</v>
      </c>
      <c r="Q43" s="90"/>
      <c r="R43" s="90">
        <v>284.84444495800011</v>
      </c>
      <c r="S43" s="91">
        <v>4.8949428959829742E-4</v>
      </c>
      <c r="T43" s="91">
        <f t="shared" ref="T43:T74" si="1">IFERROR(R43/$R$11,0)</f>
        <v>1.8521962274789441E-3</v>
      </c>
      <c r="U43" s="91">
        <f>R43/'סכום נכסי הקרן'!$C$42</f>
        <v>1.4469508451198126E-4</v>
      </c>
    </row>
    <row r="44" spans="2:21">
      <c r="B44" s="86" t="s">
        <v>328</v>
      </c>
      <c r="C44" s="87" t="s">
        <v>329</v>
      </c>
      <c r="D44" s="88" t="s">
        <v>118</v>
      </c>
      <c r="E44" s="88" t="s">
        <v>26</v>
      </c>
      <c r="F44" s="87" t="s">
        <v>327</v>
      </c>
      <c r="G44" s="88" t="s">
        <v>267</v>
      </c>
      <c r="H44" s="87" t="s">
        <v>320</v>
      </c>
      <c r="I44" s="87" t="s">
        <v>263</v>
      </c>
      <c r="J44" s="98"/>
      <c r="K44" s="90">
        <v>3.5899999999999617</v>
      </c>
      <c r="L44" s="88" t="s">
        <v>131</v>
      </c>
      <c r="M44" s="89">
        <v>1.8200000000000001E-2</v>
      </c>
      <c r="N44" s="89">
        <v>2.9600000000015343E-2</v>
      </c>
      <c r="O44" s="90">
        <v>701885.4787460001</v>
      </c>
      <c r="P44" s="99">
        <v>107.72</v>
      </c>
      <c r="Q44" s="90"/>
      <c r="R44" s="90">
        <v>756.0710467790002</v>
      </c>
      <c r="S44" s="91">
        <v>1.3148207070206399E-3</v>
      </c>
      <c r="T44" s="91">
        <f t="shared" si="1"/>
        <v>4.9163393049726006E-3</v>
      </c>
      <c r="U44" s="91">
        <f>R44/'סכום נכסי הקרן'!$C$42</f>
        <v>3.8406844840130344E-4</v>
      </c>
    </row>
    <row r="45" spans="2:21">
      <c r="B45" s="86" t="s">
        <v>330</v>
      </c>
      <c r="C45" s="87" t="s">
        <v>331</v>
      </c>
      <c r="D45" s="88" t="s">
        <v>118</v>
      </c>
      <c r="E45" s="88" t="s">
        <v>26</v>
      </c>
      <c r="F45" s="87" t="s">
        <v>327</v>
      </c>
      <c r="G45" s="88" t="s">
        <v>267</v>
      </c>
      <c r="H45" s="87" t="s">
        <v>320</v>
      </c>
      <c r="I45" s="87" t="s">
        <v>263</v>
      </c>
      <c r="J45" s="98"/>
      <c r="K45" s="90">
        <v>2.0299999999999354</v>
      </c>
      <c r="L45" s="88" t="s">
        <v>131</v>
      </c>
      <c r="M45" s="89">
        <v>2E-3</v>
      </c>
      <c r="N45" s="89">
        <v>2.8900000000000339E-2</v>
      </c>
      <c r="O45" s="90">
        <v>560390.66758800019</v>
      </c>
      <c r="P45" s="99">
        <v>104.5</v>
      </c>
      <c r="Q45" s="90"/>
      <c r="R45" s="90">
        <v>585.60826498200015</v>
      </c>
      <c r="S45" s="91">
        <v>1.6981535381454551E-3</v>
      </c>
      <c r="T45" s="91">
        <f t="shared" si="1"/>
        <v>3.8079079244114529E-3</v>
      </c>
      <c r="U45" s="91">
        <f>R45/'סכום נכסי הקרן'!$C$42</f>
        <v>2.9747688218030452E-4</v>
      </c>
    </row>
    <row r="46" spans="2:21">
      <c r="B46" s="86" t="s">
        <v>332</v>
      </c>
      <c r="C46" s="87" t="s">
        <v>333</v>
      </c>
      <c r="D46" s="88" t="s">
        <v>118</v>
      </c>
      <c r="E46" s="88" t="s">
        <v>26</v>
      </c>
      <c r="F46" s="87" t="s">
        <v>334</v>
      </c>
      <c r="G46" s="88" t="s">
        <v>267</v>
      </c>
      <c r="H46" s="87" t="s">
        <v>320</v>
      </c>
      <c r="I46" s="87" t="s">
        <v>263</v>
      </c>
      <c r="J46" s="98"/>
      <c r="K46" s="90">
        <v>1.4599999999999618</v>
      </c>
      <c r="L46" s="88" t="s">
        <v>131</v>
      </c>
      <c r="M46" s="89">
        <v>4.7500000000000001E-2</v>
      </c>
      <c r="N46" s="89">
        <v>3.2700000000000527E-2</v>
      </c>
      <c r="O46" s="90">
        <v>273396.86877999996</v>
      </c>
      <c r="P46" s="99">
        <v>137.97999999999999</v>
      </c>
      <c r="Q46" s="90">
        <v>8.769563346</v>
      </c>
      <c r="R46" s="90">
        <v>377.23299987400009</v>
      </c>
      <c r="S46" s="91">
        <v>2.1182149575180924E-4</v>
      </c>
      <c r="T46" s="91">
        <f t="shared" si="1"/>
        <v>2.4529512567823173E-3</v>
      </c>
      <c r="U46" s="91">
        <f>R46/'סכום נכסי הקרן'!$C$42</f>
        <v>1.9162655885925721E-4</v>
      </c>
    </row>
    <row r="47" spans="2:21">
      <c r="B47" s="86" t="s">
        <v>335</v>
      </c>
      <c r="C47" s="87" t="s">
        <v>336</v>
      </c>
      <c r="D47" s="88" t="s">
        <v>118</v>
      </c>
      <c r="E47" s="88" t="s">
        <v>26</v>
      </c>
      <c r="F47" s="87" t="s">
        <v>334</v>
      </c>
      <c r="G47" s="88" t="s">
        <v>267</v>
      </c>
      <c r="H47" s="87" t="s">
        <v>320</v>
      </c>
      <c r="I47" s="87" t="s">
        <v>263</v>
      </c>
      <c r="J47" s="98"/>
      <c r="K47" s="90">
        <v>4.2799999999999461</v>
      </c>
      <c r="L47" s="88" t="s">
        <v>131</v>
      </c>
      <c r="M47" s="89">
        <v>5.0000000000000001E-3</v>
      </c>
      <c r="N47" s="89">
        <v>3.149999999995462E-2</v>
      </c>
      <c r="O47" s="90">
        <v>599846.84191000008</v>
      </c>
      <c r="P47" s="99">
        <v>99.19</v>
      </c>
      <c r="Q47" s="90"/>
      <c r="R47" s="90">
        <v>594.98805461800009</v>
      </c>
      <c r="S47" s="91">
        <v>3.3607371826382265E-4</v>
      </c>
      <c r="T47" s="91">
        <f t="shared" si="1"/>
        <v>3.8688998492527704E-3</v>
      </c>
      <c r="U47" s="91">
        <f>R47/'סכום נכסי הקרן'!$C$42</f>
        <v>3.0224162124441276E-4</v>
      </c>
    </row>
    <row r="48" spans="2:21">
      <c r="B48" s="86" t="s">
        <v>337</v>
      </c>
      <c r="C48" s="87" t="s">
        <v>338</v>
      </c>
      <c r="D48" s="88" t="s">
        <v>118</v>
      </c>
      <c r="E48" s="88" t="s">
        <v>26</v>
      </c>
      <c r="F48" s="87" t="s">
        <v>334</v>
      </c>
      <c r="G48" s="88" t="s">
        <v>267</v>
      </c>
      <c r="H48" s="87" t="s">
        <v>320</v>
      </c>
      <c r="I48" s="87" t="s">
        <v>263</v>
      </c>
      <c r="J48" s="98"/>
      <c r="K48" s="90">
        <v>6.1000000000000156</v>
      </c>
      <c r="L48" s="88" t="s">
        <v>131</v>
      </c>
      <c r="M48" s="89">
        <v>5.8999999999999999E-3</v>
      </c>
      <c r="N48" s="89">
        <v>3.3700000000002221E-2</v>
      </c>
      <c r="O48" s="90">
        <v>1816894.4413120002</v>
      </c>
      <c r="P48" s="99">
        <v>91.47</v>
      </c>
      <c r="Q48" s="90"/>
      <c r="R48" s="90">
        <v>1661.9132542990001</v>
      </c>
      <c r="S48" s="91">
        <v>1.6526311665161296E-3</v>
      </c>
      <c r="T48" s="91">
        <f t="shared" si="1"/>
        <v>1.0806563071516938E-2</v>
      </c>
      <c r="U48" s="91">
        <f>R48/'סכום נכסי הקרן'!$C$42</f>
        <v>8.4421754764370661E-4</v>
      </c>
    </row>
    <row r="49" spans="2:21">
      <c r="B49" s="86" t="s">
        <v>339</v>
      </c>
      <c r="C49" s="87" t="s">
        <v>340</v>
      </c>
      <c r="D49" s="88" t="s">
        <v>118</v>
      </c>
      <c r="E49" s="88" t="s">
        <v>26</v>
      </c>
      <c r="F49" s="87" t="s">
        <v>341</v>
      </c>
      <c r="G49" s="88" t="s">
        <v>342</v>
      </c>
      <c r="H49" s="87" t="s">
        <v>312</v>
      </c>
      <c r="I49" s="87" t="s">
        <v>129</v>
      </c>
      <c r="J49" s="98"/>
      <c r="K49" s="90">
        <v>5.2800000000001388</v>
      </c>
      <c r="L49" s="88" t="s">
        <v>131</v>
      </c>
      <c r="M49" s="89">
        <v>4.4000000000000003E-3</v>
      </c>
      <c r="N49" s="89">
        <v>2.7400000000025661E-2</v>
      </c>
      <c r="O49" s="90">
        <v>386927.36164700007</v>
      </c>
      <c r="P49" s="99">
        <v>98.69</v>
      </c>
      <c r="Q49" s="90"/>
      <c r="R49" s="90">
        <v>381.85863082300011</v>
      </c>
      <c r="S49" s="91">
        <v>5.1126311569617148E-4</v>
      </c>
      <c r="T49" s="91">
        <f t="shared" si="1"/>
        <v>2.4830293444722878E-3</v>
      </c>
      <c r="U49" s="91">
        <f>R49/'סכום נכסי הקרן'!$C$42</f>
        <v>1.939762836755003E-4</v>
      </c>
    </row>
    <row r="50" spans="2:21">
      <c r="B50" s="86" t="s">
        <v>343</v>
      </c>
      <c r="C50" s="87" t="s">
        <v>344</v>
      </c>
      <c r="D50" s="88" t="s">
        <v>118</v>
      </c>
      <c r="E50" s="88" t="s">
        <v>26</v>
      </c>
      <c r="F50" s="87" t="s">
        <v>345</v>
      </c>
      <c r="G50" s="88" t="s">
        <v>267</v>
      </c>
      <c r="H50" s="87" t="s">
        <v>312</v>
      </c>
      <c r="I50" s="87" t="s">
        <v>129</v>
      </c>
      <c r="J50" s="98"/>
      <c r="K50" s="90">
        <v>3.0599999999999663</v>
      </c>
      <c r="L50" s="88" t="s">
        <v>131</v>
      </c>
      <c r="M50" s="89">
        <v>1.5800000000000002E-2</v>
      </c>
      <c r="N50" s="89">
        <v>2.9400000000013134E-2</v>
      </c>
      <c r="O50" s="90">
        <v>700854.00369700009</v>
      </c>
      <c r="P50" s="99">
        <v>108.57</v>
      </c>
      <c r="Q50" s="90"/>
      <c r="R50" s="90">
        <v>760.91720820000023</v>
      </c>
      <c r="S50" s="91">
        <v>1.5067206671545146E-3</v>
      </c>
      <c r="T50" s="91">
        <f t="shared" si="1"/>
        <v>4.9478513883592142E-3</v>
      </c>
      <c r="U50" s="91">
        <f>R50/'סכום נכסי הקרן'!$C$42</f>
        <v>3.865301981344734E-4</v>
      </c>
    </row>
    <row r="51" spans="2:21">
      <c r="B51" s="86" t="s">
        <v>346</v>
      </c>
      <c r="C51" s="87" t="s">
        <v>347</v>
      </c>
      <c r="D51" s="88" t="s">
        <v>118</v>
      </c>
      <c r="E51" s="88" t="s">
        <v>26</v>
      </c>
      <c r="F51" s="87" t="s">
        <v>345</v>
      </c>
      <c r="G51" s="88" t="s">
        <v>267</v>
      </c>
      <c r="H51" s="87" t="s">
        <v>312</v>
      </c>
      <c r="I51" s="87" t="s">
        <v>129</v>
      </c>
      <c r="J51" s="98"/>
      <c r="K51" s="90">
        <v>5.4900000000001121</v>
      </c>
      <c r="L51" s="88" t="s">
        <v>131</v>
      </c>
      <c r="M51" s="89">
        <v>8.3999999999999995E-3</v>
      </c>
      <c r="N51" s="89">
        <v>3.0100000000010788E-2</v>
      </c>
      <c r="O51" s="90">
        <v>564048.75803799997</v>
      </c>
      <c r="P51" s="99">
        <v>98.55</v>
      </c>
      <c r="Q51" s="90"/>
      <c r="R51" s="90">
        <v>555.87003154000013</v>
      </c>
      <c r="S51" s="91">
        <v>6.8711019373614323E-4</v>
      </c>
      <c r="T51" s="91">
        <f t="shared" si="1"/>
        <v>3.614535560062616E-3</v>
      </c>
      <c r="U51" s="91">
        <f>R51/'סכום נכסי הקרן'!$C$42</f>
        <v>2.8237047488574878E-4</v>
      </c>
    </row>
    <row r="52" spans="2:21">
      <c r="B52" s="86" t="s">
        <v>348</v>
      </c>
      <c r="C52" s="87" t="s">
        <v>349</v>
      </c>
      <c r="D52" s="88" t="s">
        <v>118</v>
      </c>
      <c r="E52" s="88" t="s">
        <v>26</v>
      </c>
      <c r="F52" s="87" t="s">
        <v>249</v>
      </c>
      <c r="G52" s="88" t="s">
        <v>250</v>
      </c>
      <c r="H52" s="87" t="s">
        <v>320</v>
      </c>
      <c r="I52" s="87" t="s">
        <v>263</v>
      </c>
      <c r="J52" s="98"/>
      <c r="K52" s="90">
        <v>4.5199999999998202</v>
      </c>
      <c r="L52" s="88" t="s">
        <v>131</v>
      </c>
      <c r="M52" s="89">
        <v>2.7799999999999998E-2</v>
      </c>
      <c r="N52" s="89">
        <v>3.3499999999968194E-2</v>
      </c>
      <c r="O52" s="90">
        <v>10.938906000000001</v>
      </c>
      <c r="P52" s="99">
        <v>5460000</v>
      </c>
      <c r="Q52" s="90"/>
      <c r="R52" s="90">
        <v>597.26432409400002</v>
      </c>
      <c r="S52" s="91">
        <v>2.6157116212338597E-3</v>
      </c>
      <c r="T52" s="91">
        <f t="shared" si="1"/>
        <v>3.8837012533552593E-3</v>
      </c>
      <c r="U52" s="91">
        <f>R52/'סכום נכסי הקרן'!$C$42</f>
        <v>3.0339791904144517E-4</v>
      </c>
    </row>
    <row r="53" spans="2:21">
      <c r="B53" s="86" t="s">
        <v>350</v>
      </c>
      <c r="C53" s="87" t="s">
        <v>351</v>
      </c>
      <c r="D53" s="88" t="s">
        <v>118</v>
      </c>
      <c r="E53" s="88" t="s">
        <v>26</v>
      </c>
      <c r="F53" s="87" t="s">
        <v>249</v>
      </c>
      <c r="G53" s="88" t="s">
        <v>250</v>
      </c>
      <c r="H53" s="87" t="s">
        <v>320</v>
      </c>
      <c r="I53" s="87" t="s">
        <v>263</v>
      </c>
      <c r="J53" s="98"/>
      <c r="K53" s="90">
        <v>1.4000000000000097</v>
      </c>
      <c r="L53" s="88" t="s">
        <v>131</v>
      </c>
      <c r="M53" s="89">
        <v>2.4199999999999999E-2</v>
      </c>
      <c r="N53" s="89">
        <v>3.5600000000010457E-2</v>
      </c>
      <c r="O53" s="90">
        <v>42.022196000000001</v>
      </c>
      <c r="P53" s="99">
        <v>5556939</v>
      </c>
      <c r="Q53" s="90"/>
      <c r="R53" s="90">
        <v>2335.1478287259997</v>
      </c>
      <c r="S53" s="91">
        <v>1.4579397009332824E-3</v>
      </c>
      <c r="T53" s="91">
        <f t="shared" si="1"/>
        <v>1.5184259603903041E-2</v>
      </c>
      <c r="U53" s="91">
        <f>R53/'סכום נכסי הקרן'!$C$42</f>
        <v>1.1862067820044679E-3</v>
      </c>
    </row>
    <row r="54" spans="2:21">
      <c r="B54" s="86" t="s">
        <v>352</v>
      </c>
      <c r="C54" s="87" t="s">
        <v>353</v>
      </c>
      <c r="D54" s="88" t="s">
        <v>118</v>
      </c>
      <c r="E54" s="88" t="s">
        <v>26</v>
      </c>
      <c r="F54" s="87" t="s">
        <v>249</v>
      </c>
      <c r="G54" s="88" t="s">
        <v>250</v>
      </c>
      <c r="H54" s="87" t="s">
        <v>320</v>
      </c>
      <c r="I54" s="87" t="s">
        <v>263</v>
      </c>
      <c r="J54" s="98"/>
      <c r="K54" s="90">
        <v>1.010000000000032</v>
      </c>
      <c r="L54" s="88" t="s">
        <v>131</v>
      </c>
      <c r="M54" s="89">
        <v>1.95E-2</v>
      </c>
      <c r="N54" s="89">
        <v>3.5599999999978565E-2</v>
      </c>
      <c r="O54" s="90">
        <v>10.335974</v>
      </c>
      <c r="P54" s="99">
        <v>5397000</v>
      </c>
      <c r="Q54" s="90">
        <v>20.491319357000005</v>
      </c>
      <c r="R54" s="90">
        <v>578.32385847900002</v>
      </c>
      <c r="S54" s="91">
        <v>4.1645408759418187E-4</v>
      </c>
      <c r="T54" s="91">
        <f t="shared" si="1"/>
        <v>3.7605411932601072E-3</v>
      </c>
      <c r="U54" s="91">
        <f>R54/'סכום נכסי הקרן'!$C$42</f>
        <v>2.9377655439358344E-4</v>
      </c>
    </row>
    <row r="55" spans="2:21">
      <c r="B55" s="86" t="s">
        <v>354</v>
      </c>
      <c r="C55" s="87" t="s">
        <v>355</v>
      </c>
      <c r="D55" s="88" t="s">
        <v>118</v>
      </c>
      <c r="E55" s="88" t="s">
        <v>26</v>
      </c>
      <c r="F55" s="87" t="s">
        <v>249</v>
      </c>
      <c r="G55" s="88" t="s">
        <v>250</v>
      </c>
      <c r="H55" s="87" t="s">
        <v>312</v>
      </c>
      <c r="I55" s="87" t="s">
        <v>129</v>
      </c>
      <c r="J55" s="98"/>
      <c r="K55" s="90">
        <v>4.3400000000000185</v>
      </c>
      <c r="L55" s="88" t="s">
        <v>131</v>
      </c>
      <c r="M55" s="89">
        <v>1.4999999999999999E-2</v>
      </c>
      <c r="N55" s="89">
        <v>3.8000000000011462E-2</v>
      </c>
      <c r="O55" s="90">
        <v>35.529911999999996</v>
      </c>
      <c r="P55" s="99">
        <v>4910638</v>
      </c>
      <c r="Q55" s="90"/>
      <c r="R55" s="90">
        <v>1744.7453629450006</v>
      </c>
      <c r="S55" s="91">
        <v>1.2654003846427806E-3</v>
      </c>
      <c r="T55" s="91">
        <f t="shared" si="1"/>
        <v>1.1345177469178335E-2</v>
      </c>
      <c r="U55" s="91">
        <f>R55/'סכום נכסי הקרן'!$C$42</f>
        <v>8.8629454501188733E-4</v>
      </c>
    </row>
    <row r="56" spans="2:21">
      <c r="B56" s="86" t="s">
        <v>356</v>
      </c>
      <c r="C56" s="87" t="s">
        <v>357</v>
      </c>
      <c r="D56" s="88" t="s">
        <v>118</v>
      </c>
      <c r="E56" s="88" t="s">
        <v>26</v>
      </c>
      <c r="F56" s="87" t="s">
        <v>358</v>
      </c>
      <c r="G56" s="88" t="s">
        <v>267</v>
      </c>
      <c r="H56" s="87" t="s">
        <v>312</v>
      </c>
      <c r="I56" s="87" t="s">
        <v>129</v>
      </c>
      <c r="J56" s="98"/>
      <c r="K56" s="90">
        <v>2.5999999999989569</v>
      </c>
      <c r="L56" s="88" t="s">
        <v>131</v>
      </c>
      <c r="M56" s="89">
        <v>3.7000000000000005E-2</v>
      </c>
      <c r="N56" s="89">
        <v>3.0500000000072046E-2</v>
      </c>
      <c r="O56" s="90">
        <v>48544.23345800001</v>
      </c>
      <c r="P56" s="99">
        <v>114.36</v>
      </c>
      <c r="Q56" s="90"/>
      <c r="R56" s="90">
        <v>55.515187512000004</v>
      </c>
      <c r="S56" s="91">
        <v>1.2913071928374848E-4</v>
      </c>
      <c r="T56" s="91">
        <f t="shared" si="1"/>
        <v>3.6098657599825754E-4</v>
      </c>
      <c r="U56" s="91">
        <f>R56/'סכום נכסי הקרן'!$C$42</f>
        <v>2.8200566628328484E-5</v>
      </c>
    </row>
    <row r="57" spans="2:21">
      <c r="B57" s="86" t="s">
        <v>359</v>
      </c>
      <c r="C57" s="87" t="s">
        <v>360</v>
      </c>
      <c r="D57" s="88" t="s">
        <v>118</v>
      </c>
      <c r="E57" s="88" t="s">
        <v>26</v>
      </c>
      <c r="F57" s="87" t="s">
        <v>358</v>
      </c>
      <c r="G57" s="88" t="s">
        <v>267</v>
      </c>
      <c r="H57" s="87" t="s">
        <v>312</v>
      </c>
      <c r="I57" s="87" t="s">
        <v>129</v>
      </c>
      <c r="J57" s="98"/>
      <c r="K57" s="90">
        <v>4.0800000000000898</v>
      </c>
      <c r="L57" s="88" t="s">
        <v>131</v>
      </c>
      <c r="M57" s="89">
        <v>2.81E-2</v>
      </c>
      <c r="N57" s="89">
        <v>3.1199999999984761E-2</v>
      </c>
      <c r="O57" s="90">
        <v>187241.64491000003</v>
      </c>
      <c r="P57" s="99">
        <v>112.12</v>
      </c>
      <c r="Q57" s="90"/>
      <c r="R57" s="90">
        <v>209.93533898600003</v>
      </c>
      <c r="S57" s="91">
        <v>1.4025772085602903E-4</v>
      </c>
      <c r="T57" s="91">
        <f t="shared" si="1"/>
        <v>1.3651010218637637E-3</v>
      </c>
      <c r="U57" s="91">
        <f>R57/'סכום נכסי הקרן'!$C$42</f>
        <v>1.0664280857262179E-4</v>
      </c>
    </row>
    <row r="58" spans="2:21">
      <c r="B58" s="86" t="s">
        <v>361</v>
      </c>
      <c r="C58" s="87" t="s">
        <v>362</v>
      </c>
      <c r="D58" s="88" t="s">
        <v>118</v>
      </c>
      <c r="E58" s="88" t="s">
        <v>26</v>
      </c>
      <c r="F58" s="87" t="s">
        <v>358</v>
      </c>
      <c r="G58" s="88" t="s">
        <v>267</v>
      </c>
      <c r="H58" s="87" t="s">
        <v>320</v>
      </c>
      <c r="I58" s="87" t="s">
        <v>263</v>
      </c>
      <c r="J58" s="98"/>
      <c r="K58" s="90">
        <v>2.720000000000403</v>
      </c>
      <c r="L58" s="88" t="s">
        <v>131</v>
      </c>
      <c r="M58" s="89">
        <v>2.4E-2</v>
      </c>
      <c r="N58" s="89">
        <v>2.9400000000519386E-2</v>
      </c>
      <c r="O58" s="90">
        <v>40922.560461000001</v>
      </c>
      <c r="P58" s="99">
        <v>110.4</v>
      </c>
      <c r="Q58" s="90">
        <v>3.7257583530000002</v>
      </c>
      <c r="R58" s="90">
        <v>48.904265009000007</v>
      </c>
      <c r="S58" s="91">
        <v>7.5780194694386192E-5</v>
      </c>
      <c r="T58" s="91">
        <f t="shared" si="1"/>
        <v>3.1799916326490508E-4</v>
      </c>
      <c r="U58" s="91">
        <f>R58/'סכום נכסי הקרן'!$C$42</f>
        <v>2.4842354778998623E-5</v>
      </c>
    </row>
    <row r="59" spans="2:21">
      <c r="B59" s="86" t="s">
        <v>363</v>
      </c>
      <c r="C59" s="87" t="s">
        <v>364</v>
      </c>
      <c r="D59" s="88" t="s">
        <v>118</v>
      </c>
      <c r="E59" s="88" t="s">
        <v>26</v>
      </c>
      <c r="F59" s="87" t="s">
        <v>358</v>
      </c>
      <c r="G59" s="88" t="s">
        <v>267</v>
      </c>
      <c r="H59" s="87" t="s">
        <v>312</v>
      </c>
      <c r="I59" s="87" t="s">
        <v>129</v>
      </c>
      <c r="J59" s="98"/>
      <c r="K59" s="90">
        <v>3.8699999999998833</v>
      </c>
      <c r="L59" s="88" t="s">
        <v>131</v>
      </c>
      <c r="M59" s="89">
        <v>2.6000000000000002E-2</v>
      </c>
      <c r="N59" s="89">
        <v>2.9300000000013683E-2</v>
      </c>
      <c r="O59" s="90">
        <v>637188.6344610001</v>
      </c>
      <c r="P59" s="99">
        <v>111.25</v>
      </c>
      <c r="Q59" s="90"/>
      <c r="R59" s="90">
        <v>708.87233277100006</v>
      </c>
      <c r="S59" s="91">
        <v>1.2997271472010086E-3</v>
      </c>
      <c r="T59" s="91">
        <f t="shared" si="1"/>
        <v>4.6094304584954797E-3</v>
      </c>
      <c r="U59" s="91">
        <f>R59/'סכום נכסי הקרן'!$C$42</f>
        <v>3.6009247824239301E-4</v>
      </c>
    </row>
    <row r="60" spans="2:21">
      <c r="B60" s="86" t="s">
        <v>365</v>
      </c>
      <c r="C60" s="87" t="s">
        <v>366</v>
      </c>
      <c r="D60" s="88" t="s">
        <v>118</v>
      </c>
      <c r="E60" s="88" t="s">
        <v>26</v>
      </c>
      <c r="F60" s="87" t="s">
        <v>358</v>
      </c>
      <c r="G60" s="88" t="s">
        <v>267</v>
      </c>
      <c r="H60" s="87" t="s">
        <v>312</v>
      </c>
      <c r="I60" s="87" t="s">
        <v>129</v>
      </c>
      <c r="J60" s="98"/>
      <c r="K60" s="90">
        <v>6.8199999999999976</v>
      </c>
      <c r="L60" s="88" t="s">
        <v>131</v>
      </c>
      <c r="M60" s="89">
        <v>3.4999999999999996E-3</v>
      </c>
      <c r="N60" s="89">
        <v>3.2999999999995817E-2</v>
      </c>
      <c r="O60" s="90">
        <v>3270640.3877680004</v>
      </c>
      <c r="P60" s="99">
        <v>88.99</v>
      </c>
      <c r="Q60" s="90">
        <v>193.65516806400004</v>
      </c>
      <c r="R60" s="90">
        <v>3104.1980491509999</v>
      </c>
      <c r="S60" s="91">
        <v>1.1821416820289696E-3</v>
      </c>
      <c r="T60" s="91">
        <f t="shared" si="1"/>
        <v>2.0184995767892708E-2</v>
      </c>
      <c r="U60" s="91">
        <f>R60/'סכום נכסי הקרן'!$C$42</f>
        <v>1.5768683820745024E-3</v>
      </c>
    </row>
    <row r="61" spans="2:21">
      <c r="B61" s="86" t="s">
        <v>367</v>
      </c>
      <c r="C61" s="87" t="s">
        <v>368</v>
      </c>
      <c r="D61" s="88" t="s">
        <v>118</v>
      </c>
      <c r="E61" s="88" t="s">
        <v>26</v>
      </c>
      <c r="F61" s="87" t="s">
        <v>369</v>
      </c>
      <c r="G61" s="88" t="s">
        <v>267</v>
      </c>
      <c r="H61" s="87" t="s">
        <v>320</v>
      </c>
      <c r="I61" s="87" t="s">
        <v>263</v>
      </c>
      <c r="J61" s="98"/>
      <c r="K61" s="90">
        <v>3.0000094189130064E-2</v>
      </c>
      <c r="L61" s="88" t="s">
        <v>131</v>
      </c>
      <c r="M61" s="89">
        <v>4.9000000000000002E-2</v>
      </c>
      <c r="N61" s="89">
        <v>5.0399172087522183E-2</v>
      </c>
      <c r="O61" s="90">
        <v>1.447E-2</v>
      </c>
      <c r="P61" s="99">
        <v>117.36</v>
      </c>
      <c r="Q61" s="90"/>
      <c r="R61" s="90">
        <v>1.6910000000000002E-5</v>
      </c>
      <c r="S61" s="91">
        <v>1.0879482067482036E-10</v>
      </c>
      <c r="T61" s="91">
        <f t="shared" si="1"/>
        <v>1.0995699147753129E-10</v>
      </c>
      <c r="U61" s="91">
        <f>R61/'סכום נכסי הקרן'!$C$42</f>
        <v>8.5899301264533341E-12</v>
      </c>
    </row>
    <row r="62" spans="2:21">
      <c r="B62" s="86" t="s">
        <v>370</v>
      </c>
      <c r="C62" s="87" t="s">
        <v>371</v>
      </c>
      <c r="D62" s="88" t="s">
        <v>118</v>
      </c>
      <c r="E62" s="88" t="s">
        <v>26</v>
      </c>
      <c r="F62" s="87" t="s">
        <v>369</v>
      </c>
      <c r="G62" s="88" t="s">
        <v>267</v>
      </c>
      <c r="H62" s="87" t="s">
        <v>320</v>
      </c>
      <c r="I62" s="87" t="s">
        <v>263</v>
      </c>
      <c r="J62" s="98"/>
      <c r="K62" s="90">
        <v>3.2699999999999689</v>
      </c>
      <c r="L62" s="88" t="s">
        <v>131</v>
      </c>
      <c r="M62" s="89">
        <v>2.35E-2</v>
      </c>
      <c r="N62" s="89">
        <v>2.8499999999999619E-2</v>
      </c>
      <c r="O62" s="90">
        <v>1164117.754682</v>
      </c>
      <c r="P62" s="99">
        <v>110.9</v>
      </c>
      <c r="Q62" s="90">
        <v>30.834785753000013</v>
      </c>
      <c r="R62" s="90">
        <v>1321.8413756730001</v>
      </c>
      <c r="S62" s="91">
        <v>1.2394129069466585E-3</v>
      </c>
      <c r="T62" s="91">
        <f t="shared" si="1"/>
        <v>8.5952513825857061E-3</v>
      </c>
      <c r="U62" s="91">
        <f>R62/'סכום נכסי הקרן'!$C$42</f>
        <v>6.7146806950242588E-4</v>
      </c>
    </row>
    <row r="63" spans="2:21">
      <c r="B63" s="86" t="s">
        <v>372</v>
      </c>
      <c r="C63" s="87" t="s">
        <v>373</v>
      </c>
      <c r="D63" s="88" t="s">
        <v>118</v>
      </c>
      <c r="E63" s="88" t="s">
        <v>26</v>
      </c>
      <c r="F63" s="87" t="s">
        <v>369</v>
      </c>
      <c r="G63" s="88" t="s">
        <v>267</v>
      </c>
      <c r="H63" s="87" t="s">
        <v>320</v>
      </c>
      <c r="I63" s="87" t="s">
        <v>263</v>
      </c>
      <c r="J63" s="98"/>
      <c r="K63" s="90">
        <v>1.72</v>
      </c>
      <c r="L63" s="88" t="s">
        <v>131</v>
      </c>
      <c r="M63" s="89">
        <v>1.7600000000000001E-2</v>
      </c>
      <c r="N63" s="89">
        <v>2.9599999999996428E-2</v>
      </c>
      <c r="O63" s="90">
        <v>504181.62668500008</v>
      </c>
      <c r="P63" s="99">
        <v>111.29</v>
      </c>
      <c r="Q63" s="90"/>
      <c r="R63" s="90">
        <v>561.10374014500019</v>
      </c>
      <c r="S63" s="91">
        <v>3.7749696580249197E-4</v>
      </c>
      <c r="T63" s="91">
        <f t="shared" si="1"/>
        <v>3.6485676625153582E-3</v>
      </c>
      <c r="U63" s="91">
        <f>R63/'סכום נכסי הקרן'!$C$42</f>
        <v>2.8502909056991009E-4</v>
      </c>
    </row>
    <row r="64" spans="2:21">
      <c r="B64" s="86" t="s">
        <v>374</v>
      </c>
      <c r="C64" s="87" t="s">
        <v>375</v>
      </c>
      <c r="D64" s="88" t="s">
        <v>118</v>
      </c>
      <c r="E64" s="88" t="s">
        <v>26</v>
      </c>
      <c r="F64" s="87" t="s">
        <v>369</v>
      </c>
      <c r="G64" s="88" t="s">
        <v>267</v>
      </c>
      <c r="H64" s="87" t="s">
        <v>320</v>
      </c>
      <c r="I64" s="87" t="s">
        <v>263</v>
      </c>
      <c r="J64" s="98"/>
      <c r="K64" s="90">
        <v>2.4100000000001236</v>
      </c>
      <c r="L64" s="88" t="s">
        <v>131</v>
      </c>
      <c r="M64" s="89">
        <v>2.1499999999999998E-2</v>
      </c>
      <c r="N64" s="89">
        <v>2.9300000000000336E-2</v>
      </c>
      <c r="O64" s="90">
        <v>792851.85275400011</v>
      </c>
      <c r="P64" s="99">
        <v>112.3</v>
      </c>
      <c r="Q64" s="90"/>
      <c r="R64" s="90">
        <v>890.37266762900015</v>
      </c>
      <c r="S64" s="91">
        <v>6.4919031860453805E-4</v>
      </c>
      <c r="T64" s="91">
        <f t="shared" si="1"/>
        <v>5.7896333427740251E-3</v>
      </c>
      <c r="U64" s="91">
        <f>R64/'סכום נכסי הקרן'!$C$42</f>
        <v>4.5229089304772138E-4</v>
      </c>
    </row>
    <row r="65" spans="2:21">
      <c r="B65" s="86" t="s">
        <v>376</v>
      </c>
      <c r="C65" s="87" t="s">
        <v>377</v>
      </c>
      <c r="D65" s="88" t="s">
        <v>118</v>
      </c>
      <c r="E65" s="88" t="s">
        <v>26</v>
      </c>
      <c r="F65" s="87" t="s">
        <v>369</v>
      </c>
      <c r="G65" s="88" t="s">
        <v>267</v>
      </c>
      <c r="H65" s="87" t="s">
        <v>320</v>
      </c>
      <c r="I65" s="87" t="s">
        <v>263</v>
      </c>
      <c r="J65" s="98"/>
      <c r="K65" s="90">
        <v>4.2199999999984392</v>
      </c>
      <c r="L65" s="88" t="s">
        <v>131</v>
      </c>
      <c r="M65" s="89">
        <v>2.2499999999999999E-2</v>
      </c>
      <c r="N65" s="89">
        <v>3.0899999999989124E-2</v>
      </c>
      <c r="O65" s="90">
        <v>1662051.4861369999</v>
      </c>
      <c r="P65" s="99">
        <v>109.55</v>
      </c>
      <c r="Q65" s="90"/>
      <c r="R65" s="90">
        <v>1820.7773318220004</v>
      </c>
      <c r="S65" s="91">
        <v>1.2293051283011646E-3</v>
      </c>
      <c r="T65" s="91">
        <f t="shared" si="1"/>
        <v>1.1839574072006732E-2</v>
      </c>
      <c r="U65" s="91">
        <f>R65/'סכום נכסי הקרן'!$C$42</f>
        <v>9.249172120745782E-4</v>
      </c>
    </row>
    <row r="66" spans="2:21">
      <c r="B66" s="86" t="s">
        <v>378</v>
      </c>
      <c r="C66" s="87" t="s">
        <v>379</v>
      </c>
      <c r="D66" s="88" t="s">
        <v>118</v>
      </c>
      <c r="E66" s="88" t="s">
        <v>26</v>
      </c>
      <c r="F66" s="87" t="s">
        <v>369</v>
      </c>
      <c r="G66" s="88" t="s">
        <v>267</v>
      </c>
      <c r="H66" s="87" t="s">
        <v>320</v>
      </c>
      <c r="I66" s="87" t="s">
        <v>263</v>
      </c>
      <c r="J66" s="98"/>
      <c r="K66" s="90">
        <v>4.4299999999958199</v>
      </c>
      <c r="L66" s="88" t="s">
        <v>131</v>
      </c>
      <c r="M66" s="89">
        <v>6.5000000000000006E-3</v>
      </c>
      <c r="N66" s="89">
        <v>2.6799999999970691E-2</v>
      </c>
      <c r="O66" s="90">
        <v>589849.22618300014</v>
      </c>
      <c r="P66" s="99">
        <v>101.81</v>
      </c>
      <c r="Q66" s="90"/>
      <c r="R66" s="90">
        <v>600.52553195700011</v>
      </c>
      <c r="S66" s="91">
        <v>1.1712424566267413E-3</v>
      </c>
      <c r="T66" s="91">
        <f t="shared" si="1"/>
        <v>3.9049072028051919E-3</v>
      </c>
      <c r="U66" s="91">
        <f>R66/'סכום נכסי הקרן'!$C$42</f>
        <v>3.0505454516036956E-4</v>
      </c>
    </row>
    <row r="67" spans="2:21">
      <c r="B67" s="86" t="s">
        <v>380</v>
      </c>
      <c r="C67" s="87" t="s">
        <v>381</v>
      </c>
      <c r="D67" s="88" t="s">
        <v>118</v>
      </c>
      <c r="E67" s="88" t="s">
        <v>26</v>
      </c>
      <c r="F67" s="87" t="s">
        <v>369</v>
      </c>
      <c r="G67" s="88" t="s">
        <v>267</v>
      </c>
      <c r="H67" s="87" t="s">
        <v>320</v>
      </c>
      <c r="I67" s="87" t="s">
        <v>263</v>
      </c>
      <c r="J67" s="98"/>
      <c r="K67" s="90">
        <v>5.1699999998121537</v>
      </c>
      <c r="L67" s="88" t="s">
        <v>131</v>
      </c>
      <c r="M67" s="89">
        <v>1.43E-2</v>
      </c>
      <c r="N67" s="89">
        <v>3.0799999999055635E-2</v>
      </c>
      <c r="O67" s="90">
        <v>9481.3093690000005</v>
      </c>
      <c r="P67" s="99">
        <v>102.75</v>
      </c>
      <c r="Q67" s="90"/>
      <c r="R67" s="90">
        <v>9.7420451990000014</v>
      </c>
      <c r="S67" s="91">
        <v>2.3566587216643469E-5</v>
      </c>
      <c r="T67" s="91">
        <f t="shared" si="1"/>
        <v>6.3347485565947234E-5</v>
      </c>
      <c r="U67" s="91">
        <f>R67/'סכום נכסי הקרן'!$C$42</f>
        <v>4.9487573949237235E-6</v>
      </c>
    </row>
    <row r="68" spans="2:21">
      <c r="B68" s="86" t="s">
        <v>382</v>
      </c>
      <c r="C68" s="87" t="s">
        <v>383</v>
      </c>
      <c r="D68" s="88" t="s">
        <v>118</v>
      </c>
      <c r="E68" s="88" t="s">
        <v>26</v>
      </c>
      <c r="F68" s="87" t="s">
        <v>369</v>
      </c>
      <c r="G68" s="88" t="s">
        <v>267</v>
      </c>
      <c r="H68" s="87" t="s">
        <v>320</v>
      </c>
      <c r="I68" s="87" t="s">
        <v>263</v>
      </c>
      <c r="J68" s="98"/>
      <c r="K68" s="90">
        <v>5.9900000000027642</v>
      </c>
      <c r="L68" s="88" t="s">
        <v>131</v>
      </c>
      <c r="M68" s="89">
        <v>2.5000000000000001E-3</v>
      </c>
      <c r="N68" s="89">
        <v>3.1100000000009165E-2</v>
      </c>
      <c r="O68" s="90">
        <v>1384628.0425789999</v>
      </c>
      <c r="P68" s="99">
        <v>92.21</v>
      </c>
      <c r="Q68" s="90"/>
      <c r="R68" s="90">
        <v>1276.7654986530001</v>
      </c>
      <c r="S68" s="91">
        <v>1.067054621285713E-3</v>
      </c>
      <c r="T68" s="91">
        <f t="shared" si="1"/>
        <v>8.3021462480303912E-3</v>
      </c>
      <c r="U68" s="91">
        <f>R68/'סכום נכסי הקרן'!$C$42</f>
        <v>6.4857045661121336E-4</v>
      </c>
    </row>
    <row r="69" spans="2:21">
      <c r="B69" s="86" t="s">
        <v>384</v>
      </c>
      <c r="C69" s="87" t="s">
        <v>385</v>
      </c>
      <c r="D69" s="88" t="s">
        <v>118</v>
      </c>
      <c r="E69" s="88" t="s">
        <v>26</v>
      </c>
      <c r="F69" s="87" t="s">
        <v>369</v>
      </c>
      <c r="G69" s="88" t="s">
        <v>267</v>
      </c>
      <c r="H69" s="87" t="s">
        <v>320</v>
      </c>
      <c r="I69" s="87" t="s">
        <v>263</v>
      </c>
      <c r="J69" s="98"/>
      <c r="K69" s="90">
        <v>6.7300000000057318</v>
      </c>
      <c r="L69" s="88" t="s">
        <v>131</v>
      </c>
      <c r="M69" s="89">
        <v>3.61E-2</v>
      </c>
      <c r="N69" s="89">
        <v>3.3500000000020097E-2</v>
      </c>
      <c r="O69" s="90">
        <v>900399.65872500022</v>
      </c>
      <c r="P69" s="99">
        <v>104.99</v>
      </c>
      <c r="Q69" s="90"/>
      <c r="R69" s="90">
        <v>945.32963974600023</v>
      </c>
      <c r="S69" s="91">
        <v>1.9598062366547467E-3</v>
      </c>
      <c r="T69" s="91">
        <f t="shared" si="1"/>
        <v>6.1469901325256447E-3</v>
      </c>
      <c r="U69" s="91">
        <f>R69/'סכום נכסי הקרן'!$C$42</f>
        <v>4.8020789780505281E-4</v>
      </c>
    </row>
    <row r="70" spans="2:21">
      <c r="B70" s="86" t="s">
        <v>386</v>
      </c>
      <c r="C70" s="87" t="s">
        <v>387</v>
      </c>
      <c r="D70" s="88" t="s">
        <v>118</v>
      </c>
      <c r="E70" s="88" t="s">
        <v>26</v>
      </c>
      <c r="F70" s="87" t="s">
        <v>270</v>
      </c>
      <c r="G70" s="88" t="s">
        <v>250</v>
      </c>
      <c r="H70" s="87" t="s">
        <v>312</v>
      </c>
      <c r="I70" s="87" t="s">
        <v>129</v>
      </c>
      <c r="J70" s="98"/>
      <c r="K70" s="90">
        <v>0.25</v>
      </c>
      <c r="L70" s="88" t="s">
        <v>131</v>
      </c>
      <c r="M70" s="89">
        <v>1.5900000000000001E-2</v>
      </c>
      <c r="N70" s="89">
        <v>6.3100000000000003E-2</v>
      </c>
      <c r="O70" s="90">
        <v>33.602682999999999</v>
      </c>
      <c r="P70" s="99">
        <v>5566402</v>
      </c>
      <c r="Q70" s="90"/>
      <c r="R70" s="90">
        <v>1870.4604808490001</v>
      </c>
      <c r="S70" s="91">
        <v>2.244668203072812E-3</v>
      </c>
      <c r="T70" s="91">
        <f t="shared" si="1"/>
        <v>1.2162637915539476E-2</v>
      </c>
      <c r="U70" s="91">
        <f>R70/'סכום נכסי הקרן'!$C$42</f>
        <v>9.5015522381935026E-4</v>
      </c>
    </row>
    <row r="71" spans="2:21">
      <c r="B71" s="86" t="s">
        <v>388</v>
      </c>
      <c r="C71" s="87" t="s">
        <v>389</v>
      </c>
      <c r="D71" s="88" t="s">
        <v>118</v>
      </c>
      <c r="E71" s="88" t="s">
        <v>26</v>
      </c>
      <c r="F71" s="87" t="s">
        <v>270</v>
      </c>
      <c r="G71" s="88" t="s">
        <v>250</v>
      </c>
      <c r="H71" s="87" t="s">
        <v>312</v>
      </c>
      <c r="I71" s="87" t="s">
        <v>129</v>
      </c>
      <c r="J71" s="98"/>
      <c r="K71" s="90">
        <v>1.49</v>
      </c>
      <c r="L71" s="88" t="s">
        <v>131</v>
      </c>
      <c r="M71" s="89">
        <v>2.0199999999999999E-2</v>
      </c>
      <c r="N71" s="89">
        <v>3.3799999999999997E-2</v>
      </c>
      <c r="O71" s="90">
        <v>24.634073000000004</v>
      </c>
      <c r="P71" s="99">
        <v>5510</v>
      </c>
      <c r="Q71" s="90"/>
      <c r="R71" s="90">
        <v>1357.337298268</v>
      </c>
      <c r="S71" s="91">
        <v>1.1705427892611073E-3</v>
      </c>
      <c r="T71" s="91">
        <f t="shared" si="1"/>
        <v>8.8260630241153055E-3</v>
      </c>
      <c r="U71" s="91">
        <f>R71/'סכום נכסי הקרן'!$C$42</f>
        <v>6.8949926375819431E-4</v>
      </c>
    </row>
    <row r="72" spans="2:21">
      <c r="B72" s="86" t="s">
        <v>390</v>
      </c>
      <c r="C72" s="87" t="s">
        <v>391</v>
      </c>
      <c r="D72" s="88" t="s">
        <v>118</v>
      </c>
      <c r="E72" s="88" t="s">
        <v>26</v>
      </c>
      <c r="F72" s="87" t="s">
        <v>270</v>
      </c>
      <c r="G72" s="88" t="s">
        <v>250</v>
      </c>
      <c r="H72" s="87" t="s">
        <v>312</v>
      </c>
      <c r="I72" s="87" t="s">
        <v>129</v>
      </c>
      <c r="J72" s="98"/>
      <c r="K72" s="90">
        <v>2.56</v>
      </c>
      <c r="L72" s="88" t="s">
        <v>131</v>
      </c>
      <c r="M72" s="89">
        <v>2.5899999999999999E-2</v>
      </c>
      <c r="N72" s="89">
        <v>3.6600000000000001E-2</v>
      </c>
      <c r="O72" s="90">
        <v>54.425365000000014</v>
      </c>
      <c r="P72" s="99">
        <v>5459551</v>
      </c>
      <c r="Q72" s="90"/>
      <c r="R72" s="90">
        <v>2971.3804092840005</v>
      </c>
      <c r="S72" s="91">
        <v>2.5765925768120065E-3</v>
      </c>
      <c r="T72" s="91">
        <f t="shared" si="1"/>
        <v>1.9321351291551995E-2</v>
      </c>
      <c r="U72" s="91">
        <f>R72/'סכום נכסי הקרן'!$C$42</f>
        <v>1.5093997690633868E-3</v>
      </c>
    </row>
    <row r="73" spans="2:21">
      <c r="B73" s="86" t="s">
        <v>392</v>
      </c>
      <c r="C73" s="87" t="s">
        <v>393</v>
      </c>
      <c r="D73" s="88" t="s">
        <v>118</v>
      </c>
      <c r="E73" s="88" t="s">
        <v>26</v>
      </c>
      <c r="F73" s="87" t="s">
        <v>270</v>
      </c>
      <c r="G73" s="88" t="s">
        <v>250</v>
      </c>
      <c r="H73" s="87" t="s">
        <v>312</v>
      </c>
      <c r="I73" s="87" t="s">
        <v>129</v>
      </c>
      <c r="J73" s="98"/>
      <c r="K73" s="90">
        <v>2.799999999999959</v>
      </c>
      <c r="L73" s="88" t="s">
        <v>131</v>
      </c>
      <c r="M73" s="89">
        <v>2.9700000000000001E-2</v>
      </c>
      <c r="N73" s="89">
        <v>2.9099999999984048E-2</v>
      </c>
      <c r="O73" s="90">
        <v>21.511747000000003</v>
      </c>
      <c r="P73" s="99">
        <v>5593655</v>
      </c>
      <c r="Q73" s="90"/>
      <c r="R73" s="90">
        <v>1203.2929047119999</v>
      </c>
      <c r="S73" s="91">
        <v>1.5365533571428574E-3</v>
      </c>
      <c r="T73" s="91">
        <f t="shared" si="1"/>
        <v>7.8243919378114275E-3</v>
      </c>
      <c r="U73" s="91">
        <f>R73/'סכום נכסי הקרן'!$C$42</f>
        <v>6.1124789906168815E-4</v>
      </c>
    </row>
    <row r="74" spans="2:21">
      <c r="B74" s="86" t="s">
        <v>394</v>
      </c>
      <c r="C74" s="87" t="s">
        <v>395</v>
      </c>
      <c r="D74" s="88" t="s">
        <v>118</v>
      </c>
      <c r="E74" s="88" t="s">
        <v>26</v>
      </c>
      <c r="F74" s="87" t="s">
        <v>270</v>
      </c>
      <c r="G74" s="88" t="s">
        <v>250</v>
      </c>
      <c r="H74" s="87" t="s">
        <v>312</v>
      </c>
      <c r="I74" s="87" t="s">
        <v>129</v>
      </c>
      <c r="J74" s="98"/>
      <c r="K74" s="90">
        <v>4.3699999999999699</v>
      </c>
      <c r="L74" s="88" t="s">
        <v>131</v>
      </c>
      <c r="M74" s="89">
        <v>8.3999999999999995E-3</v>
      </c>
      <c r="N74" s="89">
        <v>3.4499999999980789E-2</v>
      </c>
      <c r="O74" s="90">
        <v>13.921265000000004</v>
      </c>
      <c r="P74" s="99">
        <v>4859428</v>
      </c>
      <c r="Q74" s="90"/>
      <c r="R74" s="90">
        <v>676.49386677400014</v>
      </c>
      <c r="S74" s="91">
        <v>1.7504419715830509E-3</v>
      </c>
      <c r="T74" s="91">
        <f t="shared" si="1"/>
        <v>4.3988900262253647E-3</v>
      </c>
      <c r="U74" s="91">
        <f>R74/'סכום נכסי הקרן'!$C$42</f>
        <v>3.4364488743719051E-4</v>
      </c>
    </row>
    <row r="75" spans="2:21">
      <c r="B75" s="86" t="s">
        <v>396</v>
      </c>
      <c r="C75" s="87" t="s">
        <v>397</v>
      </c>
      <c r="D75" s="88" t="s">
        <v>118</v>
      </c>
      <c r="E75" s="88" t="s">
        <v>26</v>
      </c>
      <c r="F75" s="87" t="s">
        <v>270</v>
      </c>
      <c r="G75" s="88" t="s">
        <v>250</v>
      </c>
      <c r="H75" s="87" t="s">
        <v>312</v>
      </c>
      <c r="I75" s="87" t="s">
        <v>129</v>
      </c>
      <c r="J75" s="98"/>
      <c r="K75" s="90">
        <v>4.73000000000002</v>
      </c>
      <c r="L75" s="88" t="s">
        <v>131</v>
      </c>
      <c r="M75" s="89">
        <v>3.0899999999999997E-2</v>
      </c>
      <c r="N75" s="89">
        <v>3.5199999999999294E-2</v>
      </c>
      <c r="O75" s="90">
        <v>33.118185000000004</v>
      </c>
      <c r="P75" s="99">
        <v>5195474</v>
      </c>
      <c r="Q75" s="90"/>
      <c r="R75" s="90">
        <v>1720.6465867560003</v>
      </c>
      <c r="S75" s="91">
        <v>1.7430623684210529E-3</v>
      </c>
      <c r="T75" s="91">
        <f t="shared" ref="T75:T106" si="2">IFERROR(R75/$R$11,0)</f>
        <v>1.118847558106285E-2</v>
      </c>
      <c r="U75" s="91">
        <f>R75/'סכום נכסי הקרן'!$C$42</f>
        <v>8.7405286531960173E-4</v>
      </c>
    </row>
    <row r="76" spans="2:21">
      <c r="B76" s="86" t="s">
        <v>398</v>
      </c>
      <c r="C76" s="87" t="s">
        <v>399</v>
      </c>
      <c r="D76" s="88" t="s">
        <v>118</v>
      </c>
      <c r="E76" s="88" t="s">
        <v>26</v>
      </c>
      <c r="F76" s="87" t="s">
        <v>400</v>
      </c>
      <c r="G76" s="88" t="s">
        <v>267</v>
      </c>
      <c r="H76" s="87" t="s">
        <v>320</v>
      </c>
      <c r="I76" s="87" t="s">
        <v>263</v>
      </c>
      <c r="J76" s="98"/>
      <c r="K76" s="90">
        <v>2.9700000000000881</v>
      </c>
      <c r="L76" s="88" t="s">
        <v>131</v>
      </c>
      <c r="M76" s="89">
        <v>1.4199999999999999E-2</v>
      </c>
      <c r="N76" s="89">
        <v>2.9600000000016894E-2</v>
      </c>
      <c r="O76" s="90">
        <v>508706.74483100005</v>
      </c>
      <c r="P76" s="99">
        <v>107.02</v>
      </c>
      <c r="Q76" s="90"/>
      <c r="R76" s="90">
        <v>544.41795904800017</v>
      </c>
      <c r="S76" s="91">
        <v>5.2836238179953057E-4</v>
      </c>
      <c r="T76" s="91">
        <f t="shared" si="2"/>
        <v>3.5400686506952056E-3</v>
      </c>
      <c r="U76" s="91">
        <f>R76/'סכום נכסי הקרן'!$C$42</f>
        <v>2.7655305900701674E-4</v>
      </c>
    </row>
    <row r="77" spans="2:21">
      <c r="B77" s="86" t="s">
        <v>401</v>
      </c>
      <c r="C77" s="87" t="s">
        <v>402</v>
      </c>
      <c r="D77" s="88" t="s">
        <v>118</v>
      </c>
      <c r="E77" s="88" t="s">
        <v>26</v>
      </c>
      <c r="F77" s="87" t="s">
        <v>403</v>
      </c>
      <c r="G77" s="88" t="s">
        <v>267</v>
      </c>
      <c r="H77" s="87" t="s">
        <v>320</v>
      </c>
      <c r="I77" s="87" t="s">
        <v>263</v>
      </c>
      <c r="J77" s="98"/>
      <c r="K77" s="90">
        <v>0.96999999999974518</v>
      </c>
      <c r="L77" s="88" t="s">
        <v>131</v>
      </c>
      <c r="M77" s="89">
        <v>0.04</v>
      </c>
      <c r="N77" s="89">
        <v>3.01000000005908E-2</v>
      </c>
      <c r="O77" s="90">
        <v>7087.1666880000012</v>
      </c>
      <c r="P77" s="99">
        <v>112.25</v>
      </c>
      <c r="Q77" s="90"/>
      <c r="R77" s="90">
        <v>7.9553447530000003</v>
      </c>
      <c r="S77" s="91">
        <v>8.7054257712915512E-5</v>
      </c>
      <c r="T77" s="91">
        <f t="shared" si="2"/>
        <v>5.1729495872646017E-5</v>
      </c>
      <c r="U77" s="91">
        <f>R77/'סכום נכסי הקרן'!$C$42</f>
        <v>4.0411505357845746E-6</v>
      </c>
    </row>
    <row r="78" spans="2:21">
      <c r="B78" s="86" t="s">
        <v>404</v>
      </c>
      <c r="C78" s="87" t="s">
        <v>405</v>
      </c>
      <c r="D78" s="88" t="s">
        <v>118</v>
      </c>
      <c r="E78" s="88" t="s">
        <v>26</v>
      </c>
      <c r="F78" s="87" t="s">
        <v>403</v>
      </c>
      <c r="G78" s="88" t="s">
        <v>267</v>
      </c>
      <c r="H78" s="87" t="s">
        <v>320</v>
      </c>
      <c r="I78" s="87" t="s">
        <v>263</v>
      </c>
      <c r="J78" s="98"/>
      <c r="K78" s="90">
        <v>2.919999999999995</v>
      </c>
      <c r="L78" s="88" t="s">
        <v>131</v>
      </c>
      <c r="M78" s="89">
        <v>0.04</v>
      </c>
      <c r="N78" s="89">
        <v>2.8800000000004745E-2</v>
      </c>
      <c r="O78" s="90">
        <v>1238939.3075410002</v>
      </c>
      <c r="P78" s="99">
        <v>115.78</v>
      </c>
      <c r="Q78" s="90"/>
      <c r="R78" s="90">
        <v>1434.4439980889999</v>
      </c>
      <c r="S78" s="91">
        <v>1.3681142136105827E-3</v>
      </c>
      <c r="T78" s="91">
        <f t="shared" si="2"/>
        <v>9.3274480468875254E-3</v>
      </c>
      <c r="U78" s="91">
        <f>R78/'סכום נכסי הקרן'!$C$42</f>
        <v>7.2866787190389523E-4</v>
      </c>
    </row>
    <row r="79" spans="2:21">
      <c r="B79" s="86" t="s">
        <v>406</v>
      </c>
      <c r="C79" s="87" t="s">
        <v>407</v>
      </c>
      <c r="D79" s="88" t="s">
        <v>118</v>
      </c>
      <c r="E79" s="88" t="s">
        <v>26</v>
      </c>
      <c r="F79" s="87" t="s">
        <v>403</v>
      </c>
      <c r="G79" s="88" t="s">
        <v>267</v>
      </c>
      <c r="H79" s="87" t="s">
        <v>320</v>
      </c>
      <c r="I79" s="87" t="s">
        <v>263</v>
      </c>
      <c r="J79" s="98"/>
      <c r="K79" s="90">
        <v>4.2699999999998122</v>
      </c>
      <c r="L79" s="88" t="s">
        <v>131</v>
      </c>
      <c r="M79" s="89">
        <v>3.5000000000000003E-2</v>
      </c>
      <c r="N79" s="89">
        <v>3.1199999999975702E-2</v>
      </c>
      <c r="O79" s="90">
        <v>386094.94663500006</v>
      </c>
      <c r="P79" s="99">
        <v>115.14</v>
      </c>
      <c r="Q79" s="90"/>
      <c r="R79" s="90">
        <v>444.54974108400012</v>
      </c>
      <c r="S79" s="91">
        <v>4.3794198316057808E-4</v>
      </c>
      <c r="T79" s="91">
        <f t="shared" si="2"/>
        <v>2.8906772378304042E-3</v>
      </c>
      <c r="U79" s="91">
        <f>R79/'סכום נכסי הקרן'!$C$42</f>
        <v>2.2582207058808289E-4</v>
      </c>
    </row>
    <row r="80" spans="2:21">
      <c r="B80" s="86" t="s">
        <v>408</v>
      </c>
      <c r="C80" s="87" t="s">
        <v>409</v>
      </c>
      <c r="D80" s="88" t="s">
        <v>118</v>
      </c>
      <c r="E80" s="88" t="s">
        <v>26</v>
      </c>
      <c r="F80" s="87" t="s">
        <v>403</v>
      </c>
      <c r="G80" s="88" t="s">
        <v>267</v>
      </c>
      <c r="H80" s="87" t="s">
        <v>320</v>
      </c>
      <c r="I80" s="87" t="s">
        <v>263</v>
      </c>
      <c r="J80" s="98"/>
      <c r="K80" s="90">
        <v>6.8200000000000029</v>
      </c>
      <c r="L80" s="88" t="s">
        <v>131</v>
      </c>
      <c r="M80" s="89">
        <v>2.5000000000000001E-2</v>
      </c>
      <c r="N80" s="89">
        <v>3.1800000000005574E-2</v>
      </c>
      <c r="O80" s="90">
        <v>674708.35724900023</v>
      </c>
      <c r="P80" s="99">
        <v>106.56</v>
      </c>
      <c r="Q80" s="90"/>
      <c r="R80" s="90">
        <v>718.96919307000019</v>
      </c>
      <c r="S80" s="91">
        <v>1.1387414921102256E-3</v>
      </c>
      <c r="T80" s="91">
        <f t="shared" si="2"/>
        <v>4.6750851233001512E-3</v>
      </c>
      <c r="U80" s="91">
        <f>R80/'סכום נכסי הקרן'!$C$42</f>
        <v>3.652214743668739E-4</v>
      </c>
    </row>
    <row r="81" spans="2:21">
      <c r="B81" s="86" t="s">
        <v>410</v>
      </c>
      <c r="C81" s="87" t="s">
        <v>411</v>
      </c>
      <c r="D81" s="88" t="s">
        <v>118</v>
      </c>
      <c r="E81" s="88" t="s">
        <v>26</v>
      </c>
      <c r="F81" s="87" t="s">
        <v>412</v>
      </c>
      <c r="G81" s="88" t="s">
        <v>127</v>
      </c>
      <c r="H81" s="87" t="s">
        <v>320</v>
      </c>
      <c r="I81" s="87" t="s">
        <v>263</v>
      </c>
      <c r="J81" s="98"/>
      <c r="K81" s="90">
        <v>1.4499999999999766</v>
      </c>
      <c r="L81" s="88" t="s">
        <v>131</v>
      </c>
      <c r="M81" s="89">
        <v>1.8000000000000002E-2</v>
      </c>
      <c r="N81" s="89">
        <v>3.2900000000022286E-2</v>
      </c>
      <c r="O81" s="90">
        <v>397065.34926300007</v>
      </c>
      <c r="P81" s="99">
        <v>109.59</v>
      </c>
      <c r="Q81" s="90"/>
      <c r="R81" s="90">
        <v>435.14391840700006</v>
      </c>
      <c r="S81" s="91">
        <v>4.4441375912048018E-4</v>
      </c>
      <c r="T81" s="91">
        <f t="shared" si="2"/>
        <v>2.8295160335764678E-3</v>
      </c>
      <c r="U81" s="91">
        <f>R81/'סכום נכסי הקרן'!$C$42</f>
        <v>2.2104410727777888E-4</v>
      </c>
    </row>
    <row r="82" spans="2:21">
      <c r="B82" s="86" t="s">
        <v>413</v>
      </c>
      <c r="C82" s="87" t="s">
        <v>414</v>
      </c>
      <c r="D82" s="88" t="s">
        <v>118</v>
      </c>
      <c r="E82" s="88" t="s">
        <v>26</v>
      </c>
      <c r="F82" s="87" t="s">
        <v>412</v>
      </c>
      <c r="G82" s="88" t="s">
        <v>127</v>
      </c>
      <c r="H82" s="87" t="s">
        <v>320</v>
      </c>
      <c r="I82" s="87" t="s">
        <v>263</v>
      </c>
      <c r="J82" s="98"/>
      <c r="K82" s="90">
        <v>3.9399999999998219</v>
      </c>
      <c r="L82" s="88" t="s">
        <v>131</v>
      </c>
      <c r="M82" s="89">
        <v>2.2000000000000002E-2</v>
      </c>
      <c r="N82" s="89">
        <v>3.0799999999989586E-2</v>
      </c>
      <c r="O82" s="90">
        <v>308470.03510200005</v>
      </c>
      <c r="P82" s="99">
        <v>99.64</v>
      </c>
      <c r="Q82" s="90"/>
      <c r="R82" s="90">
        <v>307.35953837900001</v>
      </c>
      <c r="S82" s="91">
        <v>1.12712666062758E-3</v>
      </c>
      <c r="T82" s="91">
        <f t="shared" si="2"/>
        <v>1.9986002449484124E-3</v>
      </c>
      <c r="U82" s="91">
        <f>R82/'סכום נכסי הקרן'!$C$42</f>
        <v>1.5613228612504799E-4</v>
      </c>
    </row>
    <row r="83" spans="2:21">
      <c r="B83" s="86" t="s">
        <v>415</v>
      </c>
      <c r="C83" s="87" t="s">
        <v>416</v>
      </c>
      <c r="D83" s="88" t="s">
        <v>118</v>
      </c>
      <c r="E83" s="88" t="s">
        <v>26</v>
      </c>
      <c r="F83" s="87" t="s">
        <v>417</v>
      </c>
      <c r="G83" s="88" t="s">
        <v>418</v>
      </c>
      <c r="H83" s="87" t="s">
        <v>419</v>
      </c>
      <c r="I83" s="87" t="s">
        <v>263</v>
      </c>
      <c r="J83" s="98"/>
      <c r="K83" s="90">
        <v>5.630000000000015</v>
      </c>
      <c r="L83" s="88" t="s">
        <v>131</v>
      </c>
      <c r="M83" s="89">
        <v>5.1500000000000004E-2</v>
      </c>
      <c r="N83" s="89">
        <v>3.2599999999994682E-2</v>
      </c>
      <c r="O83" s="90">
        <v>2014422.9492350006</v>
      </c>
      <c r="P83" s="99">
        <v>151.19999999999999</v>
      </c>
      <c r="Q83" s="90"/>
      <c r="R83" s="90">
        <v>3045.8074135370002</v>
      </c>
      <c r="S83" s="91">
        <v>6.4412678770598439E-4</v>
      </c>
      <c r="T83" s="91">
        <f t="shared" si="2"/>
        <v>1.980531163882256E-2</v>
      </c>
      <c r="U83" s="91">
        <f>R83/'סכום נכסי הקרן'!$C$42</f>
        <v>1.5472071473043396E-3</v>
      </c>
    </row>
    <row r="84" spans="2:21">
      <c r="B84" s="86" t="s">
        <v>420</v>
      </c>
      <c r="C84" s="87" t="s">
        <v>421</v>
      </c>
      <c r="D84" s="88" t="s">
        <v>118</v>
      </c>
      <c r="E84" s="88" t="s">
        <v>26</v>
      </c>
      <c r="F84" s="87" t="s">
        <v>422</v>
      </c>
      <c r="G84" s="88" t="s">
        <v>154</v>
      </c>
      <c r="H84" s="87" t="s">
        <v>423</v>
      </c>
      <c r="I84" s="87" t="s">
        <v>129</v>
      </c>
      <c r="J84" s="98"/>
      <c r="K84" s="90">
        <v>1.1499999999997603</v>
      </c>
      <c r="L84" s="88" t="s">
        <v>131</v>
      </c>
      <c r="M84" s="89">
        <v>2.2000000000000002E-2</v>
      </c>
      <c r="N84" s="89">
        <v>2.7499999999881845E-2</v>
      </c>
      <c r="O84" s="90">
        <v>37905.563937000006</v>
      </c>
      <c r="P84" s="99">
        <v>111.64</v>
      </c>
      <c r="Q84" s="90"/>
      <c r="R84" s="90">
        <v>42.317774254000014</v>
      </c>
      <c r="S84" s="91">
        <v>4.7769158162819189E-5</v>
      </c>
      <c r="T84" s="91">
        <f t="shared" si="2"/>
        <v>2.7517061756328635E-4</v>
      </c>
      <c r="U84" s="91">
        <f>R84/'סכום נכסי הקרן'!$C$42</f>
        <v>2.149655375215174E-5</v>
      </c>
    </row>
    <row r="85" spans="2:21">
      <c r="B85" s="86" t="s">
        <v>424</v>
      </c>
      <c r="C85" s="87" t="s">
        <v>425</v>
      </c>
      <c r="D85" s="88" t="s">
        <v>118</v>
      </c>
      <c r="E85" s="88" t="s">
        <v>26</v>
      </c>
      <c r="F85" s="87" t="s">
        <v>422</v>
      </c>
      <c r="G85" s="88" t="s">
        <v>154</v>
      </c>
      <c r="H85" s="87" t="s">
        <v>423</v>
      </c>
      <c r="I85" s="87" t="s">
        <v>129</v>
      </c>
      <c r="J85" s="98"/>
      <c r="K85" s="90">
        <v>4.4500000000001032</v>
      </c>
      <c r="L85" s="88" t="s">
        <v>131</v>
      </c>
      <c r="M85" s="89">
        <v>1.7000000000000001E-2</v>
      </c>
      <c r="N85" s="89">
        <v>2.5900000000055264E-2</v>
      </c>
      <c r="O85" s="90">
        <v>303543.49796400004</v>
      </c>
      <c r="P85" s="99">
        <v>106.1</v>
      </c>
      <c r="Q85" s="90"/>
      <c r="R85" s="90">
        <v>322.05965775800007</v>
      </c>
      <c r="S85" s="91">
        <v>2.3915374394440771E-4</v>
      </c>
      <c r="T85" s="91">
        <f t="shared" si="2"/>
        <v>2.0941875247399793E-3</v>
      </c>
      <c r="U85" s="91">
        <f>R85/'סכום נכסי הקרן'!$C$42</f>
        <v>1.6359964261920135E-4</v>
      </c>
    </row>
    <row r="86" spans="2:21">
      <c r="B86" s="86" t="s">
        <v>426</v>
      </c>
      <c r="C86" s="87" t="s">
        <v>427</v>
      </c>
      <c r="D86" s="88" t="s">
        <v>118</v>
      </c>
      <c r="E86" s="88" t="s">
        <v>26</v>
      </c>
      <c r="F86" s="87" t="s">
        <v>422</v>
      </c>
      <c r="G86" s="88" t="s">
        <v>154</v>
      </c>
      <c r="H86" s="87" t="s">
        <v>423</v>
      </c>
      <c r="I86" s="87" t="s">
        <v>129</v>
      </c>
      <c r="J86" s="98"/>
      <c r="K86" s="90">
        <v>9.3199999999998226</v>
      </c>
      <c r="L86" s="88" t="s">
        <v>131</v>
      </c>
      <c r="M86" s="89">
        <v>5.7999999999999996E-3</v>
      </c>
      <c r="N86" s="89">
        <v>2.9299999999978402E-2</v>
      </c>
      <c r="O86" s="90">
        <v>158396.51847600003</v>
      </c>
      <c r="P86" s="99">
        <v>87.7</v>
      </c>
      <c r="Q86" s="90"/>
      <c r="R86" s="90">
        <v>138.91375091000003</v>
      </c>
      <c r="S86" s="91">
        <v>3.3112201084950136E-4</v>
      </c>
      <c r="T86" s="91">
        <f t="shared" si="2"/>
        <v>9.0328433618703586E-4</v>
      </c>
      <c r="U86" s="91">
        <f>R86/'סכום נכסי הקרן'!$C$42</f>
        <v>7.0565311290386954E-5</v>
      </c>
    </row>
    <row r="87" spans="2:21">
      <c r="B87" s="86" t="s">
        <v>428</v>
      </c>
      <c r="C87" s="87" t="s">
        <v>429</v>
      </c>
      <c r="D87" s="88" t="s">
        <v>118</v>
      </c>
      <c r="E87" s="88" t="s">
        <v>26</v>
      </c>
      <c r="F87" s="87" t="s">
        <v>327</v>
      </c>
      <c r="G87" s="88" t="s">
        <v>267</v>
      </c>
      <c r="H87" s="87" t="s">
        <v>423</v>
      </c>
      <c r="I87" s="87" t="s">
        <v>129</v>
      </c>
      <c r="J87" s="98"/>
      <c r="K87" s="90">
        <v>1.0899993005928503</v>
      </c>
      <c r="L87" s="88" t="s">
        <v>131</v>
      </c>
      <c r="M87" s="89">
        <v>2.5000000000000001E-2</v>
      </c>
      <c r="N87" s="89">
        <v>2.8700511460503883E-2</v>
      </c>
      <c r="O87" s="90">
        <v>1.8845000000000004E-2</v>
      </c>
      <c r="P87" s="99">
        <v>112.16</v>
      </c>
      <c r="Q87" s="90"/>
      <c r="R87" s="90">
        <v>2.1116000000000002E-5</v>
      </c>
      <c r="S87" s="91">
        <v>4.0017878318940188E-11</v>
      </c>
      <c r="T87" s="91">
        <f t="shared" si="2"/>
        <v>1.3730643595739508E-10</v>
      </c>
      <c r="U87" s="91">
        <f>R87/'סכום נכסי הקרן'!$C$42</f>
        <v>1.0726491102908847E-11</v>
      </c>
    </row>
    <row r="88" spans="2:21">
      <c r="B88" s="86" t="s">
        <v>430</v>
      </c>
      <c r="C88" s="87" t="s">
        <v>431</v>
      </c>
      <c r="D88" s="88" t="s">
        <v>118</v>
      </c>
      <c r="E88" s="88" t="s">
        <v>26</v>
      </c>
      <c r="F88" s="87" t="s">
        <v>327</v>
      </c>
      <c r="G88" s="88" t="s">
        <v>267</v>
      </c>
      <c r="H88" s="87" t="s">
        <v>423</v>
      </c>
      <c r="I88" s="87" t="s">
        <v>129</v>
      </c>
      <c r="J88" s="98"/>
      <c r="K88" s="90">
        <v>1.9399999999999722</v>
      </c>
      <c r="L88" s="88" t="s">
        <v>131</v>
      </c>
      <c r="M88" s="89">
        <v>1.95E-2</v>
      </c>
      <c r="N88" s="89">
        <v>3.2099999999988117E-2</v>
      </c>
      <c r="O88" s="90">
        <v>419902.57811300008</v>
      </c>
      <c r="P88" s="99">
        <v>110.25</v>
      </c>
      <c r="Q88" s="90"/>
      <c r="R88" s="90">
        <v>462.9426067550001</v>
      </c>
      <c r="S88" s="91">
        <v>7.3786523685521988E-4</v>
      </c>
      <c r="T88" s="91">
        <f t="shared" si="2"/>
        <v>3.0102765384710621E-3</v>
      </c>
      <c r="U88" s="91">
        <f>R88/'סכום נכסי הקרן'!$C$42</f>
        <v>2.3516526579441831E-4</v>
      </c>
    </row>
    <row r="89" spans="2:21">
      <c r="B89" s="86" t="s">
        <v>432</v>
      </c>
      <c r="C89" s="87" t="s">
        <v>433</v>
      </c>
      <c r="D89" s="88" t="s">
        <v>118</v>
      </c>
      <c r="E89" s="88" t="s">
        <v>26</v>
      </c>
      <c r="F89" s="87" t="s">
        <v>327</v>
      </c>
      <c r="G89" s="88" t="s">
        <v>267</v>
      </c>
      <c r="H89" s="87" t="s">
        <v>423</v>
      </c>
      <c r="I89" s="87" t="s">
        <v>129</v>
      </c>
      <c r="J89" s="98"/>
      <c r="K89" s="90">
        <v>5.1499999999999932</v>
      </c>
      <c r="L89" s="88" t="s">
        <v>131</v>
      </c>
      <c r="M89" s="89">
        <v>1.1699999999999999E-2</v>
      </c>
      <c r="N89" s="89">
        <v>3.9200000000193323E-2</v>
      </c>
      <c r="O89" s="90">
        <v>111484.21915900001</v>
      </c>
      <c r="P89" s="99">
        <v>96.51</v>
      </c>
      <c r="Q89" s="90"/>
      <c r="R89" s="90">
        <v>107.59342497600001</v>
      </c>
      <c r="S89" s="91">
        <v>1.545471335378099E-4</v>
      </c>
      <c r="T89" s="91">
        <f t="shared" si="2"/>
        <v>6.9962444193521188E-4</v>
      </c>
      <c r="U89" s="91">
        <f>R89/'סכום נכסי הקרן'!$C$42</f>
        <v>5.4655233743917143E-5</v>
      </c>
    </row>
    <row r="90" spans="2:21">
      <c r="B90" s="86" t="s">
        <v>434</v>
      </c>
      <c r="C90" s="87" t="s">
        <v>435</v>
      </c>
      <c r="D90" s="88" t="s">
        <v>118</v>
      </c>
      <c r="E90" s="88" t="s">
        <v>26</v>
      </c>
      <c r="F90" s="87" t="s">
        <v>327</v>
      </c>
      <c r="G90" s="88" t="s">
        <v>267</v>
      </c>
      <c r="H90" s="87" t="s">
        <v>423</v>
      </c>
      <c r="I90" s="87" t="s">
        <v>129</v>
      </c>
      <c r="J90" s="98"/>
      <c r="K90" s="90">
        <v>3.5000000000000342</v>
      </c>
      <c r="L90" s="88" t="s">
        <v>131</v>
      </c>
      <c r="M90" s="89">
        <v>3.3500000000000002E-2</v>
      </c>
      <c r="N90" s="89">
        <v>3.3800000000035128E-2</v>
      </c>
      <c r="O90" s="90">
        <v>383741.41186400002</v>
      </c>
      <c r="P90" s="99">
        <v>111.29</v>
      </c>
      <c r="Q90" s="90"/>
      <c r="R90" s="90">
        <v>427.06582762500005</v>
      </c>
      <c r="S90" s="91">
        <v>5.7581684371661506E-4</v>
      </c>
      <c r="T90" s="91">
        <f t="shared" si="2"/>
        <v>2.7769883837082776E-3</v>
      </c>
      <c r="U90" s="91">
        <f>R90/'סכום נכסי הקרן'!$C$42</f>
        <v>2.1694060429891862E-4</v>
      </c>
    </row>
    <row r="91" spans="2:21">
      <c r="B91" s="86" t="s">
        <v>436</v>
      </c>
      <c r="C91" s="87" t="s">
        <v>437</v>
      </c>
      <c r="D91" s="88" t="s">
        <v>118</v>
      </c>
      <c r="E91" s="88" t="s">
        <v>26</v>
      </c>
      <c r="F91" s="87" t="s">
        <v>327</v>
      </c>
      <c r="G91" s="88" t="s">
        <v>267</v>
      </c>
      <c r="H91" s="87" t="s">
        <v>423</v>
      </c>
      <c r="I91" s="87" t="s">
        <v>129</v>
      </c>
      <c r="J91" s="98"/>
      <c r="K91" s="90">
        <v>5.1600000000000303</v>
      </c>
      <c r="L91" s="88" t="s">
        <v>131</v>
      </c>
      <c r="M91" s="89">
        <v>1.3300000000000001E-2</v>
      </c>
      <c r="N91" s="89">
        <v>3.9199999999987127E-2</v>
      </c>
      <c r="O91" s="90">
        <v>1739855.4270420002</v>
      </c>
      <c r="P91" s="99">
        <v>97.5</v>
      </c>
      <c r="Q91" s="90">
        <v>12.865311334000001</v>
      </c>
      <c r="R91" s="90">
        <v>1709.2243565600002</v>
      </c>
      <c r="S91" s="91">
        <v>1.4651414122458949E-3</v>
      </c>
      <c r="T91" s="91">
        <f t="shared" si="2"/>
        <v>1.1114202720724827E-2</v>
      </c>
      <c r="U91" s="91">
        <f>R91/'סכום נכסי הקרן'!$C$42</f>
        <v>8.6825060870979057E-4</v>
      </c>
    </row>
    <row r="92" spans="2:21">
      <c r="B92" s="86" t="s">
        <v>438</v>
      </c>
      <c r="C92" s="87" t="s">
        <v>439</v>
      </c>
      <c r="D92" s="88" t="s">
        <v>118</v>
      </c>
      <c r="E92" s="88" t="s">
        <v>26</v>
      </c>
      <c r="F92" s="87" t="s">
        <v>327</v>
      </c>
      <c r="G92" s="88" t="s">
        <v>267</v>
      </c>
      <c r="H92" s="87" t="s">
        <v>419</v>
      </c>
      <c r="I92" s="87" t="s">
        <v>263</v>
      </c>
      <c r="J92" s="98"/>
      <c r="K92" s="90">
        <v>5.749999999999889</v>
      </c>
      <c r="L92" s="88" t="s">
        <v>131</v>
      </c>
      <c r="M92" s="89">
        <v>1.8700000000000001E-2</v>
      </c>
      <c r="N92" s="89">
        <v>4.0400000000025374E-2</v>
      </c>
      <c r="O92" s="90">
        <v>927013.42947700014</v>
      </c>
      <c r="P92" s="99">
        <v>95.22</v>
      </c>
      <c r="Q92" s="90"/>
      <c r="R92" s="90">
        <v>882.70218809400023</v>
      </c>
      <c r="S92" s="91">
        <v>1.6579126975440537E-3</v>
      </c>
      <c r="T92" s="91">
        <f t="shared" si="2"/>
        <v>5.7397561782052157E-3</v>
      </c>
      <c r="U92" s="91">
        <f>R92/'סכום נכסי הקרן'!$C$42</f>
        <v>4.4839444814872436E-4</v>
      </c>
    </row>
    <row r="93" spans="2:21">
      <c r="B93" s="86" t="s">
        <v>440</v>
      </c>
      <c r="C93" s="87" t="s">
        <v>441</v>
      </c>
      <c r="D93" s="88" t="s">
        <v>118</v>
      </c>
      <c r="E93" s="88" t="s">
        <v>26</v>
      </c>
      <c r="F93" s="87" t="s">
        <v>442</v>
      </c>
      <c r="G93" s="88" t="s">
        <v>250</v>
      </c>
      <c r="H93" s="87" t="s">
        <v>423</v>
      </c>
      <c r="I93" s="87" t="s">
        <v>129</v>
      </c>
      <c r="J93" s="98"/>
      <c r="K93" s="90">
        <v>4.3900000000000059</v>
      </c>
      <c r="L93" s="88" t="s">
        <v>131</v>
      </c>
      <c r="M93" s="89">
        <v>1.09E-2</v>
      </c>
      <c r="N93" s="89">
        <v>3.7000000000011884E-2</v>
      </c>
      <c r="O93" s="90">
        <v>43.583359000000009</v>
      </c>
      <c r="P93" s="99">
        <v>4827766</v>
      </c>
      <c r="Q93" s="90"/>
      <c r="R93" s="90">
        <v>2104.1026360650003</v>
      </c>
      <c r="S93" s="91">
        <v>2.4000968665675426E-3</v>
      </c>
      <c r="T93" s="91">
        <f t="shared" si="2"/>
        <v>1.3681892112457145E-2</v>
      </c>
      <c r="U93" s="91">
        <f>R93/'סכום נכסי הקרן'!$C$42</f>
        <v>1.0688406045348681E-3</v>
      </c>
    </row>
    <row r="94" spans="2:21">
      <c r="B94" s="86" t="s">
        <v>443</v>
      </c>
      <c r="C94" s="87" t="s">
        <v>444</v>
      </c>
      <c r="D94" s="88" t="s">
        <v>118</v>
      </c>
      <c r="E94" s="88" t="s">
        <v>26</v>
      </c>
      <c r="F94" s="87" t="s">
        <v>442</v>
      </c>
      <c r="G94" s="88" t="s">
        <v>250</v>
      </c>
      <c r="H94" s="87" t="s">
        <v>423</v>
      </c>
      <c r="I94" s="87" t="s">
        <v>129</v>
      </c>
      <c r="J94" s="98"/>
      <c r="K94" s="90">
        <v>5.0299999999999212</v>
      </c>
      <c r="L94" s="88" t="s">
        <v>131</v>
      </c>
      <c r="M94" s="89">
        <v>2.9900000000000003E-2</v>
      </c>
      <c r="N94" s="89">
        <v>3.3999999999996755E-2</v>
      </c>
      <c r="O94" s="90">
        <v>35.766778000000009</v>
      </c>
      <c r="P94" s="99">
        <v>5169986</v>
      </c>
      <c r="Q94" s="90"/>
      <c r="R94" s="90">
        <v>1849.1373817040003</v>
      </c>
      <c r="S94" s="91">
        <v>2.2354236250000004E-3</v>
      </c>
      <c r="T94" s="91">
        <f t="shared" si="2"/>
        <v>1.202398482086406E-2</v>
      </c>
      <c r="U94" s="91">
        <f>R94/'סכום נכסי הקרן'!$C$42</f>
        <v>9.3932353063573202E-4</v>
      </c>
    </row>
    <row r="95" spans="2:21">
      <c r="B95" s="86" t="s">
        <v>445</v>
      </c>
      <c r="C95" s="87" t="s">
        <v>446</v>
      </c>
      <c r="D95" s="88" t="s">
        <v>118</v>
      </c>
      <c r="E95" s="88" t="s">
        <v>26</v>
      </c>
      <c r="F95" s="87" t="s">
        <v>442</v>
      </c>
      <c r="G95" s="88" t="s">
        <v>250</v>
      </c>
      <c r="H95" s="87" t="s">
        <v>423</v>
      </c>
      <c r="I95" s="87" t="s">
        <v>129</v>
      </c>
      <c r="J95" s="98"/>
      <c r="K95" s="90">
        <v>2.6700000000001078</v>
      </c>
      <c r="L95" s="88" t="s">
        <v>131</v>
      </c>
      <c r="M95" s="89">
        <v>2.3199999999999998E-2</v>
      </c>
      <c r="N95" s="89">
        <v>3.5900000000036542E-2</v>
      </c>
      <c r="O95" s="90">
        <v>5.1464540000000003</v>
      </c>
      <c r="P95" s="99">
        <v>5423550</v>
      </c>
      <c r="Q95" s="90"/>
      <c r="R95" s="90">
        <v>279.12047832200005</v>
      </c>
      <c r="S95" s="91">
        <v>8.5774233333333336E-4</v>
      </c>
      <c r="T95" s="91">
        <f t="shared" si="2"/>
        <v>1.8149762303995632E-3</v>
      </c>
      <c r="U95" s="91">
        <f>R95/'סכום נכסי הקרן'!$C$42</f>
        <v>1.4178742789167431E-4</v>
      </c>
    </row>
    <row r="96" spans="2:21">
      <c r="B96" s="86" t="s">
        <v>447</v>
      </c>
      <c r="C96" s="87" t="s">
        <v>448</v>
      </c>
      <c r="D96" s="88" t="s">
        <v>118</v>
      </c>
      <c r="E96" s="88" t="s">
        <v>26</v>
      </c>
      <c r="F96" s="87" t="s">
        <v>449</v>
      </c>
      <c r="G96" s="88" t="s">
        <v>250</v>
      </c>
      <c r="H96" s="87" t="s">
        <v>423</v>
      </c>
      <c r="I96" s="87" t="s">
        <v>129</v>
      </c>
      <c r="J96" s="98"/>
      <c r="K96" s="90">
        <v>2.0400000000000049</v>
      </c>
      <c r="L96" s="88" t="s">
        <v>131</v>
      </c>
      <c r="M96" s="89">
        <v>1.46E-2</v>
      </c>
      <c r="N96" s="89">
        <v>3.4600000000006334E-2</v>
      </c>
      <c r="O96" s="90">
        <v>46.318086000000015</v>
      </c>
      <c r="P96" s="99">
        <v>5387000</v>
      </c>
      <c r="Q96" s="90"/>
      <c r="R96" s="90">
        <v>2495.1552953770001</v>
      </c>
      <c r="S96" s="91">
        <v>1.7391238688844672E-3</v>
      </c>
      <c r="T96" s="91">
        <f t="shared" si="2"/>
        <v>1.6224705473026957E-2</v>
      </c>
      <c r="U96" s="91">
        <f>R96/'סכום נכסי הקרן'!$C$42</f>
        <v>1.2674872644552607E-3</v>
      </c>
    </row>
    <row r="97" spans="2:21">
      <c r="B97" s="86" t="s">
        <v>450</v>
      </c>
      <c r="C97" s="87" t="s">
        <v>451</v>
      </c>
      <c r="D97" s="88" t="s">
        <v>118</v>
      </c>
      <c r="E97" s="88" t="s">
        <v>26</v>
      </c>
      <c r="F97" s="87" t="s">
        <v>449</v>
      </c>
      <c r="G97" s="88" t="s">
        <v>250</v>
      </c>
      <c r="H97" s="87" t="s">
        <v>423</v>
      </c>
      <c r="I97" s="87" t="s">
        <v>129</v>
      </c>
      <c r="J97" s="98"/>
      <c r="K97" s="90">
        <v>2.6800000000000277</v>
      </c>
      <c r="L97" s="88" t="s">
        <v>131</v>
      </c>
      <c r="M97" s="89">
        <v>2.4199999999999999E-2</v>
      </c>
      <c r="N97" s="89">
        <v>3.8000000000009498E-2</v>
      </c>
      <c r="O97" s="90">
        <v>50.657041000000007</v>
      </c>
      <c r="P97" s="99">
        <v>5405050</v>
      </c>
      <c r="Q97" s="90"/>
      <c r="R97" s="90">
        <v>2738.0385092779998</v>
      </c>
      <c r="S97" s="91">
        <v>1.6727328292167483E-3</v>
      </c>
      <c r="T97" s="91">
        <f t="shared" si="2"/>
        <v>1.7804049499103101E-2</v>
      </c>
      <c r="U97" s="91">
        <f>R97/'סכום נכסי הקרן'!$C$42</f>
        <v>1.3908669117821681E-3</v>
      </c>
    </row>
    <row r="98" spans="2:21">
      <c r="B98" s="86" t="s">
        <v>452</v>
      </c>
      <c r="C98" s="87" t="s">
        <v>453</v>
      </c>
      <c r="D98" s="88" t="s">
        <v>118</v>
      </c>
      <c r="E98" s="88" t="s">
        <v>26</v>
      </c>
      <c r="F98" s="87" t="s">
        <v>449</v>
      </c>
      <c r="G98" s="88" t="s">
        <v>250</v>
      </c>
      <c r="H98" s="87" t="s">
        <v>423</v>
      </c>
      <c r="I98" s="87" t="s">
        <v>129</v>
      </c>
      <c r="J98" s="98"/>
      <c r="K98" s="90">
        <v>4.0699999999999275</v>
      </c>
      <c r="L98" s="88" t="s">
        <v>131</v>
      </c>
      <c r="M98" s="89">
        <v>2E-3</v>
      </c>
      <c r="N98" s="89">
        <v>3.6999999999993705E-2</v>
      </c>
      <c r="O98" s="90">
        <v>30.243492000000007</v>
      </c>
      <c r="P98" s="99">
        <v>4728999</v>
      </c>
      <c r="Q98" s="90"/>
      <c r="R98" s="90">
        <v>1430.2144172970004</v>
      </c>
      <c r="S98" s="91">
        <v>2.6385876810329791E-3</v>
      </c>
      <c r="T98" s="91">
        <f t="shared" si="2"/>
        <v>9.2999452687030533E-3</v>
      </c>
      <c r="U98" s="91">
        <f>R98/'סכום נכסי הקרן'!$C$42</f>
        <v>7.2651933237299839E-4</v>
      </c>
    </row>
    <row r="99" spans="2:21">
      <c r="B99" s="86" t="s">
        <v>454</v>
      </c>
      <c r="C99" s="87" t="s">
        <v>455</v>
      </c>
      <c r="D99" s="88" t="s">
        <v>118</v>
      </c>
      <c r="E99" s="88" t="s">
        <v>26</v>
      </c>
      <c r="F99" s="87" t="s">
        <v>449</v>
      </c>
      <c r="G99" s="88" t="s">
        <v>250</v>
      </c>
      <c r="H99" s="87" t="s">
        <v>423</v>
      </c>
      <c r="I99" s="87" t="s">
        <v>129</v>
      </c>
      <c r="J99" s="98"/>
      <c r="K99" s="90">
        <v>4.7300000000000058</v>
      </c>
      <c r="L99" s="88" t="s">
        <v>131</v>
      </c>
      <c r="M99" s="89">
        <v>3.1699999999999999E-2</v>
      </c>
      <c r="N99" s="89">
        <v>3.5099999999990007E-2</v>
      </c>
      <c r="O99" s="90">
        <v>41.042431000000008</v>
      </c>
      <c r="P99" s="99">
        <v>5221114</v>
      </c>
      <c r="Q99" s="90"/>
      <c r="R99" s="90">
        <v>2142.8721875140004</v>
      </c>
      <c r="S99" s="91">
        <v>2.4299840734162232E-3</v>
      </c>
      <c r="T99" s="91">
        <f t="shared" si="2"/>
        <v>1.3933990470722397E-2</v>
      </c>
      <c r="U99" s="91">
        <f>R99/'סכום נכסי הקרן'!$C$42</f>
        <v>1.0885347345159946E-3</v>
      </c>
    </row>
    <row r="100" spans="2:21">
      <c r="B100" s="86" t="s">
        <v>456</v>
      </c>
      <c r="C100" s="87" t="s">
        <v>457</v>
      </c>
      <c r="D100" s="88" t="s">
        <v>118</v>
      </c>
      <c r="E100" s="88" t="s">
        <v>26</v>
      </c>
      <c r="F100" s="87" t="s">
        <v>458</v>
      </c>
      <c r="G100" s="88" t="s">
        <v>342</v>
      </c>
      <c r="H100" s="87" t="s">
        <v>419</v>
      </c>
      <c r="I100" s="87" t="s">
        <v>263</v>
      </c>
      <c r="J100" s="98"/>
      <c r="K100" s="90">
        <v>0.65999999999992798</v>
      </c>
      <c r="L100" s="88" t="s">
        <v>131</v>
      </c>
      <c r="M100" s="89">
        <v>3.85E-2</v>
      </c>
      <c r="N100" s="89">
        <v>2.4900000000011416E-2</v>
      </c>
      <c r="O100" s="90">
        <v>253766.84116200003</v>
      </c>
      <c r="P100" s="99">
        <v>117.44</v>
      </c>
      <c r="Q100" s="90"/>
      <c r="R100" s="90">
        <v>298.02379093399998</v>
      </c>
      <c r="S100" s="91">
        <v>1.0150673646480001E-3</v>
      </c>
      <c r="T100" s="91">
        <f t="shared" si="2"/>
        <v>1.9378947037156356E-3</v>
      </c>
      <c r="U100" s="91">
        <f>R100/'סכום נכסי הקרן'!$C$42</f>
        <v>1.5138991958272004E-4</v>
      </c>
    </row>
    <row r="101" spans="2:21">
      <c r="B101" s="86" t="s">
        <v>459</v>
      </c>
      <c r="C101" s="87" t="s">
        <v>460</v>
      </c>
      <c r="D101" s="88" t="s">
        <v>118</v>
      </c>
      <c r="E101" s="88" t="s">
        <v>26</v>
      </c>
      <c r="F101" s="87" t="s">
        <v>345</v>
      </c>
      <c r="G101" s="88" t="s">
        <v>267</v>
      </c>
      <c r="H101" s="87" t="s">
        <v>423</v>
      </c>
      <c r="I101" s="87" t="s">
        <v>129</v>
      </c>
      <c r="J101" s="98"/>
      <c r="K101" s="90">
        <v>4.1299999999999546</v>
      </c>
      <c r="L101" s="88" t="s">
        <v>131</v>
      </c>
      <c r="M101" s="89">
        <v>2.4E-2</v>
      </c>
      <c r="N101" s="89">
        <v>3.1400000000014569E-2</v>
      </c>
      <c r="O101" s="90">
        <v>789389.40026100015</v>
      </c>
      <c r="P101" s="99">
        <v>109.47</v>
      </c>
      <c r="Q101" s="90"/>
      <c r="R101" s="90">
        <v>864.14456329100028</v>
      </c>
      <c r="S101" s="91">
        <v>7.3244155109476402E-4</v>
      </c>
      <c r="T101" s="91">
        <f t="shared" si="2"/>
        <v>5.6190855340711712E-3</v>
      </c>
      <c r="U101" s="91">
        <f>R101/'סכום נכסי הקרן'!$C$42</f>
        <v>4.3896755871225443E-4</v>
      </c>
    </row>
    <row r="102" spans="2:21">
      <c r="B102" s="86" t="s">
        <v>461</v>
      </c>
      <c r="C102" s="87" t="s">
        <v>462</v>
      </c>
      <c r="D102" s="88" t="s">
        <v>118</v>
      </c>
      <c r="E102" s="88" t="s">
        <v>26</v>
      </c>
      <c r="F102" s="87" t="s">
        <v>345</v>
      </c>
      <c r="G102" s="88" t="s">
        <v>267</v>
      </c>
      <c r="H102" s="87" t="s">
        <v>423</v>
      </c>
      <c r="I102" s="87" t="s">
        <v>129</v>
      </c>
      <c r="J102" s="98"/>
      <c r="K102" s="90">
        <v>0.25000000000140304</v>
      </c>
      <c r="L102" s="88" t="s">
        <v>131</v>
      </c>
      <c r="M102" s="89">
        <v>3.4799999999999998E-2</v>
      </c>
      <c r="N102" s="89">
        <v>4.1499999994186139E-2</v>
      </c>
      <c r="O102" s="90">
        <v>4627.0491810000012</v>
      </c>
      <c r="P102" s="99">
        <v>111.52</v>
      </c>
      <c r="Q102" s="90"/>
      <c r="R102" s="90">
        <v>5.1600855200000018</v>
      </c>
      <c r="S102" s="91">
        <v>3.5534249387893165E-5</v>
      </c>
      <c r="T102" s="91">
        <f t="shared" si="2"/>
        <v>3.3553369576935111E-5</v>
      </c>
      <c r="U102" s="91">
        <f>R102/'סכום נכסי הקרן'!$C$42</f>
        <v>2.621216680267512E-6</v>
      </c>
    </row>
    <row r="103" spans="2:21">
      <c r="B103" s="86" t="s">
        <v>463</v>
      </c>
      <c r="C103" s="87" t="s">
        <v>464</v>
      </c>
      <c r="D103" s="88" t="s">
        <v>118</v>
      </c>
      <c r="E103" s="88" t="s">
        <v>26</v>
      </c>
      <c r="F103" s="87" t="s">
        <v>345</v>
      </c>
      <c r="G103" s="88" t="s">
        <v>267</v>
      </c>
      <c r="H103" s="87" t="s">
        <v>423</v>
      </c>
      <c r="I103" s="87" t="s">
        <v>129</v>
      </c>
      <c r="J103" s="98"/>
      <c r="K103" s="90">
        <v>6.2800000000000606</v>
      </c>
      <c r="L103" s="88" t="s">
        <v>131</v>
      </c>
      <c r="M103" s="89">
        <v>1.4999999999999999E-2</v>
      </c>
      <c r="N103" s="89">
        <v>3.3099999999989353E-2</v>
      </c>
      <c r="O103" s="90">
        <v>475605.42621100007</v>
      </c>
      <c r="P103" s="99">
        <v>95.95</v>
      </c>
      <c r="Q103" s="90">
        <v>3.8322421550000012</v>
      </c>
      <c r="R103" s="90">
        <v>460.17564907900004</v>
      </c>
      <c r="S103" s="91">
        <v>1.8168419102407825E-3</v>
      </c>
      <c r="T103" s="91">
        <f t="shared" si="2"/>
        <v>2.9922844425752234E-3</v>
      </c>
      <c r="U103" s="91">
        <f>R103/'סכום נכסי הקרן'!$C$42</f>
        <v>2.3375970854428856E-4</v>
      </c>
    </row>
    <row r="104" spans="2:21">
      <c r="B104" s="86" t="s">
        <v>465</v>
      </c>
      <c r="C104" s="87" t="s">
        <v>466</v>
      </c>
      <c r="D104" s="88" t="s">
        <v>118</v>
      </c>
      <c r="E104" s="88" t="s">
        <v>26</v>
      </c>
      <c r="F104" s="87" t="s">
        <v>467</v>
      </c>
      <c r="G104" s="88" t="s">
        <v>342</v>
      </c>
      <c r="H104" s="87" t="s">
        <v>423</v>
      </c>
      <c r="I104" s="87" t="s">
        <v>129</v>
      </c>
      <c r="J104" s="98"/>
      <c r="K104" s="90">
        <v>1.7999999999999761</v>
      </c>
      <c r="L104" s="88" t="s">
        <v>131</v>
      </c>
      <c r="M104" s="89">
        <v>2.4799999999999999E-2</v>
      </c>
      <c r="N104" s="89">
        <v>2.8599999999981755E-2</v>
      </c>
      <c r="O104" s="90">
        <v>325273.02188300004</v>
      </c>
      <c r="P104" s="99">
        <v>111.24</v>
      </c>
      <c r="Q104" s="90"/>
      <c r="R104" s="90">
        <v>361.8337238310001</v>
      </c>
      <c r="S104" s="91">
        <v>7.6808409207684933E-4</v>
      </c>
      <c r="T104" s="91">
        <f t="shared" si="2"/>
        <v>2.3528177225055403E-3</v>
      </c>
      <c r="U104" s="91">
        <f>R104/'סכום נכסי הקרן'!$C$42</f>
        <v>1.8380404524557677E-4</v>
      </c>
    </row>
    <row r="105" spans="2:21">
      <c r="B105" s="86" t="s">
        <v>468</v>
      </c>
      <c r="C105" s="87" t="s">
        <v>469</v>
      </c>
      <c r="D105" s="88" t="s">
        <v>118</v>
      </c>
      <c r="E105" s="88" t="s">
        <v>26</v>
      </c>
      <c r="F105" s="87" t="s">
        <v>470</v>
      </c>
      <c r="G105" s="88" t="s">
        <v>267</v>
      </c>
      <c r="H105" s="87" t="s">
        <v>419</v>
      </c>
      <c r="I105" s="87" t="s">
        <v>263</v>
      </c>
      <c r="J105" s="98"/>
      <c r="K105" s="90">
        <v>2.2400000000000366</v>
      </c>
      <c r="L105" s="88" t="s">
        <v>131</v>
      </c>
      <c r="M105" s="89">
        <v>1.3999999999999999E-2</v>
      </c>
      <c r="N105" s="89">
        <v>3.1600000000012028E-2</v>
      </c>
      <c r="O105" s="90">
        <v>460196.54424500006</v>
      </c>
      <c r="P105" s="99">
        <v>107.61</v>
      </c>
      <c r="Q105" s="90">
        <v>3.6529758770000003</v>
      </c>
      <c r="R105" s="90">
        <v>498.87047616500007</v>
      </c>
      <c r="S105" s="91">
        <v>5.1788942633918531E-4</v>
      </c>
      <c r="T105" s="91">
        <f t="shared" si="2"/>
        <v>3.2438969069229382E-3</v>
      </c>
      <c r="U105" s="91">
        <f>R105/'סכום נכסי הקרן'!$C$42</f>
        <v>2.5341588009508302E-4</v>
      </c>
    </row>
    <row r="106" spans="2:21">
      <c r="B106" s="86" t="s">
        <v>471</v>
      </c>
      <c r="C106" s="87" t="s">
        <v>472</v>
      </c>
      <c r="D106" s="88" t="s">
        <v>118</v>
      </c>
      <c r="E106" s="88" t="s">
        <v>26</v>
      </c>
      <c r="F106" s="87" t="s">
        <v>254</v>
      </c>
      <c r="G106" s="88" t="s">
        <v>250</v>
      </c>
      <c r="H106" s="87" t="s">
        <v>423</v>
      </c>
      <c r="I106" s="87" t="s">
        <v>129</v>
      </c>
      <c r="J106" s="98"/>
      <c r="K106" s="90">
        <v>2.6800000000000646</v>
      </c>
      <c r="L106" s="88" t="s">
        <v>131</v>
      </c>
      <c r="M106" s="89">
        <v>1.89E-2</v>
      </c>
      <c r="N106" s="89">
        <v>3.2699999999997384E-2</v>
      </c>
      <c r="O106" s="90">
        <v>20.607349000000003</v>
      </c>
      <c r="P106" s="99">
        <v>5395000</v>
      </c>
      <c r="Q106" s="90"/>
      <c r="R106" s="90">
        <v>1111.7664277270003</v>
      </c>
      <c r="S106" s="91">
        <v>2.5759186250000005E-3</v>
      </c>
      <c r="T106" s="91">
        <f t="shared" si="2"/>
        <v>7.2292425558003054E-3</v>
      </c>
      <c r="U106" s="91">
        <f>R106/'סכום נכסי הקרן'!$C$42</f>
        <v>5.6475434246668012E-4</v>
      </c>
    </row>
    <row r="107" spans="2:21">
      <c r="B107" s="86" t="s">
        <v>473</v>
      </c>
      <c r="C107" s="87" t="s">
        <v>474</v>
      </c>
      <c r="D107" s="88" t="s">
        <v>118</v>
      </c>
      <c r="E107" s="88" t="s">
        <v>26</v>
      </c>
      <c r="F107" s="87" t="s">
        <v>254</v>
      </c>
      <c r="G107" s="88" t="s">
        <v>250</v>
      </c>
      <c r="H107" s="87" t="s">
        <v>423</v>
      </c>
      <c r="I107" s="87" t="s">
        <v>129</v>
      </c>
      <c r="J107" s="98"/>
      <c r="K107" s="90">
        <v>4.3799999999999741</v>
      </c>
      <c r="L107" s="88" t="s">
        <v>131</v>
      </c>
      <c r="M107" s="89">
        <v>3.3099999999999997E-2</v>
      </c>
      <c r="N107" s="89">
        <v>3.5299999999994919E-2</v>
      </c>
      <c r="O107" s="90">
        <v>31.212490000000003</v>
      </c>
      <c r="P107" s="99">
        <v>5170870</v>
      </c>
      <c r="Q107" s="90"/>
      <c r="R107" s="90">
        <v>1613.9571154940002</v>
      </c>
      <c r="S107" s="91">
        <v>2.2248549433316702E-3</v>
      </c>
      <c r="T107" s="91">
        <f t="shared" ref="T107:T138" si="3">IFERROR(R107/$R$11,0)</f>
        <v>1.0494729082996732E-2</v>
      </c>
      <c r="U107" s="91">
        <f>R107/'סכום נכסי הקרן'!$C$42</f>
        <v>8.1985682135929231E-4</v>
      </c>
    </row>
    <row r="108" spans="2:21">
      <c r="B108" s="86" t="s">
        <v>475</v>
      </c>
      <c r="C108" s="87" t="s">
        <v>476</v>
      </c>
      <c r="D108" s="88" t="s">
        <v>118</v>
      </c>
      <c r="E108" s="88" t="s">
        <v>26</v>
      </c>
      <c r="F108" s="87" t="s">
        <v>254</v>
      </c>
      <c r="G108" s="88" t="s">
        <v>250</v>
      </c>
      <c r="H108" s="87" t="s">
        <v>423</v>
      </c>
      <c r="I108" s="87" t="s">
        <v>129</v>
      </c>
      <c r="J108" s="98"/>
      <c r="K108" s="90">
        <v>5.9999999999998083E-2</v>
      </c>
      <c r="L108" s="88" t="s">
        <v>131</v>
      </c>
      <c r="M108" s="89">
        <v>1.8200000000000001E-2</v>
      </c>
      <c r="N108" s="89">
        <v>8.7999999999933076E-2</v>
      </c>
      <c r="O108" s="90">
        <v>20.736549000000004</v>
      </c>
      <c r="P108" s="99">
        <v>5620000</v>
      </c>
      <c r="Q108" s="90"/>
      <c r="R108" s="90">
        <v>1165.3941206710003</v>
      </c>
      <c r="S108" s="91">
        <v>1.459189993666878E-3</v>
      </c>
      <c r="T108" s="91">
        <f t="shared" si="3"/>
        <v>7.5779557300169271E-3</v>
      </c>
      <c r="U108" s="91">
        <f>R108/'סכום נכסי הקרן'!$C$42</f>
        <v>5.9199610090735757E-4</v>
      </c>
    </row>
    <row r="109" spans="2:21">
      <c r="B109" s="86" t="s">
        <v>477</v>
      </c>
      <c r="C109" s="87" t="s">
        <v>478</v>
      </c>
      <c r="D109" s="88" t="s">
        <v>118</v>
      </c>
      <c r="E109" s="88" t="s">
        <v>26</v>
      </c>
      <c r="F109" s="87" t="s">
        <v>254</v>
      </c>
      <c r="G109" s="88" t="s">
        <v>250</v>
      </c>
      <c r="H109" s="87" t="s">
        <v>423</v>
      </c>
      <c r="I109" s="87" t="s">
        <v>129</v>
      </c>
      <c r="J109" s="98"/>
      <c r="K109" s="90">
        <v>1.2200000000000204</v>
      </c>
      <c r="L109" s="88" t="s">
        <v>131</v>
      </c>
      <c r="M109" s="89">
        <v>1.89E-2</v>
      </c>
      <c r="N109" s="89">
        <v>3.5700000000000551E-2</v>
      </c>
      <c r="O109" s="90">
        <v>33.290451000000004</v>
      </c>
      <c r="P109" s="99">
        <v>5452500</v>
      </c>
      <c r="Q109" s="90"/>
      <c r="R109" s="90">
        <v>1815.1618684700004</v>
      </c>
      <c r="S109" s="91">
        <v>1.5272250206440959E-3</v>
      </c>
      <c r="T109" s="91">
        <f t="shared" si="3"/>
        <v>1.1803059615712335E-2</v>
      </c>
      <c r="U109" s="91">
        <f>R109/'סכום נכסי הקרן'!$C$42</f>
        <v>9.2206467287757408E-4</v>
      </c>
    </row>
    <row r="110" spans="2:21">
      <c r="B110" s="86" t="s">
        <v>479</v>
      </c>
      <c r="C110" s="87" t="s">
        <v>480</v>
      </c>
      <c r="D110" s="88" t="s">
        <v>118</v>
      </c>
      <c r="E110" s="88" t="s">
        <v>26</v>
      </c>
      <c r="F110" s="87" t="s">
        <v>481</v>
      </c>
      <c r="G110" s="88" t="s">
        <v>267</v>
      </c>
      <c r="H110" s="87" t="s">
        <v>423</v>
      </c>
      <c r="I110" s="87" t="s">
        <v>129</v>
      </c>
      <c r="J110" s="98"/>
      <c r="K110" s="90">
        <v>0.78000000000021252</v>
      </c>
      <c r="L110" s="88" t="s">
        <v>131</v>
      </c>
      <c r="M110" s="89">
        <v>2.75E-2</v>
      </c>
      <c r="N110" s="89">
        <v>3.1700000000250535E-2</v>
      </c>
      <c r="O110" s="90">
        <v>72495.979180000009</v>
      </c>
      <c r="P110" s="99">
        <v>112.87</v>
      </c>
      <c r="Q110" s="90"/>
      <c r="R110" s="90">
        <v>81.826215135000012</v>
      </c>
      <c r="S110" s="91">
        <v>2.6220822465435387E-4</v>
      </c>
      <c r="T110" s="91">
        <f t="shared" si="3"/>
        <v>5.3207359197148657E-4</v>
      </c>
      <c r="U110" s="91">
        <f>R110/'סכום נכסי הקרן'!$C$42</f>
        <v>4.1566024276865066E-5</v>
      </c>
    </row>
    <row r="111" spans="2:21">
      <c r="B111" s="86" t="s">
        <v>482</v>
      </c>
      <c r="C111" s="87" t="s">
        <v>483</v>
      </c>
      <c r="D111" s="88" t="s">
        <v>118</v>
      </c>
      <c r="E111" s="88" t="s">
        <v>26</v>
      </c>
      <c r="F111" s="87" t="s">
        <v>481</v>
      </c>
      <c r="G111" s="88" t="s">
        <v>267</v>
      </c>
      <c r="H111" s="87" t="s">
        <v>423</v>
      </c>
      <c r="I111" s="87" t="s">
        <v>129</v>
      </c>
      <c r="J111" s="98"/>
      <c r="K111" s="90">
        <v>3.8399999999999568</v>
      </c>
      <c r="L111" s="88" t="s">
        <v>131</v>
      </c>
      <c r="M111" s="89">
        <v>1.9599999999999999E-2</v>
      </c>
      <c r="N111" s="89">
        <v>3.1200000000005466E-2</v>
      </c>
      <c r="O111" s="90">
        <v>540951.14619200001</v>
      </c>
      <c r="P111" s="99">
        <v>108.21</v>
      </c>
      <c r="Q111" s="90"/>
      <c r="R111" s="90">
        <v>585.36327718900009</v>
      </c>
      <c r="S111" s="91">
        <v>5.1468102726096498E-4</v>
      </c>
      <c r="T111" s="91">
        <f t="shared" si="3"/>
        <v>3.8063148953950718E-3</v>
      </c>
      <c r="U111" s="91">
        <f>R111/'סכום נכסי הקרן'!$C$42</f>
        <v>2.9735243345033972E-4</v>
      </c>
    </row>
    <row r="112" spans="2:21">
      <c r="B112" s="86" t="s">
        <v>484</v>
      </c>
      <c r="C112" s="87" t="s">
        <v>485</v>
      </c>
      <c r="D112" s="88" t="s">
        <v>118</v>
      </c>
      <c r="E112" s="88" t="s">
        <v>26</v>
      </c>
      <c r="F112" s="87" t="s">
        <v>481</v>
      </c>
      <c r="G112" s="88" t="s">
        <v>267</v>
      </c>
      <c r="H112" s="87" t="s">
        <v>423</v>
      </c>
      <c r="I112" s="87" t="s">
        <v>129</v>
      </c>
      <c r="J112" s="98"/>
      <c r="K112" s="90">
        <v>6.0699999999999932</v>
      </c>
      <c r="L112" s="88" t="s">
        <v>131</v>
      </c>
      <c r="M112" s="89">
        <v>1.5800000000000002E-2</v>
      </c>
      <c r="N112" s="89">
        <v>3.2800000000010238E-2</v>
      </c>
      <c r="O112" s="90">
        <v>1241757.9575190002</v>
      </c>
      <c r="P112" s="99">
        <v>100.66</v>
      </c>
      <c r="Q112" s="90"/>
      <c r="R112" s="90">
        <v>1249.9535527240002</v>
      </c>
      <c r="S112" s="91">
        <v>1.0458231846692649E-3</v>
      </c>
      <c r="T112" s="91">
        <f t="shared" si="3"/>
        <v>8.1278020191710727E-3</v>
      </c>
      <c r="U112" s="91">
        <f>R112/'סכום נכסי הקרן'!$C$42</f>
        <v>6.3495054282739589E-4</v>
      </c>
    </row>
    <row r="113" spans="2:21">
      <c r="B113" s="86" t="s">
        <v>486</v>
      </c>
      <c r="C113" s="87" t="s">
        <v>487</v>
      </c>
      <c r="D113" s="88" t="s">
        <v>118</v>
      </c>
      <c r="E113" s="88" t="s">
        <v>26</v>
      </c>
      <c r="F113" s="87" t="s">
        <v>488</v>
      </c>
      <c r="G113" s="88" t="s">
        <v>342</v>
      </c>
      <c r="H113" s="87" t="s">
        <v>423</v>
      </c>
      <c r="I113" s="87" t="s">
        <v>129</v>
      </c>
      <c r="J113" s="98"/>
      <c r="K113" s="90">
        <v>2.9799999999998872</v>
      </c>
      <c r="L113" s="88" t="s">
        <v>131</v>
      </c>
      <c r="M113" s="89">
        <v>2.2499999999999999E-2</v>
      </c>
      <c r="N113" s="89">
        <v>2.4800000000078527E-2</v>
      </c>
      <c r="O113" s="90">
        <v>171199.48831200003</v>
      </c>
      <c r="P113" s="99">
        <v>113.07</v>
      </c>
      <c r="Q113" s="90"/>
      <c r="R113" s="90">
        <v>193.57525412599998</v>
      </c>
      <c r="S113" s="91">
        <v>4.1846183434442164E-4</v>
      </c>
      <c r="T113" s="91">
        <f t="shared" si="3"/>
        <v>1.2587198443638988E-3</v>
      </c>
      <c r="U113" s="91">
        <f>R113/'סכום נכסי הקרן'!$C$42</f>
        <v>9.8332223959360558E-5</v>
      </c>
    </row>
    <row r="114" spans="2:21">
      <c r="B114" s="86" t="s">
        <v>489</v>
      </c>
      <c r="C114" s="87" t="s">
        <v>490</v>
      </c>
      <c r="D114" s="88" t="s">
        <v>118</v>
      </c>
      <c r="E114" s="88" t="s">
        <v>26</v>
      </c>
      <c r="F114" s="87" t="s">
        <v>400</v>
      </c>
      <c r="G114" s="88" t="s">
        <v>267</v>
      </c>
      <c r="H114" s="87" t="s">
        <v>419</v>
      </c>
      <c r="I114" s="87" t="s">
        <v>263</v>
      </c>
      <c r="J114" s="98"/>
      <c r="K114" s="90">
        <v>2.1700000000000084</v>
      </c>
      <c r="L114" s="88" t="s">
        <v>131</v>
      </c>
      <c r="M114" s="89">
        <v>2.1499999999999998E-2</v>
      </c>
      <c r="N114" s="89">
        <v>3.4800000000001594E-2</v>
      </c>
      <c r="O114" s="90">
        <v>1363951.1805480001</v>
      </c>
      <c r="P114" s="99">
        <v>110.54</v>
      </c>
      <c r="Q114" s="90"/>
      <c r="R114" s="90">
        <v>1507.7116300370003</v>
      </c>
      <c r="S114" s="91">
        <v>6.9543248707183486E-4</v>
      </c>
      <c r="T114" s="91">
        <f t="shared" si="3"/>
        <v>9.8038695951835151E-3</v>
      </c>
      <c r="U114" s="91">
        <f>R114/'סכום נכסי הקרן'!$C$42</f>
        <v>7.6588631300170845E-4</v>
      </c>
    </row>
    <row r="115" spans="2:21">
      <c r="B115" s="86" t="s">
        <v>491</v>
      </c>
      <c r="C115" s="87" t="s">
        <v>492</v>
      </c>
      <c r="D115" s="88" t="s">
        <v>118</v>
      </c>
      <c r="E115" s="88" t="s">
        <v>26</v>
      </c>
      <c r="F115" s="87" t="s">
        <v>400</v>
      </c>
      <c r="G115" s="88" t="s">
        <v>267</v>
      </c>
      <c r="H115" s="87" t="s">
        <v>419</v>
      </c>
      <c r="I115" s="87" t="s">
        <v>263</v>
      </c>
      <c r="J115" s="98"/>
      <c r="K115" s="90">
        <v>7.1900000000000661</v>
      </c>
      <c r="L115" s="88" t="s">
        <v>131</v>
      </c>
      <c r="M115" s="89">
        <v>1.15E-2</v>
      </c>
      <c r="N115" s="89">
        <v>3.7700000000036551E-2</v>
      </c>
      <c r="O115" s="90">
        <v>874489.75531000004</v>
      </c>
      <c r="P115" s="99">
        <v>92.59</v>
      </c>
      <c r="Q115" s="90"/>
      <c r="R115" s="90">
        <v>809.69002555200018</v>
      </c>
      <c r="S115" s="91">
        <v>1.9020484786832408E-3</v>
      </c>
      <c r="T115" s="91">
        <f t="shared" si="3"/>
        <v>5.2649958154384014E-3</v>
      </c>
      <c r="U115" s="91">
        <f>R115/'סכום נכסי הקרן'!$C$42</f>
        <v>4.1130578022341191E-4</v>
      </c>
    </row>
    <row r="116" spans="2:21">
      <c r="B116" s="86" t="s">
        <v>493</v>
      </c>
      <c r="C116" s="87" t="s">
        <v>494</v>
      </c>
      <c r="D116" s="88" t="s">
        <v>118</v>
      </c>
      <c r="E116" s="88" t="s">
        <v>26</v>
      </c>
      <c r="F116" s="87" t="s">
        <v>495</v>
      </c>
      <c r="G116" s="88" t="s">
        <v>127</v>
      </c>
      <c r="H116" s="87" t="s">
        <v>496</v>
      </c>
      <c r="I116" s="87" t="s">
        <v>263</v>
      </c>
      <c r="J116" s="98"/>
      <c r="K116" s="90">
        <v>1.6299999999999841</v>
      </c>
      <c r="L116" s="88" t="s">
        <v>131</v>
      </c>
      <c r="M116" s="89">
        <v>1.8500000000000003E-2</v>
      </c>
      <c r="N116" s="89">
        <v>3.9899999999561488E-2</v>
      </c>
      <c r="O116" s="90">
        <v>82103.438488000014</v>
      </c>
      <c r="P116" s="99">
        <v>106.38</v>
      </c>
      <c r="Q116" s="90"/>
      <c r="R116" s="90">
        <v>87.341639117000014</v>
      </c>
      <c r="S116" s="91">
        <v>1.0597543374961065E-4</v>
      </c>
      <c r="T116" s="91">
        <f t="shared" si="3"/>
        <v>5.6793754393977432E-4</v>
      </c>
      <c r="U116" s="91">
        <f>R116/'סכום נכסי הקרן'!$C$42</f>
        <v>4.4367745543757146E-5</v>
      </c>
    </row>
    <row r="117" spans="2:21">
      <c r="B117" s="86" t="s">
        <v>497</v>
      </c>
      <c r="C117" s="87" t="s">
        <v>498</v>
      </c>
      <c r="D117" s="88" t="s">
        <v>118</v>
      </c>
      <c r="E117" s="88" t="s">
        <v>26</v>
      </c>
      <c r="F117" s="87" t="s">
        <v>495</v>
      </c>
      <c r="G117" s="88" t="s">
        <v>127</v>
      </c>
      <c r="H117" s="87" t="s">
        <v>496</v>
      </c>
      <c r="I117" s="87" t="s">
        <v>263</v>
      </c>
      <c r="J117" s="98"/>
      <c r="K117" s="90">
        <v>2.2500000000000036</v>
      </c>
      <c r="L117" s="88" t="s">
        <v>131</v>
      </c>
      <c r="M117" s="89">
        <v>3.2000000000000001E-2</v>
      </c>
      <c r="N117" s="89">
        <v>4.2999999999995389E-2</v>
      </c>
      <c r="O117" s="90">
        <v>1068565.899558</v>
      </c>
      <c r="P117" s="99">
        <v>101.36</v>
      </c>
      <c r="Q117" s="90"/>
      <c r="R117" s="90">
        <v>1083.0983983550002</v>
      </c>
      <c r="S117" s="91">
        <v>1.849736404251102E-3</v>
      </c>
      <c r="T117" s="91">
        <f t="shared" si="3"/>
        <v>7.0428291754730064E-3</v>
      </c>
      <c r="U117" s="91">
        <f>R117/'סכום נכסי הקרן'!$C$42</f>
        <v>5.5019157669680479E-4</v>
      </c>
    </row>
    <row r="118" spans="2:21">
      <c r="B118" s="86" t="s">
        <v>499</v>
      </c>
      <c r="C118" s="87" t="s">
        <v>500</v>
      </c>
      <c r="D118" s="88" t="s">
        <v>118</v>
      </c>
      <c r="E118" s="88" t="s">
        <v>26</v>
      </c>
      <c r="F118" s="87" t="s">
        <v>501</v>
      </c>
      <c r="G118" s="88" t="s">
        <v>127</v>
      </c>
      <c r="H118" s="87" t="s">
        <v>496</v>
      </c>
      <c r="I118" s="87" t="s">
        <v>263</v>
      </c>
      <c r="J118" s="98"/>
      <c r="K118" s="90">
        <v>0.5</v>
      </c>
      <c r="L118" s="88" t="s">
        <v>131</v>
      </c>
      <c r="M118" s="89">
        <v>3.15E-2</v>
      </c>
      <c r="N118" s="89">
        <v>4.1299999999990206E-2</v>
      </c>
      <c r="O118" s="90">
        <v>272582.81255400006</v>
      </c>
      <c r="P118" s="99">
        <v>110.56</v>
      </c>
      <c r="Q118" s="90">
        <v>4.7692343700000013</v>
      </c>
      <c r="R118" s="90">
        <v>306.16328611</v>
      </c>
      <c r="S118" s="91">
        <v>2.0103019541057331E-3</v>
      </c>
      <c r="T118" s="91">
        <f t="shared" si="3"/>
        <v>1.9908216346262706E-3</v>
      </c>
      <c r="U118" s="91">
        <f>R118/'סכום נכסי הקרן'!$C$42</f>
        <v>1.5552461472325489E-4</v>
      </c>
    </row>
    <row r="119" spans="2:21">
      <c r="B119" s="86" t="s">
        <v>502</v>
      </c>
      <c r="C119" s="87" t="s">
        <v>503</v>
      </c>
      <c r="D119" s="88" t="s">
        <v>118</v>
      </c>
      <c r="E119" s="88" t="s">
        <v>26</v>
      </c>
      <c r="F119" s="87" t="s">
        <v>501</v>
      </c>
      <c r="G119" s="88" t="s">
        <v>127</v>
      </c>
      <c r="H119" s="87" t="s">
        <v>496</v>
      </c>
      <c r="I119" s="87" t="s">
        <v>263</v>
      </c>
      <c r="J119" s="98"/>
      <c r="K119" s="90">
        <v>2.8199999999999927</v>
      </c>
      <c r="L119" s="88" t="s">
        <v>131</v>
      </c>
      <c r="M119" s="89">
        <v>0.01</v>
      </c>
      <c r="N119" s="89">
        <v>3.6900000000009488E-2</v>
      </c>
      <c r="O119" s="90">
        <v>618029.07251700014</v>
      </c>
      <c r="P119" s="99">
        <v>100.59</v>
      </c>
      <c r="Q119" s="90"/>
      <c r="R119" s="90">
        <v>621.67545038900016</v>
      </c>
      <c r="S119" s="91">
        <v>1.6736418480605086E-3</v>
      </c>
      <c r="T119" s="91">
        <f t="shared" si="3"/>
        <v>4.0424341927979722E-3</v>
      </c>
      <c r="U119" s="91">
        <f>R119/'סכום נכסי הקרן'!$C$42</f>
        <v>3.1579826612495074E-4</v>
      </c>
    </row>
    <row r="120" spans="2:21">
      <c r="B120" s="86" t="s">
        <v>504</v>
      </c>
      <c r="C120" s="87" t="s">
        <v>505</v>
      </c>
      <c r="D120" s="88" t="s">
        <v>118</v>
      </c>
      <c r="E120" s="88" t="s">
        <v>26</v>
      </c>
      <c r="F120" s="87" t="s">
        <v>501</v>
      </c>
      <c r="G120" s="88" t="s">
        <v>127</v>
      </c>
      <c r="H120" s="87" t="s">
        <v>496</v>
      </c>
      <c r="I120" s="87" t="s">
        <v>263</v>
      </c>
      <c r="J120" s="98"/>
      <c r="K120" s="90">
        <v>3.4099999999999686</v>
      </c>
      <c r="L120" s="88" t="s">
        <v>131</v>
      </c>
      <c r="M120" s="89">
        <v>3.2300000000000002E-2</v>
      </c>
      <c r="N120" s="89">
        <v>4.159999999999945E-2</v>
      </c>
      <c r="O120" s="90">
        <v>680089.43417900021</v>
      </c>
      <c r="P120" s="99">
        <v>100.15</v>
      </c>
      <c r="Q120" s="90">
        <v>46.149922689000007</v>
      </c>
      <c r="R120" s="90">
        <v>727.25949101900005</v>
      </c>
      <c r="S120" s="91">
        <v>1.5703614753929751E-3</v>
      </c>
      <c r="T120" s="91">
        <f t="shared" si="3"/>
        <v>4.7289926467137741E-3</v>
      </c>
      <c r="U120" s="91">
        <f>R120/'סכום נכסי הקרן'!$C$42</f>
        <v>3.6943277419593289E-4</v>
      </c>
    </row>
    <row r="121" spans="2:21">
      <c r="B121" s="86" t="s">
        <v>506</v>
      </c>
      <c r="C121" s="87" t="s">
        <v>507</v>
      </c>
      <c r="D121" s="88" t="s">
        <v>118</v>
      </c>
      <c r="E121" s="88" t="s">
        <v>26</v>
      </c>
      <c r="F121" s="87" t="s">
        <v>508</v>
      </c>
      <c r="G121" s="88" t="s">
        <v>509</v>
      </c>
      <c r="H121" s="87" t="s">
        <v>496</v>
      </c>
      <c r="I121" s="87" t="s">
        <v>263</v>
      </c>
      <c r="J121" s="98"/>
      <c r="K121" s="90">
        <v>4.8500000000000894</v>
      </c>
      <c r="L121" s="88" t="s">
        <v>131</v>
      </c>
      <c r="M121" s="89">
        <v>0.03</v>
      </c>
      <c r="N121" s="89">
        <v>4.2499999999980879E-2</v>
      </c>
      <c r="O121" s="90">
        <v>409367.67522000009</v>
      </c>
      <c r="P121" s="99">
        <v>95.81</v>
      </c>
      <c r="Q121" s="90"/>
      <c r="R121" s="90">
        <v>392.21518704300007</v>
      </c>
      <c r="S121" s="91">
        <v>1.4623198754750953E-3</v>
      </c>
      <c r="T121" s="91">
        <f t="shared" si="3"/>
        <v>2.5503726776490536E-3</v>
      </c>
      <c r="U121" s="91">
        <f>R121/'סכום נכסי הקרן'!$C$42</f>
        <v>1.9923719995465378E-4</v>
      </c>
    </row>
    <row r="122" spans="2:21">
      <c r="B122" s="86" t="s">
        <v>510</v>
      </c>
      <c r="C122" s="87" t="s">
        <v>511</v>
      </c>
      <c r="D122" s="88" t="s">
        <v>118</v>
      </c>
      <c r="E122" s="88" t="s">
        <v>26</v>
      </c>
      <c r="F122" s="87" t="s">
        <v>512</v>
      </c>
      <c r="G122" s="88" t="s">
        <v>267</v>
      </c>
      <c r="H122" s="87" t="s">
        <v>513</v>
      </c>
      <c r="I122" s="87" t="s">
        <v>129</v>
      </c>
      <c r="J122" s="98"/>
      <c r="K122" s="90">
        <v>1.9900000000000209</v>
      </c>
      <c r="L122" s="88" t="s">
        <v>131</v>
      </c>
      <c r="M122" s="89">
        <v>2.5000000000000001E-2</v>
      </c>
      <c r="N122" s="89">
        <v>3.4999999999972026E-2</v>
      </c>
      <c r="O122" s="90">
        <v>321569.12894600001</v>
      </c>
      <c r="P122" s="99">
        <v>111.2</v>
      </c>
      <c r="Q122" s="90"/>
      <c r="R122" s="90">
        <v>357.5848835220001</v>
      </c>
      <c r="S122" s="91">
        <v>9.0411197505922886E-4</v>
      </c>
      <c r="T122" s="91">
        <f t="shared" si="3"/>
        <v>2.3251897096346883E-3</v>
      </c>
      <c r="U122" s="91">
        <f>R122/'סכום נכסי הקרן'!$C$42</f>
        <v>1.8164572227852955E-4</v>
      </c>
    </row>
    <row r="123" spans="2:21">
      <c r="B123" s="86" t="s">
        <v>514</v>
      </c>
      <c r="C123" s="87" t="s">
        <v>515</v>
      </c>
      <c r="D123" s="88" t="s">
        <v>118</v>
      </c>
      <c r="E123" s="88" t="s">
        <v>26</v>
      </c>
      <c r="F123" s="87" t="s">
        <v>512</v>
      </c>
      <c r="G123" s="88" t="s">
        <v>267</v>
      </c>
      <c r="H123" s="87" t="s">
        <v>513</v>
      </c>
      <c r="I123" s="87" t="s">
        <v>129</v>
      </c>
      <c r="J123" s="98"/>
      <c r="K123" s="90">
        <v>4.9700000000002058</v>
      </c>
      <c r="L123" s="88" t="s">
        <v>131</v>
      </c>
      <c r="M123" s="89">
        <v>1.9E-2</v>
      </c>
      <c r="N123" s="89">
        <v>3.8700000000010081E-2</v>
      </c>
      <c r="O123" s="90">
        <v>378719.78743200004</v>
      </c>
      <c r="P123" s="99">
        <v>102.11</v>
      </c>
      <c r="Q123" s="90"/>
      <c r="R123" s="90">
        <v>386.71076450300006</v>
      </c>
      <c r="S123" s="91">
        <v>1.2601344350181495E-3</v>
      </c>
      <c r="T123" s="91">
        <f t="shared" si="3"/>
        <v>2.5145802623729144E-3</v>
      </c>
      <c r="U123" s="91">
        <f>R123/'סכום נכסי הקרן'!$C$42</f>
        <v>1.9644106719267417E-4</v>
      </c>
    </row>
    <row r="124" spans="2:21">
      <c r="B124" s="86" t="s">
        <v>516</v>
      </c>
      <c r="C124" s="87" t="s">
        <v>517</v>
      </c>
      <c r="D124" s="88" t="s">
        <v>118</v>
      </c>
      <c r="E124" s="88" t="s">
        <v>26</v>
      </c>
      <c r="F124" s="87" t="s">
        <v>512</v>
      </c>
      <c r="G124" s="88" t="s">
        <v>267</v>
      </c>
      <c r="H124" s="87" t="s">
        <v>513</v>
      </c>
      <c r="I124" s="87" t="s">
        <v>129</v>
      </c>
      <c r="J124" s="98"/>
      <c r="K124" s="90">
        <v>6.7099999999995674</v>
      </c>
      <c r="L124" s="88" t="s">
        <v>131</v>
      </c>
      <c r="M124" s="89">
        <v>3.9000000000000003E-3</v>
      </c>
      <c r="N124" s="89">
        <v>4.1499999999993979E-2</v>
      </c>
      <c r="O124" s="90">
        <v>396813.25365000003</v>
      </c>
      <c r="P124" s="99">
        <v>83.82</v>
      </c>
      <c r="Q124" s="90"/>
      <c r="R124" s="90">
        <v>332.6088597480001</v>
      </c>
      <c r="S124" s="91">
        <v>1.6885670368085109E-3</v>
      </c>
      <c r="T124" s="91">
        <f t="shared" si="3"/>
        <v>2.1627835338061644E-3</v>
      </c>
      <c r="U124" s="91">
        <f>R124/'סכום נכסי הקרן'!$C$42</f>
        <v>1.6895841896360955E-4</v>
      </c>
    </row>
    <row r="125" spans="2:21">
      <c r="B125" s="86" t="s">
        <v>518</v>
      </c>
      <c r="C125" s="87" t="s">
        <v>519</v>
      </c>
      <c r="D125" s="88" t="s">
        <v>118</v>
      </c>
      <c r="E125" s="88" t="s">
        <v>26</v>
      </c>
      <c r="F125" s="87" t="s">
        <v>520</v>
      </c>
      <c r="G125" s="88" t="s">
        <v>509</v>
      </c>
      <c r="H125" s="87" t="s">
        <v>496</v>
      </c>
      <c r="I125" s="87" t="s">
        <v>263</v>
      </c>
      <c r="J125" s="98"/>
      <c r="K125" s="90">
        <v>4.4200000000002353</v>
      </c>
      <c r="L125" s="88" t="s">
        <v>131</v>
      </c>
      <c r="M125" s="89">
        <v>7.4999999999999997E-3</v>
      </c>
      <c r="N125" s="89">
        <v>4.1299999999971825E-2</v>
      </c>
      <c r="O125" s="90">
        <v>228482.32923100007</v>
      </c>
      <c r="P125" s="99">
        <v>94.79</v>
      </c>
      <c r="Q125" s="90"/>
      <c r="R125" s="90">
        <v>216.57840349700004</v>
      </c>
      <c r="S125" s="91">
        <v>4.6746846928060891E-4</v>
      </c>
      <c r="T125" s="91">
        <f t="shared" si="3"/>
        <v>1.4082974374652255E-3</v>
      </c>
      <c r="U125" s="91">
        <f>R125/'סכום נכסי הקרן'!$C$42</f>
        <v>1.1001734789698679E-4</v>
      </c>
    </row>
    <row r="126" spans="2:21">
      <c r="B126" s="86" t="s">
        <v>521</v>
      </c>
      <c r="C126" s="87" t="s">
        <v>522</v>
      </c>
      <c r="D126" s="88" t="s">
        <v>118</v>
      </c>
      <c r="E126" s="88" t="s">
        <v>26</v>
      </c>
      <c r="F126" s="87" t="s">
        <v>520</v>
      </c>
      <c r="G126" s="88" t="s">
        <v>509</v>
      </c>
      <c r="H126" s="87" t="s">
        <v>496</v>
      </c>
      <c r="I126" s="87" t="s">
        <v>263</v>
      </c>
      <c r="J126" s="98"/>
      <c r="K126" s="90">
        <v>5.0899999999999688</v>
      </c>
      <c r="L126" s="88" t="s">
        <v>131</v>
      </c>
      <c r="M126" s="89">
        <v>7.4999999999999997E-3</v>
      </c>
      <c r="N126" s="89">
        <v>4.2900000000006114E-2</v>
      </c>
      <c r="O126" s="90">
        <v>1262998.9615220004</v>
      </c>
      <c r="P126" s="99">
        <v>90.28</v>
      </c>
      <c r="Q126" s="90">
        <v>5.1230263040000006</v>
      </c>
      <c r="R126" s="90">
        <v>1145.3584867700004</v>
      </c>
      <c r="S126" s="91">
        <v>1.205428883476067E-3</v>
      </c>
      <c r="T126" s="91">
        <f t="shared" si="3"/>
        <v>7.4476743565042606E-3</v>
      </c>
      <c r="U126" s="91">
        <f>R126/'סכום נכסי הקרן'!$C$42</f>
        <v>5.8181841342960533E-4</v>
      </c>
    </row>
    <row r="127" spans="2:21">
      <c r="B127" s="86" t="s">
        <v>523</v>
      </c>
      <c r="C127" s="87" t="s">
        <v>524</v>
      </c>
      <c r="D127" s="88" t="s">
        <v>118</v>
      </c>
      <c r="E127" s="88" t="s">
        <v>26</v>
      </c>
      <c r="F127" s="87" t="s">
        <v>470</v>
      </c>
      <c r="G127" s="88" t="s">
        <v>267</v>
      </c>
      <c r="H127" s="87" t="s">
        <v>496</v>
      </c>
      <c r="I127" s="87" t="s">
        <v>263</v>
      </c>
      <c r="J127" s="98"/>
      <c r="K127" s="90">
        <v>1.7100000000000124</v>
      </c>
      <c r="L127" s="88" t="s">
        <v>131</v>
      </c>
      <c r="M127" s="89">
        <v>2.0499999999999997E-2</v>
      </c>
      <c r="N127" s="89">
        <v>3.7900000000372303E-2</v>
      </c>
      <c r="O127" s="90">
        <v>62686.915630000003</v>
      </c>
      <c r="P127" s="99">
        <v>110.12</v>
      </c>
      <c r="Q127" s="90"/>
      <c r="R127" s="90">
        <v>69.030834417000008</v>
      </c>
      <c r="S127" s="91">
        <v>1.6942565318167789E-4</v>
      </c>
      <c r="T127" s="91">
        <f t="shared" si="3"/>
        <v>4.4887184338716397E-4</v>
      </c>
      <c r="U127" s="91">
        <f>R127/'סכום נכסי הקרן'!$C$42</f>
        <v>3.5066235612820811E-5</v>
      </c>
    </row>
    <row r="128" spans="2:21">
      <c r="B128" s="86" t="s">
        <v>525</v>
      </c>
      <c r="C128" s="87" t="s">
        <v>526</v>
      </c>
      <c r="D128" s="88" t="s">
        <v>118</v>
      </c>
      <c r="E128" s="88" t="s">
        <v>26</v>
      </c>
      <c r="F128" s="87" t="s">
        <v>470</v>
      </c>
      <c r="G128" s="88" t="s">
        <v>267</v>
      </c>
      <c r="H128" s="87" t="s">
        <v>496</v>
      </c>
      <c r="I128" s="87" t="s">
        <v>263</v>
      </c>
      <c r="J128" s="98"/>
      <c r="K128" s="90">
        <v>2.5499999999999146</v>
      </c>
      <c r="L128" s="88" t="s">
        <v>131</v>
      </c>
      <c r="M128" s="89">
        <v>2.0499999999999997E-2</v>
      </c>
      <c r="N128" s="89">
        <v>3.6899999999987991E-2</v>
      </c>
      <c r="O128" s="90">
        <v>353080.88154700008</v>
      </c>
      <c r="P128" s="99">
        <v>108.46</v>
      </c>
      <c r="Q128" s="90"/>
      <c r="R128" s="90">
        <v>382.95154383400006</v>
      </c>
      <c r="S128" s="91">
        <v>4.0069140400958485E-4</v>
      </c>
      <c r="T128" s="91">
        <f t="shared" si="3"/>
        <v>2.4901359930019273E-3</v>
      </c>
      <c r="U128" s="91">
        <f>R128/'סכום נכסי הקרן'!$C$42</f>
        <v>1.9453146087235312E-4</v>
      </c>
    </row>
    <row r="129" spans="2:21">
      <c r="B129" s="86" t="s">
        <v>527</v>
      </c>
      <c r="C129" s="87" t="s">
        <v>528</v>
      </c>
      <c r="D129" s="88" t="s">
        <v>118</v>
      </c>
      <c r="E129" s="88" t="s">
        <v>26</v>
      </c>
      <c r="F129" s="87" t="s">
        <v>470</v>
      </c>
      <c r="G129" s="88" t="s">
        <v>267</v>
      </c>
      <c r="H129" s="87" t="s">
        <v>496</v>
      </c>
      <c r="I129" s="87" t="s">
        <v>263</v>
      </c>
      <c r="J129" s="98"/>
      <c r="K129" s="90">
        <v>5.2700000000000502</v>
      </c>
      <c r="L129" s="88" t="s">
        <v>131</v>
      </c>
      <c r="M129" s="89">
        <v>8.3999999999999995E-3</v>
      </c>
      <c r="N129" s="89">
        <v>4.2300000000025262E-2</v>
      </c>
      <c r="O129" s="90">
        <v>890729.65811500011</v>
      </c>
      <c r="P129" s="99">
        <v>93.32</v>
      </c>
      <c r="Q129" s="90"/>
      <c r="R129" s="90">
        <v>831.22891243000015</v>
      </c>
      <c r="S129" s="91">
        <v>1.315217267507171E-3</v>
      </c>
      <c r="T129" s="91">
        <f t="shared" si="3"/>
        <v>5.4050520662296342E-3</v>
      </c>
      <c r="U129" s="91">
        <f>R129/'סכום נכסי הקרן'!$C$42</f>
        <v>4.2224708911067402E-4</v>
      </c>
    </row>
    <row r="130" spans="2:21">
      <c r="B130" s="86" t="s">
        <v>529</v>
      </c>
      <c r="C130" s="87" t="s">
        <v>530</v>
      </c>
      <c r="D130" s="88" t="s">
        <v>118</v>
      </c>
      <c r="E130" s="88" t="s">
        <v>26</v>
      </c>
      <c r="F130" s="87" t="s">
        <v>470</v>
      </c>
      <c r="G130" s="88" t="s">
        <v>267</v>
      </c>
      <c r="H130" s="87" t="s">
        <v>496</v>
      </c>
      <c r="I130" s="87" t="s">
        <v>263</v>
      </c>
      <c r="J130" s="98"/>
      <c r="K130" s="90">
        <v>6.2499999999992708</v>
      </c>
      <c r="L130" s="88" t="s">
        <v>131</v>
      </c>
      <c r="M130" s="89">
        <v>5.0000000000000001E-3</v>
      </c>
      <c r="N130" s="89">
        <v>4.0300000000110671E-2</v>
      </c>
      <c r="O130" s="90">
        <v>119636.28720500002</v>
      </c>
      <c r="P130" s="99">
        <v>88.06</v>
      </c>
      <c r="Q130" s="90">
        <v>3.9852678460000002</v>
      </c>
      <c r="R130" s="90">
        <v>109.33698239300001</v>
      </c>
      <c r="S130" s="91">
        <v>7.0157383426222629E-4</v>
      </c>
      <c r="T130" s="91">
        <f t="shared" si="3"/>
        <v>7.1096189480580072E-4</v>
      </c>
      <c r="U130" s="91">
        <f>R130/'סכום נכסי הקרן'!$C$42</f>
        <v>5.5540924836967974E-5</v>
      </c>
    </row>
    <row r="131" spans="2:21">
      <c r="B131" s="86" t="s">
        <v>531</v>
      </c>
      <c r="C131" s="87" t="s">
        <v>532</v>
      </c>
      <c r="D131" s="88" t="s">
        <v>118</v>
      </c>
      <c r="E131" s="88" t="s">
        <v>26</v>
      </c>
      <c r="F131" s="87" t="s">
        <v>470</v>
      </c>
      <c r="G131" s="88" t="s">
        <v>267</v>
      </c>
      <c r="H131" s="87" t="s">
        <v>496</v>
      </c>
      <c r="I131" s="87" t="s">
        <v>263</v>
      </c>
      <c r="J131" s="98"/>
      <c r="K131" s="90">
        <v>6.1399999999996338</v>
      </c>
      <c r="L131" s="88" t="s">
        <v>131</v>
      </c>
      <c r="M131" s="89">
        <v>9.7000000000000003E-3</v>
      </c>
      <c r="N131" s="89">
        <v>4.4699999999943604E-2</v>
      </c>
      <c r="O131" s="90">
        <v>324839.69374800002</v>
      </c>
      <c r="P131" s="99">
        <v>88.66</v>
      </c>
      <c r="Q131" s="90">
        <v>11.682123581000001</v>
      </c>
      <c r="R131" s="90">
        <v>299.68499612700009</v>
      </c>
      <c r="S131" s="91">
        <v>8.2276243528191185E-4</v>
      </c>
      <c r="T131" s="91">
        <f t="shared" si="3"/>
        <v>1.9486966626304284E-3</v>
      </c>
      <c r="U131" s="91">
        <f>R131/'סכום נכסי הקרן'!$C$42</f>
        <v>1.5223377744987395E-4</v>
      </c>
    </row>
    <row r="132" spans="2:21">
      <c r="B132" s="86" t="s">
        <v>533</v>
      </c>
      <c r="C132" s="87" t="s">
        <v>534</v>
      </c>
      <c r="D132" s="88" t="s">
        <v>118</v>
      </c>
      <c r="E132" s="88" t="s">
        <v>26</v>
      </c>
      <c r="F132" s="87" t="s">
        <v>535</v>
      </c>
      <c r="G132" s="88" t="s">
        <v>536</v>
      </c>
      <c r="H132" s="87" t="s">
        <v>513</v>
      </c>
      <c r="I132" s="87" t="s">
        <v>129</v>
      </c>
      <c r="J132" s="98"/>
      <c r="K132" s="90">
        <v>1.2900000000000269</v>
      </c>
      <c r="L132" s="88" t="s">
        <v>131</v>
      </c>
      <c r="M132" s="89">
        <v>1.8500000000000003E-2</v>
      </c>
      <c r="N132" s="89">
        <v>3.5699999999985702E-2</v>
      </c>
      <c r="O132" s="90">
        <v>504804.75503900007</v>
      </c>
      <c r="P132" s="99">
        <v>109.43</v>
      </c>
      <c r="Q132" s="90"/>
      <c r="R132" s="90">
        <v>552.40784354700008</v>
      </c>
      <c r="S132" s="91">
        <v>8.554852817228174E-4</v>
      </c>
      <c r="T132" s="91">
        <f t="shared" si="3"/>
        <v>3.5920227406871035E-3</v>
      </c>
      <c r="U132" s="91">
        <f>R132/'סכום נכסי הקרן'!$C$42</f>
        <v>2.8061175501913039E-4</v>
      </c>
    </row>
    <row r="133" spans="2:21">
      <c r="B133" s="86" t="s">
        <v>537</v>
      </c>
      <c r="C133" s="87" t="s">
        <v>538</v>
      </c>
      <c r="D133" s="88" t="s">
        <v>118</v>
      </c>
      <c r="E133" s="88" t="s">
        <v>26</v>
      </c>
      <c r="F133" s="87" t="s">
        <v>535</v>
      </c>
      <c r="G133" s="88" t="s">
        <v>536</v>
      </c>
      <c r="H133" s="87" t="s">
        <v>513</v>
      </c>
      <c r="I133" s="87" t="s">
        <v>129</v>
      </c>
      <c r="J133" s="98"/>
      <c r="K133" s="90">
        <v>1.139999999999973</v>
      </c>
      <c r="L133" s="88" t="s">
        <v>131</v>
      </c>
      <c r="M133" s="89">
        <v>0.01</v>
      </c>
      <c r="N133" s="89">
        <v>4.0900000000002538E-2</v>
      </c>
      <c r="O133" s="90">
        <v>810845.45218700008</v>
      </c>
      <c r="P133" s="99">
        <v>106.62</v>
      </c>
      <c r="Q133" s="90"/>
      <c r="R133" s="90">
        <v>864.52335374200015</v>
      </c>
      <c r="S133" s="91">
        <v>1.052926779383129E-3</v>
      </c>
      <c r="T133" s="91">
        <f t="shared" si="3"/>
        <v>5.6215486126277867E-3</v>
      </c>
      <c r="U133" s="91">
        <f>R133/'סכום נכסי הקרן'!$C$42</f>
        <v>4.3915997642406145E-4</v>
      </c>
    </row>
    <row r="134" spans="2:21">
      <c r="B134" s="86" t="s">
        <v>539</v>
      </c>
      <c r="C134" s="87" t="s">
        <v>540</v>
      </c>
      <c r="D134" s="88" t="s">
        <v>118</v>
      </c>
      <c r="E134" s="88" t="s">
        <v>26</v>
      </c>
      <c r="F134" s="87" t="s">
        <v>535</v>
      </c>
      <c r="G134" s="88" t="s">
        <v>536</v>
      </c>
      <c r="H134" s="87" t="s">
        <v>513</v>
      </c>
      <c r="I134" s="87" t="s">
        <v>129</v>
      </c>
      <c r="J134" s="98"/>
      <c r="K134" s="90">
        <v>3.9100000000000219</v>
      </c>
      <c r="L134" s="88" t="s">
        <v>131</v>
      </c>
      <c r="M134" s="89">
        <v>0.01</v>
      </c>
      <c r="N134" s="89">
        <v>4.7099999999989331E-2</v>
      </c>
      <c r="O134" s="90">
        <v>1343708.2131710001</v>
      </c>
      <c r="P134" s="99">
        <v>94.21</v>
      </c>
      <c r="Q134" s="90"/>
      <c r="R134" s="90">
        <v>1265.9073967850002</v>
      </c>
      <c r="S134" s="91">
        <v>1.134833102070169E-3</v>
      </c>
      <c r="T134" s="91">
        <f t="shared" si="3"/>
        <v>8.2315416226866975E-3</v>
      </c>
      <c r="U134" s="91">
        <f>R134/'סכום נכסי הקרן'!$C$42</f>
        <v>6.4305476552002281E-4</v>
      </c>
    </row>
    <row r="135" spans="2:21">
      <c r="B135" s="86" t="s">
        <v>541</v>
      </c>
      <c r="C135" s="87" t="s">
        <v>542</v>
      </c>
      <c r="D135" s="88" t="s">
        <v>118</v>
      </c>
      <c r="E135" s="88" t="s">
        <v>26</v>
      </c>
      <c r="F135" s="87" t="s">
        <v>535</v>
      </c>
      <c r="G135" s="88" t="s">
        <v>536</v>
      </c>
      <c r="H135" s="87" t="s">
        <v>513</v>
      </c>
      <c r="I135" s="87" t="s">
        <v>129</v>
      </c>
      <c r="J135" s="98"/>
      <c r="K135" s="90">
        <v>2.5900000000000025</v>
      </c>
      <c r="L135" s="88" t="s">
        <v>131</v>
      </c>
      <c r="M135" s="89">
        <v>3.5400000000000001E-2</v>
      </c>
      <c r="N135" s="89">
        <v>4.5899999999994175E-2</v>
      </c>
      <c r="O135" s="90">
        <v>1303986.6350000002</v>
      </c>
      <c r="P135" s="99">
        <v>100.73</v>
      </c>
      <c r="Q135" s="90">
        <v>23.851698987000002</v>
      </c>
      <c r="R135" s="90">
        <v>1337.3574331420002</v>
      </c>
      <c r="S135" s="91">
        <v>1.1673902964163259E-3</v>
      </c>
      <c r="T135" s="91">
        <f t="shared" si="3"/>
        <v>8.696144286127026E-3</v>
      </c>
      <c r="U135" s="91">
        <f>R135/'סכום נכסי הקרן'!$C$42</f>
        <v>6.7934990566426764E-4</v>
      </c>
    </row>
    <row r="136" spans="2:21">
      <c r="B136" s="86" t="s">
        <v>543</v>
      </c>
      <c r="C136" s="87" t="s">
        <v>544</v>
      </c>
      <c r="D136" s="88" t="s">
        <v>118</v>
      </c>
      <c r="E136" s="88" t="s">
        <v>26</v>
      </c>
      <c r="F136" s="87" t="s">
        <v>545</v>
      </c>
      <c r="G136" s="88" t="s">
        <v>267</v>
      </c>
      <c r="H136" s="87" t="s">
        <v>513</v>
      </c>
      <c r="I136" s="87" t="s">
        <v>129</v>
      </c>
      <c r="J136" s="98"/>
      <c r="K136" s="90">
        <v>3.4999999999999813</v>
      </c>
      <c r="L136" s="88" t="s">
        <v>131</v>
      </c>
      <c r="M136" s="89">
        <v>2.75E-2</v>
      </c>
      <c r="N136" s="89">
        <v>3.009999999998331E-2</v>
      </c>
      <c r="O136" s="90">
        <v>704904.14614100009</v>
      </c>
      <c r="P136" s="99">
        <v>110.48</v>
      </c>
      <c r="Q136" s="90"/>
      <c r="R136" s="90">
        <v>778.77807433000009</v>
      </c>
      <c r="S136" s="91">
        <v>1.3800742773202013E-3</v>
      </c>
      <c r="T136" s="91">
        <f t="shared" si="3"/>
        <v>5.0639913709043189E-3</v>
      </c>
      <c r="U136" s="91">
        <f>R136/'סכום נכסי הקרן'!$C$42</f>
        <v>3.9560314858122888E-4</v>
      </c>
    </row>
    <row r="137" spans="2:21">
      <c r="B137" s="86" t="s">
        <v>546</v>
      </c>
      <c r="C137" s="87" t="s">
        <v>547</v>
      </c>
      <c r="D137" s="88" t="s">
        <v>118</v>
      </c>
      <c r="E137" s="88" t="s">
        <v>26</v>
      </c>
      <c r="F137" s="87" t="s">
        <v>545</v>
      </c>
      <c r="G137" s="88" t="s">
        <v>267</v>
      </c>
      <c r="H137" s="87" t="s">
        <v>513</v>
      </c>
      <c r="I137" s="87" t="s">
        <v>129</v>
      </c>
      <c r="J137" s="98"/>
      <c r="K137" s="90">
        <v>5.1500000000001664</v>
      </c>
      <c r="L137" s="88" t="s">
        <v>131</v>
      </c>
      <c r="M137" s="89">
        <v>8.5000000000000006E-3</v>
      </c>
      <c r="N137" s="89">
        <v>3.4200000000017119E-2</v>
      </c>
      <c r="O137" s="90">
        <v>542307.84232300008</v>
      </c>
      <c r="P137" s="99">
        <v>96.94</v>
      </c>
      <c r="Q137" s="90"/>
      <c r="R137" s="90">
        <v>525.71320425500005</v>
      </c>
      <c r="S137" s="91">
        <v>8.6312145648326471E-4</v>
      </c>
      <c r="T137" s="91">
        <f t="shared" si="3"/>
        <v>3.4184412962680487E-3</v>
      </c>
      <c r="U137" s="91">
        <f>R137/'סכום נכסי הקרן'!$C$42</f>
        <v>2.6705143057979537E-4</v>
      </c>
    </row>
    <row r="138" spans="2:21">
      <c r="B138" s="86" t="s">
        <v>548</v>
      </c>
      <c r="C138" s="87" t="s">
        <v>549</v>
      </c>
      <c r="D138" s="88" t="s">
        <v>118</v>
      </c>
      <c r="E138" s="88" t="s">
        <v>26</v>
      </c>
      <c r="F138" s="87" t="s">
        <v>545</v>
      </c>
      <c r="G138" s="88" t="s">
        <v>267</v>
      </c>
      <c r="H138" s="87" t="s">
        <v>513</v>
      </c>
      <c r="I138" s="87" t="s">
        <v>129</v>
      </c>
      <c r="J138" s="98"/>
      <c r="K138" s="90">
        <v>6.4800000000001301</v>
      </c>
      <c r="L138" s="88" t="s">
        <v>131</v>
      </c>
      <c r="M138" s="89">
        <v>3.1800000000000002E-2</v>
      </c>
      <c r="N138" s="89">
        <v>3.6399999999986929E-2</v>
      </c>
      <c r="O138" s="90">
        <v>541810.6532510001</v>
      </c>
      <c r="P138" s="99">
        <v>101.6</v>
      </c>
      <c r="Q138" s="90"/>
      <c r="R138" s="90">
        <v>550.47965844800001</v>
      </c>
      <c r="S138" s="91">
        <v>1.5720194547393224E-3</v>
      </c>
      <c r="T138" s="91">
        <f t="shared" si="3"/>
        <v>3.5794847494098796E-3</v>
      </c>
      <c r="U138" s="91">
        <f>R138/'סכום נכסי הקרן'!$C$42</f>
        <v>2.7963227688363194E-4</v>
      </c>
    </row>
    <row r="139" spans="2:21">
      <c r="B139" s="86" t="s">
        <v>550</v>
      </c>
      <c r="C139" s="87" t="s">
        <v>551</v>
      </c>
      <c r="D139" s="88" t="s">
        <v>118</v>
      </c>
      <c r="E139" s="88" t="s">
        <v>26</v>
      </c>
      <c r="F139" s="87" t="s">
        <v>552</v>
      </c>
      <c r="G139" s="88" t="s">
        <v>154</v>
      </c>
      <c r="H139" s="87" t="s">
        <v>496</v>
      </c>
      <c r="I139" s="87" t="s">
        <v>263</v>
      </c>
      <c r="J139" s="98"/>
      <c r="K139" s="90">
        <v>0.76000000000010071</v>
      </c>
      <c r="L139" s="88" t="s">
        <v>131</v>
      </c>
      <c r="M139" s="89">
        <v>1.9799999999999998E-2</v>
      </c>
      <c r="N139" s="89">
        <v>3.5200000000108228E-2</v>
      </c>
      <c r="O139" s="90">
        <v>140298.66985400001</v>
      </c>
      <c r="P139" s="99">
        <v>110.65</v>
      </c>
      <c r="Q139" s="90"/>
      <c r="R139" s="90">
        <v>155.24047449100004</v>
      </c>
      <c r="S139" s="91">
        <v>9.2338333397722874E-4</v>
      </c>
      <c r="T139" s="91">
        <f t="shared" ref="T139:T166" si="4">IFERROR(R139/$R$11,0)</f>
        <v>1.0094485825295567E-3</v>
      </c>
      <c r="U139" s="91">
        <f>R139/'סכום נכסי הקרן'!$C$42</f>
        <v>7.8858949064172164E-5</v>
      </c>
    </row>
    <row r="140" spans="2:21">
      <c r="B140" s="86" t="s">
        <v>553</v>
      </c>
      <c r="C140" s="87" t="s">
        <v>554</v>
      </c>
      <c r="D140" s="88" t="s">
        <v>118</v>
      </c>
      <c r="E140" s="88" t="s">
        <v>26</v>
      </c>
      <c r="F140" s="87" t="s">
        <v>555</v>
      </c>
      <c r="G140" s="88" t="s">
        <v>278</v>
      </c>
      <c r="H140" s="87" t="s">
        <v>496</v>
      </c>
      <c r="I140" s="87" t="s">
        <v>263</v>
      </c>
      <c r="J140" s="98"/>
      <c r="K140" s="90">
        <v>2.5499999999989531</v>
      </c>
      <c r="L140" s="88" t="s">
        <v>131</v>
      </c>
      <c r="M140" s="89">
        <v>1.9400000000000001E-2</v>
      </c>
      <c r="N140" s="89">
        <v>2.9899999999602241E-2</v>
      </c>
      <c r="O140" s="90">
        <v>12571.605507</v>
      </c>
      <c r="P140" s="99">
        <v>109.99</v>
      </c>
      <c r="Q140" s="90"/>
      <c r="R140" s="90">
        <v>13.827507845000003</v>
      </c>
      <c r="S140" s="91">
        <v>3.4781370898850069E-5</v>
      </c>
      <c r="T140" s="91">
        <f t="shared" si="4"/>
        <v>8.9913137922422362E-5</v>
      </c>
      <c r="U140" s="91">
        <f>R140/'סכום נכסי הקרן'!$C$42</f>
        <v>7.0240878895053414E-6</v>
      </c>
    </row>
    <row r="141" spans="2:21">
      <c r="B141" s="86" t="s">
        <v>556</v>
      </c>
      <c r="C141" s="87" t="s">
        <v>557</v>
      </c>
      <c r="D141" s="88" t="s">
        <v>118</v>
      </c>
      <c r="E141" s="88" t="s">
        <v>26</v>
      </c>
      <c r="F141" s="87" t="s">
        <v>555</v>
      </c>
      <c r="G141" s="88" t="s">
        <v>278</v>
      </c>
      <c r="H141" s="87" t="s">
        <v>496</v>
      </c>
      <c r="I141" s="87" t="s">
        <v>263</v>
      </c>
      <c r="J141" s="98"/>
      <c r="K141" s="90">
        <v>3.5200000000001013</v>
      </c>
      <c r="L141" s="88" t="s">
        <v>131</v>
      </c>
      <c r="M141" s="89">
        <v>1.23E-2</v>
      </c>
      <c r="N141" s="89">
        <v>2.9299999999995094E-2</v>
      </c>
      <c r="O141" s="90">
        <v>865703.0796210001</v>
      </c>
      <c r="P141" s="99">
        <v>105.97</v>
      </c>
      <c r="Q141" s="90"/>
      <c r="R141" s="90">
        <v>917.3855172650002</v>
      </c>
      <c r="S141" s="91">
        <v>6.807595038884587E-4</v>
      </c>
      <c r="T141" s="91">
        <f t="shared" si="4"/>
        <v>5.9652839446196482E-3</v>
      </c>
      <c r="U141" s="91">
        <f>R141/'סכום נכסי הקרן'!$C$42</f>
        <v>4.6601286175793018E-4</v>
      </c>
    </row>
    <row r="142" spans="2:21">
      <c r="B142" s="86" t="s">
        <v>558</v>
      </c>
      <c r="C142" s="87" t="s">
        <v>559</v>
      </c>
      <c r="D142" s="88" t="s">
        <v>118</v>
      </c>
      <c r="E142" s="88" t="s">
        <v>26</v>
      </c>
      <c r="F142" s="87" t="s">
        <v>560</v>
      </c>
      <c r="G142" s="88" t="s">
        <v>561</v>
      </c>
      <c r="H142" s="87" t="s">
        <v>562</v>
      </c>
      <c r="I142" s="87" t="s">
        <v>129</v>
      </c>
      <c r="J142" s="98"/>
      <c r="K142" s="90">
        <v>2.4100000000000086</v>
      </c>
      <c r="L142" s="88" t="s">
        <v>131</v>
      </c>
      <c r="M142" s="89">
        <v>2.5699999999999997E-2</v>
      </c>
      <c r="N142" s="89">
        <v>4.0799999999974565E-2</v>
      </c>
      <c r="O142" s="90">
        <v>859828.25143300008</v>
      </c>
      <c r="P142" s="99">
        <v>109.71</v>
      </c>
      <c r="Q142" s="90"/>
      <c r="R142" s="90">
        <v>943.31748893000008</v>
      </c>
      <c r="S142" s="91">
        <v>6.7047639723259397E-4</v>
      </c>
      <c r="T142" s="91">
        <f t="shared" si="4"/>
        <v>6.1339061555814442E-3</v>
      </c>
      <c r="U142" s="91">
        <f>R142/'סכום נכסי הקרן'!$C$42</f>
        <v>4.7918576682259704E-4</v>
      </c>
    </row>
    <row r="143" spans="2:21">
      <c r="B143" s="86" t="s">
        <v>563</v>
      </c>
      <c r="C143" s="87" t="s">
        <v>564</v>
      </c>
      <c r="D143" s="88" t="s">
        <v>118</v>
      </c>
      <c r="E143" s="88" t="s">
        <v>26</v>
      </c>
      <c r="F143" s="87" t="s">
        <v>560</v>
      </c>
      <c r="G143" s="88" t="s">
        <v>561</v>
      </c>
      <c r="H143" s="87" t="s">
        <v>562</v>
      </c>
      <c r="I143" s="87" t="s">
        <v>129</v>
      </c>
      <c r="J143" s="98"/>
      <c r="K143" s="90">
        <v>4.2700000000000902</v>
      </c>
      <c r="L143" s="88" t="s">
        <v>131</v>
      </c>
      <c r="M143" s="89">
        <v>0.04</v>
      </c>
      <c r="N143" s="89">
        <v>4.2700000000014553E-2</v>
      </c>
      <c r="O143" s="90">
        <v>462053.14359000005</v>
      </c>
      <c r="P143" s="99">
        <v>99.7</v>
      </c>
      <c r="Q143" s="90"/>
      <c r="R143" s="90">
        <v>460.66697037900002</v>
      </c>
      <c r="S143" s="91">
        <v>1.4598420379515276E-3</v>
      </c>
      <c r="T143" s="91">
        <f t="shared" si="4"/>
        <v>2.9954792510907074E-3</v>
      </c>
      <c r="U143" s="91">
        <f>R143/'סכום נכסי הקרן'!$C$42</f>
        <v>2.3400928959908677E-4</v>
      </c>
    </row>
    <row r="144" spans="2:21">
      <c r="B144" s="86" t="s">
        <v>565</v>
      </c>
      <c r="C144" s="87" t="s">
        <v>566</v>
      </c>
      <c r="D144" s="88" t="s">
        <v>118</v>
      </c>
      <c r="E144" s="88" t="s">
        <v>26</v>
      </c>
      <c r="F144" s="87" t="s">
        <v>560</v>
      </c>
      <c r="G144" s="88" t="s">
        <v>561</v>
      </c>
      <c r="H144" s="87" t="s">
        <v>562</v>
      </c>
      <c r="I144" s="87" t="s">
        <v>129</v>
      </c>
      <c r="J144" s="98"/>
      <c r="K144" s="90">
        <v>1.2400000000000728</v>
      </c>
      <c r="L144" s="88" t="s">
        <v>131</v>
      </c>
      <c r="M144" s="89">
        <v>1.2199999999999999E-2</v>
      </c>
      <c r="N144" s="89">
        <v>3.8200000000032576E-2</v>
      </c>
      <c r="O144" s="90">
        <v>124840.84531600002</v>
      </c>
      <c r="P144" s="99">
        <v>108.19</v>
      </c>
      <c r="Q144" s="90"/>
      <c r="R144" s="90">
        <v>135.06530440800003</v>
      </c>
      <c r="S144" s="91">
        <v>2.7139314199130438E-4</v>
      </c>
      <c r="T144" s="91">
        <f t="shared" si="4"/>
        <v>8.7825987733297617E-4</v>
      </c>
      <c r="U144" s="91">
        <f>R144/'סכום נכסי הקרן'!$C$42</f>
        <v>6.8610380093014174E-5</v>
      </c>
    </row>
    <row r="145" spans="2:21">
      <c r="B145" s="86" t="s">
        <v>567</v>
      </c>
      <c r="C145" s="87" t="s">
        <v>568</v>
      </c>
      <c r="D145" s="88" t="s">
        <v>118</v>
      </c>
      <c r="E145" s="88" t="s">
        <v>26</v>
      </c>
      <c r="F145" s="87" t="s">
        <v>560</v>
      </c>
      <c r="G145" s="88" t="s">
        <v>561</v>
      </c>
      <c r="H145" s="87" t="s">
        <v>562</v>
      </c>
      <c r="I145" s="87" t="s">
        <v>129</v>
      </c>
      <c r="J145" s="98"/>
      <c r="K145" s="90">
        <v>5.090000000000197</v>
      </c>
      <c r="L145" s="88" t="s">
        <v>131</v>
      </c>
      <c r="M145" s="89">
        <v>1.09E-2</v>
      </c>
      <c r="N145" s="89">
        <v>4.3799999999980056E-2</v>
      </c>
      <c r="O145" s="90">
        <v>332726.91235000006</v>
      </c>
      <c r="P145" s="99">
        <v>93.49</v>
      </c>
      <c r="Q145" s="90"/>
      <c r="R145" s="90">
        <v>311.06638429900005</v>
      </c>
      <c r="S145" s="91">
        <v>5.9554196262368096E-4</v>
      </c>
      <c r="T145" s="91">
        <f t="shared" si="4"/>
        <v>2.0227039483921715E-3</v>
      </c>
      <c r="U145" s="91">
        <f>R145/'סכום נכסי הקרן'!$C$42</f>
        <v>1.5801528715652811E-4</v>
      </c>
    </row>
    <row r="146" spans="2:21">
      <c r="B146" s="86" t="s">
        <v>569</v>
      </c>
      <c r="C146" s="87" t="s">
        <v>570</v>
      </c>
      <c r="D146" s="88" t="s">
        <v>118</v>
      </c>
      <c r="E146" s="88" t="s">
        <v>26</v>
      </c>
      <c r="F146" s="87" t="s">
        <v>560</v>
      </c>
      <c r="G146" s="88" t="s">
        <v>561</v>
      </c>
      <c r="H146" s="87" t="s">
        <v>562</v>
      </c>
      <c r="I146" s="87" t="s">
        <v>129</v>
      </c>
      <c r="J146" s="98"/>
      <c r="K146" s="90">
        <v>6.0499999999996597</v>
      </c>
      <c r="L146" s="88" t="s">
        <v>131</v>
      </c>
      <c r="M146" s="89">
        <v>1.54E-2</v>
      </c>
      <c r="N146" s="89">
        <v>4.5699999999966788E-2</v>
      </c>
      <c r="O146" s="90">
        <v>372643.64263700007</v>
      </c>
      <c r="P146" s="99">
        <v>90.46</v>
      </c>
      <c r="Q146" s="90">
        <v>3.1036788250000007</v>
      </c>
      <c r="R146" s="90">
        <v>340.19710710900006</v>
      </c>
      <c r="S146" s="91">
        <v>1.0646961218200002E-3</v>
      </c>
      <c r="T146" s="91">
        <f t="shared" si="4"/>
        <v>2.2121259850422896E-3</v>
      </c>
      <c r="U146" s="91">
        <f>R146/'סכום נכסי הקרן'!$C$42</f>
        <v>1.7281309161962572E-4</v>
      </c>
    </row>
    <row r="147" spans="2:21">
      <c r="B147" s="86" t="s">
        <v>571</v>
      </c>
      <c r="C147" s="87" t="s">
        <v>572</v>
      </c>
      <c r="D147" s="88" t="s">
        <v>118</v>
      </c>
      <c r="E147" s="88" t="s">
        <v>26</v>
      </c>
      <c r="F147" s="87" t="s">
        <v>573</v>
      </c>
      <c r="G147" s="88" t="s">
        <v>574</v>
      </c>
      <c r="H147" s="87" t="s">
        <v>575</v>
      </c>
      <c r="I147" s="87" t="s">
        <v>263</v>
      </c>
      <c r="J147" s="98"/>
      <c r="K147" s="90">
        <v>4.2199999999999962</v>
      </c>
      <c r="L147" s="88" t="s">
        <v>131</v>
      </c>
      <c r="M147" s="89">
        <v>7.4999999999999997E-3</v>
      </c>
      <c r="N147" s="89">
        <v>4.1100000000003981E-2</v>
      </c>
      <c r="O147" s="90">
        <v>1752838.1842460001</v>
      </c>
      <c r="P147" s="99">
        <v>94.68</v>
      </c>
      <c r="Q147" s="90"/>
      <c r="R147" s="90">
        <v>1659.5872386940002</v>
      </c>
      <c r="S147" s="91">
        <v>1.1389765316983755E-3</v>
      </c>
      <c r="T147" s="91">
        <f t="shared" si="4"/>
        <v>1.0791438194044697E-2</v>
      </c>
      <c r="U147" s="91">
        <f>R147/'סכום נכסי הקרן'!$C$42</f>
        <v>8.4303597984240633E-4</v>
      </c>
    </row>
    <row r="148" spans="2:21">
      <c r="B148" s="86" t="s">
        <v>576</v>
      </c>
      <c r="C148" s="87" t="s">
        <v>577</v>
      </c>
      <c r="D148" s="88" t="s">
        <v>118</v>
      </c>
      <c r="E148" s="88" t="s">
        <v>26</v>
      </c>
      <c r="F148" s="87" t="s">
        <v>573</v>
      </c>
      <c r="G148" s="88" t="s">
        <v>574</v>
      </c>
      <c r="H148" s="87" t="s">
        <v>575</v>
      </c>
      <c r="I148" s="87" t="s">
        <v>263</v>
      </c>
      <c r="J148" s="98"/>
      <c r="K148" s="90">
        <v>6.2599999999999412</v>
      </c>
      <c r="L148" s="88" t="s">
        <v>131</v>
      </c>
      <c r="M148" s="89">
        <v>4.0800000000000003E-2</v>
      </c>
      <c r="N148" s="89">
        <v>4.3699999999979269E-2</v>
      </c>
      <c r="O148" s="90">
        <v>462233.81724800001</v>
      </c>
      <c r="P148" s="99">
        <v>99.17</v>
      </c>
      <c r="Q148" s="90"/>
      <c r="R148" s="90">
        <v>458.39728043500008</v>
      </c>
      <c r="S148" s="91">
        <v>1.3206680492800001E-3</v>
      </c>
      <c r="T148" s="91">
        <f t="shared" si="4"/>
        <v>2.980720630284732E-3</v>
      </c>
      <c r="U148" s="91">
        <f>R148/'סכום נכסי הקרן'!$C$42</f>
        <v>2.3285633406817764E-4</v>
      </c>
    </row>
    <row r="149" spans="2:21">
      <c r="B149" s="86" t="s">
        <v>578</v>
      </c>
      <c r="C149" s="87" t="s">
        <v>579</v>
      </c>
      <c r="D149" s="88" t="s">
        <v>118</v>
      </c>
      <c r="E149" s="88" t="s">
        <v>26</v>
      </c>
      <c r="F149" s="87" t="s">
        <v>580</v>
      </c>
      <c r="G149" s="88" t="s">
        <v>561</v>
      </c>
      <c r="H149" s="87" t="s">
        <v>562</v>
      </c>
      <c r="I149" s="87" t="s">
        <v>129</v>
      </c>
      <c r="J149" s="98"/>
      <c r="K149" s="90">
        <v>3.319999999999959</v>
      </c>
      <c r="L149" s="88" t="s">
        <v>131</v>
      </c>
      <c r="M149" s="89">
        <v>1.3300000000000001E-2</v>
      </c>
      <c r="N149" s="89">
        <v>3.6399999999939488E-2</v>
      </c>
      <c r="O149" s="90">
        <v>438274.11443200009</v>
      </c>
      <c r="P149" s="99">
        <v>103.34</v>
      </c>
      <c r="Q149" s="90">
        <v>3.2472782090000001</v>
      </c>
      <c r="R149" s="90">
        <v>456.15974848400003</v>
      </c>
      <c r="S149" s="91">
        <v>1.3362015683902441E-3</v>
      </c>
      <c r="T149" s="91">
        <f t="shared" si="4"/>
        <v>2.9661711162890601E-3</v>
      </c>
      <c r="U149" s="91">
        <f>R149/'סכום נכסי הקרן'!$C$42</f>
        <v>2.3171971413235286E-4</v>
      </c>
    </row>
    <row r="150" spans="2:21">
      <c r="B150" s="86" t="s">
        <v>581</v>
      </c>
      <c r="C150" s="87" t="s">
        <v>582</v>
      </c>
      <c r="D150" s="88" t="s">
        <v>118</v>
      </c>
      <c r="E150" s="88" t="s">
        <v>26</v>
      </c>
      <c r="F150" s="87" t="s">
        <v>583</v>
      </c>
      <c r="G150" s="88" t="s">
        <v>267</v>
      </c>
      <c r="H150" s="87" t="s">
        <v>575</v>
      </c>
      <c r="I150" s="87" t="s">
        <v>263</v>
      </c>
      <c r="J150" s="98"/>
      <c r="K150" s="90">
        <v>3.5199999999994778</v>
      </c>
      <c r="L150" s="88" t="s">
        <v>131</v>
      </c>
      <c r="M150" s="89">
        <v>1.8000000000000002E-2</v>
      </c>
      <c r="N150" s="89">
        <v>3.3199999999646804E-2</v>
      </c>
      <c r="O150" s="90">
        <v>49692.415480000003</v>
      </c>
      <c r="P150" s="99">
        <v>106.61</v>
      </c>
      <c r="Q150" s="90">
        <v>0.25113613200000001</v>
      </c>
      <c r="R150" s="90">
        <v>53.228220334</v>
      </c>
      <c r="S150" s="91">
        <v>5.9297549125652289E-5</v>
      </c>
      <c r="T150" s="91">
        <f t="shared" si="4"/>
        <v>3.4611561026787668E-4</v>
      </c>
      <c r="U150" s="91">
        <f>R150/'סכום נכסי הקרן'!$C$42</f>
        <v>2.703883462001907E-5</v>
      </c>
    </row>
    <row r="151" spans="2:21">
      <c r="B151" s="86" t="s">
        <v>584</v>
      </c>
      <c r="C151" s="87" t="s">
        <v>585</v>
      </c>
      <c r="D151" s="88" t="s">
        <v>118</v>
      </c>
      <c r="E151" s="88" t="s">
        <v>26</v>
      </c>
      <c r="F151" s="87" t="s">
        <v>586</v>
      </c>
      <c r="G151" s="88" t="s">
        <v>267</v>
      </c>
      <c r="H151" s="87" t="s">
        <v>575</v>
      </c>
      <c r="I151" s="87" t="s">
        <v>263</v>
      </c>
      <c r="J151" s="98"/>
      <c r="K151" s="90">
        <v>4.739999999999946</v>
      </c>
      <c r="L151" s="88" t="s">
        <v>131</v>
      </c>
      <c r="M151" s="89">
        <v>3.6200000000000003E-2</v>
      </c>
      <c r="N151" s="89">
        <v>4.5100000000010826E-2</v>
      </c>
      <c r="O151" s="90">
        <v>1363679.9442610003</v>
      </c>
      <c r="P151" s="99">
        <v>99.56</v>
      </c>
      <c r="Q151" s="90"/>
      <c r="R151" s="90">
        <v>1357.6796914030003</v>
      </c>
      <c r="S151" s="91">
        <v>7.6731947264441105E-4</v>
      </c>
      <c r="T151" s="91">
        <f t="shared" si="4"/>
        <v>8.8282894297348913E-3</v>
      </c>
      <c r="U151" s="91">
        <f>R151/'סכום נכסי הקרן'!$C$42</f>
        <v>6.8967319238654617E-4</v>
      </c>
    </row>
    <row r="152" spans="2:21">
      <c r="B152" s="86" t="s">
        <v>587</v>
      </c>
      <c r="C152" s="87" t="s">
        <v>588</v>
      </c>
      <c r="D152" s="88" t="s">
        <v>118</v>
      </c>
      <c r="E152" s="88" t="s">
        <v>26</v>
      </c>
      <c r="F152" s="87" t="s">
        <v>589</v>
      </c>
      <c r="G152" s="88" t="s">
        <v>278</v>
      </c>
      <c r="H152" s="87" t="s">
        <v>590</v>
      </c>
      <c r="I152" s="87" t="s">
        <v>263</v>
      </c>
      <c r="J152" s="98"/>
      <c r="K152" s="90">
        <v>3.5700000000000052</v>
      </c>
      <c r="L152" s="88" t="s">
        <v>131</v>
      </c>
      <c r="M152" s="89">
        <v>2.75E-2</v>
      </c>
      <c r="N152" s="89">
        <v>3.9599999999990282E-2</v>
      </c>
      <c r="O152" s="90">
        <v>902025.33507800009</v>
      </c>
      <c r="P152" s="99">
        <v>106.24</v>
      </c>
      <c r="Q152" s="90">
        <v>30.071396558000007</v>
      </c>
      <c r="R152" s="90">
        <v>988.38311257600026</v>
      </c>
      <c r="S152" s="91">
        <v>1.0314043478881244E-3</v>
      </c>
      <c r="T152" s="91">
        <f t="shared" si="4"/>
        <v>6.4269446177442398E-3</v>
      </c>
      <c r="U152" s="91">
        <f>R152/'סכום נכסי הקרן'!$C$42</f>
        <v>5.0207817121196332E-4</v>
      </c>
    </row>
    <row r="153" spans="2:21">
      <c r="B153" s="86" t="s">
        <v>591</v>
      </c>
      <c r="C153" s="87" t="s">
        <v>592</v>
      </c>
      <c r="D153" s="88" t="s">
        <v>118</v>
      </c>
      <c r="E153" s="88" t="s">
        <v>26</v>
      </c>
      <c r="F153" s="87" t="s">
        <v>580</v>
      </c>
      <c r="G153" s="88" t="s">
        <v>561</v>
      </c>
      <c r="H153" s="87" t="s">
        <v>593</v>
      </c>
      <c r="I153" s="87" t="s">
        <v>129</v>
      </c>
      <c r="J153" s="98"/>
      <c r="K153" s="90">
        <v>2.4000000000000763</v>
      </c>
      <c r="L153" s="88" t="s">
        <v>131</v>
      </c>
      <c r="M153" s="89">
        <v>0.04</v>
      </c>
      <c r="N153" s="89">
        <v>7.3699999999989482E-2</v>
      </c>
      <c r="O153" s="90">
        <v>657984.11224800011</v>
      </c>
      <c r="P153" s="99">
        <v>103.93</v>
      </c>
      <c r="Q153" s="90"/>
      <c r="R153" s="90">
        <v>683.84291015600002</v>
      </c>
      <c r="S153" s="91">
        <v>2.5350936605570491E-4</v>
      </c>
      <c r="T153" s="91">
        <f t="shared" si="4"/>
        <v>4.4466770575986685E-3</v>
      </c>
      <c r="U153" s="91">
        <f>R153/'סכום נכסי הקרן'!$C$42</f>
        <v>3.4737804942108481E-4</v>
      </c>
    </row>
    <row r="154" spans="2:21">
      <c r="B154" s="86" t="s">
        <v>594</v>
      </c>
      <c r="C154" s="87" t="s">
        <v>595</v>
      </c>
      <c r="D154" s="88" t="s">
        <v>118</v>
      </c>
      <c r="E154" s="88" t="s">
        <v>26</v>
      </c>
      <c r="F154" s="87" t="s">
        <v>580</v>
      </c>
      <c r="G154" s="88" t="s">
        <v>561</v>
      </c>
      <c r="H154" s="87" t="s">
        <v>593</v>
      </c>
      <c r="I154" s="87" t="s">
        <v>129</v>
      </c>
      <c r="J154" s="98"/>
      <c r="K154" s="90">
        <v>3.0799999999999144</v>
      </c>
      <c r="L154" s="88" t="s">
        <v>131</v>
      </c>
      <c r="M154" s="89">
        <v>3.2799999999999996E-2</v>
      </c>
      <c r="N154" s="89">
        <v>7.6600000000044841E-2</v>
      </c>
      <c r="O154" s="90">
        <v>642982.57829300012</v>
      </c>
      <c r="P154" s="99">
        <v>99.89</v>
      </c>
      <c r="Q154" s="90"/>
      <c r="R154" s="90">
        <v>642.27532673200005</v>
      </c>
      <c r="S154" s="91">
        <v>4.5790909849545127E-4</v>
      </c>
      <c r="T154" s="91">
        <f t="shared" si="4"/>
        <v>4.1763845433293407E-3</v>
      </c>
      <c r="U154" s="91">
        <f>R154/'סכום נכסי הקרן'!$C$42</f>
        <v>3.2626257708887431E-4</v>
      </c>
    </row>
    <row r="155" spans="2:21">
      <c r="B155" s="86" t="s">
        <v>596</v>
      </c>
      <c r="C155" s="87" t="s">
        <v>597</v>
      </c>
      <c r="D155" s="88" t="s">
        <v>118</v>
      </c>
      <c r="E155" s="88" t="s">
        <v>26</v>
      </c>
      <c r="F155" s="87" t="s">
        <v>580</v>
      </c>
      <c r="G155" s="88" t="s">
        <v>561</v>
      </c>
      <c r="H155" s="87" t="s">
        <v>593</v>
      </c>
      <c r="I155" s="87" t="s">
        <v>129</v>
      </c>
      <c r="J155" s="98"/>
      <c r="K155" s="90">
        <v>4.9399999999999746</v>
      </c>
      <c r="L155" s="88" t="s">
        <v>131</v>
      </c>
      <c r="M155" s="89">
        <v>1.7899999999999999E-2</v>
      </c>
      <c r="N155" s="89">
        <v>7.1500000000033176E-2</v>
      </c>
      <c r="O155" s="90">
        <v>244869.68768600005</v>
      </c>
      <c r="P155" s="99">
        <v>85.02</v>
      </c>
      <c r="Q155" s="90">
        <v>63.170855271000015</v>
      </c>
      <c r="R155" s="90">
        <v>271.35906383400004</v>
      </c>
      <c r="S155" s="91">
        <v>3.639018423874427E-4</v>
      </c>
      <c r="T155" s="91">
        <f t="shared" si="4"/>
        <v>1.7645077628235368E-3</v>
      </c>
      <c r="U155" s="91">
        <f>R155/'סכום נכסי הקרן'!$C$42</f>
        <v>1.378447899180278E-4</v>
      </c>
    </row>
    <row r="156" spans="2:21">
      <c r="B156" s="86" t="s">
        <v>598</v>
      </c>
      <c r="C156" s="87" t="s">
        <v>599</v>
      </c>
      <c r="D156" s="88" t="s">
        <v>118</v>
      </c>
      <c r="E156" s="88" t="s">
        <v>26</v>
      </c>
      <c r="F156" s="87" t="s">
        <v>583</v>
      </c>
      <c r="G156" s="88" t="s">
        <v>267</v>
      </c>
      <c r="H156" s="87" t="s">
        <v>590</v>
      </c>
      <c r="I156" s="87" t="s">
        <v>263</v>
      </c>
      <c r="J156" s="98"/>
      <c r="K156" s="90">
        <v>3.0199999999999116</v>
      </c>
      <c r="L156" s="88" t="s">
        <v>131</v>
      </c>
      <c r="M156" s="89">
        <v>3.6499999999999998E-2</v>
      </c>
      <c r="N156" s="89">
        <v>4.7700000000055628E-2</v>
      </c>
      <c r="O156" s="90">
        <v>272337.37316100002</v>
      </c>
      <c r="P156" s="99">
        <v>101</v>
      </c>
      <c r="Q156" s="90"/>
      <c r="R156" s="90">
        <v>275.06073831099997</v>
      </c>
      <c r="S156" s="91">
        <v>1.5270854958617907E-3</v>
      </c>
      <c r="T156" s="91">
        <f t="shared" si="4"/>
        <v>1.788577839045895E-3</v>
      </c>
      <c r="U156" s="91">
        <f>R156/'סכום נכסי הקרן'!$C$42</f>
        <v>1.3972516396346276E-4</v>
      </c>
    </row>
    <row r="157" spans="2:21">
      <c r="B157" s="86" t="s">
        <v>600</v>
      </c>
      <c r="C157" s="87" t="s">
        <v>601</v>
      </c>
      <c r="D157" s="88" t="s">
        <v>118</v>
      </c>
      <c r="E157" s="88" t="s">
        <v>26</v>
      </c>
      <c r="F157" s="87" t="s">
        <v>583</v>
      </c>
      <c r="G157" s="88" t="s">
        <v>267</v>
      </c>
      <c r="H157" s="87" t="s">
        <v>590</v>
      </c>
      <c r="I157" s="87" t="s">
        <v>263</v>
      </c>
      <c r="J157" s="98"/>
      <c r="K157" s="90">
        <v>2.7700000000000062</v>
      </c>
      <c r="L157" s="88" t="s">
        <v>131</v>
      </c>
      <c r="M157" s="89">
        <v>3.3000000000000002E-2</v>
      </c>
      <c r="N157" s="89">
        <v>4.7799999999945497E-2</v>
      </c>
      <c r="O157" s="90">
        <v>831247.02648800018</v>
      </c>
      <c r="P157" s="99">
        <v>107.69</v>
      </c>
      <c r="Q157" s="90"/>
      <c r="R157" s="90">
        <v>895.1698900959999</v>
      </c>
      <c r="S157" s="91">
        <v>1.3165266481594696E-3</v>
      </c>
      <c r="T157" s="91">
        <f t="shared" si="4"/>
        <v>5.8208272014327895E-3</v>
      </c>
      <c r="U157" s="91">
        <f>R157/'סכום נכסי הקרן'!$C$42</f>
        <v>4.5472778280482252E-4</v>
      </c>
    </row>
    <row r="158" spans="2:21">
      <c r="B158" s="86" t="s">
        <v>602</v>
      </c>
      <c r="C158" s="87" t="s">
        <v>603</v>
      </c>
      <c r="D158" s="88" t="s">
        <v>118</v>
      </c>
      <c r="E158" s="88" t="s">
        <v>26</v>
      </c>
      <c r="F158" s="87" t="s">
        <v>604</v>
      </c>
      <c r="G158" s="88" t="s">
        <v>267</v>
      </c>
      <c r="H158" s="87" t="s">
        <v>590</v>
      </c>
      <c r="I158" s="87" t="s">
        <v>263</v>
      </c>
      <c r="J158" s="98"/>
      <c r="K158" s="90">
        <v>2.2499999999999574</v>
      </c>
      <c r="L158" s="88" t="s">
        <v>131</v>
      </c>
      <c r="M158" s="89">
        <v>1E-3</v>
      </c>
      <c r="N158" s="89">
        <v>3.3300000000019911E-2</v>
      </c>
      <c r="O158" s="90">
        <v>819105.51438800013</v>
      </c>
      <c r="P158" s="99">
        <v>103.63</v>
      </c>
      <c r="Q158" s="90"/>
      <c r="R158" s="90">
        <v>848.83901780700012</v>
      </c>
      <c r="S158" s="91">
        <v>1.4463906948279214E-3</v>
      </c>
      <c r="T158" s="91">
        <f t="shared" si="4"/>
        <v>5.5195614811827517E-3</v>
      </c>
      <c r="U158" s="91">
        <f>R158/'סכום נכסי הקרן'!$C$42</f>
        <v>4.3119265828322931E-4</v>
      </c>
    </row>
    <row r="159" spans="2:21">
      <c r="B159" s="86" t="s">
        <v>605</v>
      </c>
      <c r="C159" s="87" t="s">
        <v>606</v>
      </c>
      <c r="D159" s="88" t="s">
        <v>118</v>
      </c>
      <c r="E159" s="88" t="s">
        <v>26</v>
      </c>
      <c r="F159" s="87" t="s">
        <v>604</v>
      </c>
      <c r="G159" s="88" t="s">
        <v>267</v>
      </c>
      <c r="H159" s="87" t="s">
        <v>590</v>
      </c>
      <c r="I159" s="87" t="s">
        <v>263</v>
      </c>
      <c r="J159" s="98"/>
      <c r="K159" s="90">
        <v>4.9699999999997164</v>
      </c>
      <c r="L159" s="88" t="s">
        <v>131</v>
      </c>
      <c r="M159" s="89">
        <v>3.0000000000000001E-3</v>
      </c>
      <c r="N159" s="89">
        <v>4.0200000000027734E-2</v>
      </c>
      <c r="O159" s="90">
        <v>461922.58508300007</v>
      </c>
      <c r="P159" s="99">
        <v>91.94</v>
      </c>
      <c r="Q159" s="90">
        <v>0.76357991300000005</v>
      </c>
      <c r="R159" s="90">
        <v>425.45520584100001</v>
      </c>
      <c r="S159" s="91">
        <v>1.1341256809159969E-3</v>
      </c>
      <c r="T159" s="91">
        <f t="shared" si="4"/>
        <v>2.7665153425623984E-3</v>
      </c>
      <c r="U159" s="91">
        <f>R159/'סכום נכסי הקרן'!$C$42</f>
        <v>2.1612244175694915E-4</v>
      </c>
    </row>
    <row r="160" spans="2:21">
      <c r="B160" s="86" t="s">
        <v>607</v>
      </c>
      <c r="C160" s="87" t="s">
        <v>608</v>
      </c>
      <c r="D160" s="88" t="s">
        <v>118</v>
      </c>
      <c r="E160" s="88" t="s">
        <v>26</v>
      </c>
      <c r="F160" s="87" t="s">
        <v>604</v>
      </c>
      <c r="G160" s="88" t="s">
        <v>267</v>
      </c>
      <c r="H160" s="87" t="s">
        <v>590</v>
      </c>
      <c r="I160" s="87" t="s">
        <v>263</v>
      </c>
      <c r="J160" s="98"/>
      <c r="K160" s="90">
        <v>3.4899999999999363</v>
      </c>
      <c r="L160" s="88" t="s">
        <v>131</v>
      </c>
      <c r="M160" s="89">
        <v>3.0000000000000001E-3</v>
      </c>
      <c r="N160" s="89">
        <v>3.9600000000018835E-2</v>
      </c>
      <c r="O160" s="90">
        <v>670905.33011600003</v>
      </c>
      <c r="P160" s="99">
        <v>94.81</v>
      </c>
      <c r="Q160" s="90">
        <v>1.0811783920000002</v>
      </c>
      <c r="R160" s="90">
        <v>637.16652238000006</v>
      </c>
      <c r="S160" s="91">
        <v>1.3191217658592214E-3</v>
      </c>
      <c r="T160" s="91">
        <f t="shared" si="4"/>
        <v>4.1431646286875165E-3</v>
      </c>
      <c r="U160" s="91">
        <f>R160/'סכום נכסי הקרן'!$C$42</f>
        <v>3.2366741018092631E-4</v>
      </c>
    </row>
    <row r="161" spans="2:21">
      <c r="B161" s="86" t="s">
        <v>609</v>
      </c>
      <c r="C161" s="87" t="s">
        <v>610</v>
      </c>
      <c r="D161" s="88" t="s">
        <v>118</v>
      </c>
      <c r="E161" s="88" t="s">
        <v>26</v>
      </c>
      <c r="F161" s="87" t="s">
        <v>604</v>
      </c>
      <c r="G161" s="88" t="s">
        <v>267</v>
      </c>
      <c r="H161" s="87" t="s">
        <v>590</v>
      </c>
      <c r="I161" s="87" t="s">
        <v>263</v>
      </c>
      <c r="J161" s="98"/>
      <c r="K161" s="90">
        <v>2.9899999999998634</v>
      </c>
      <c r="L161" s="88" t="s">
        <v>131</v>
      </c>
      <c r="M161" s="89">
        <v>3.0000000000000001E-3</v>
      </c>
      <c r="N161" s="89">
        <v>3.959999999994164E-2</v>
      </c>
      <c r="O161" s="90">
        <v>258239.83063200006</v>
      </c>
      <c r="P161" s="99">
        <v>92.74</v>
      </c>
      <c r="Q161" s="90">
        <v>0.39992992500000002</v>
      </c>
      <c r="R161" s="90">
        <v>239.89155011500003</v>
      </c>
      <c r="S161" s="91">
        <v>9.574012183739297E-4</v>
      </c>
      <c r="T161" s="91">
        <f t="shared" si="4"/>
        <v>1.5598907824675829E-3</v>
      </c>
      <c r="U161" s="91">
        <f>R161/'סכום נכסי הקרן'!$C$42</f>
        <v>1.2185994402214241E-4</v>
      </c>
    </row>
    <row r="162" spans="2:21">
      <c r="B162" s="86" t="s">
        <v>611</v>
      </c>
      <c r="C162" s="87" t="s">
        <v>612</v>
      </c>
      <c r="D162" s="88" t="s">
        <v>118</v>
      </c>
      <c r="E162" s="88" t="s">
        <v>26</v>
      </c>
      <c r="F162" s="87" t="s">
        <v>613</v>
      </c>
      <c r="G162" s="88" t="s">
        <v>614</v>
      </c>
      <c r="H162" s="87" t="s">
        <v>593</v>
      </c>
      <c r="I162" s="87" t="s">
        <v>129</v>
      </c>
      <c r="J162" s="98"/>
      <c r="K162" s="90">
        <v>4.0400000000000817</v>
      </c>
      <c r="L162" s="88" t="s">
        <v>131</v>
      </c>
      <c r="M162" s="89">
        <v>3.2500000000000001E-2</v>
      </c>
      <c r="N162" s="89">
        <v>4.7400000000004841E-2</v>
      </c>
      <c r="O162" s="90">
        <v>330992.61853800004</v>
      </c>
      <c r="P162" s="99">
        <v>99.9</v>
      </c>
      <c r="Q162" s="90"/>
      <c r="R162" s="90">
        <v>330.66160876600003</v>
      </c>
      <c r="S162" s="91">
        <v>1.2730485328384617E-3</v>
      </c>
      <c r="T162" s="91">
        <f t="shared" si="4"/>
        <v>2.1501215669444025E-3</v>
      </c>
      <c r="U162" s="91">
        <f>R162/'סכום נכסי הקרן'!$C$42</f>
        <v>1.6796925575402656E-4</v>
      </c>
    </row>
    <row r="163" spans="2:21">
      <c r="B163" s="86" t="s">
        <v>619</v>
      </c>
      <c r="C163" s="87" t="s">
        <v>620</v>
      </c>
      <c r="D163" s="88" t="s">
        <v>118</v>
      </c>
      <c r="E163" s="88" t="s">
        <v>26</v>
      </c>
      <c r="F163" s="87" t="s">
        <v>621</v>
      </c>
      <c r="G163" s="88" t="s">
        <v>267</v>
      </c>
      <c r="H163" s="87" t="s">
        <v>618</v>
      </c>
      <c r="I163" s="87"/>
      <c r="J163" s="98"/>
      <c r="K163" s="90">
        <v>3.2500000000001465</v>
      </c>
      <c r="L163" s="88" t="s">
        <v>131</v>
      </c>
      <c r="M163" s="89">
        <v>1.9E-2</v>
      </c>
      <c r="N163" s="89">
        <v>3.5499999999994918E-2</v>
      </c>
      <c r="O163" s="90">
        <v>662929.97960000008</v>
      </c>
      <c r="P163" s="99">
        <v>101.4</v>
      </c>
      <c r="Q163" s="90">
        <v>17.612947142000003</v>
      </c>
      <c r="R163" s="90">
        <v>689.82394645700015</v>
      </c>
      <c r="S163" s="91">
        <v>1.2564557854794413E-3</v>
      </c>
      <c r="T163" s="91">
        <f t="shared" si="4"/>
        <v>4.4855686458645395E-3</v>
      </c>
      <c r="U163" s="91">
        <f>R163/'סכום נכסי הקרן'!$C$42</f>
        <v>3.5041629211235458E-4</v>
      </c>
    </row>
    <row r="164" spans="2:21">
      <c r="B164" s="86" t="s">
        <v>622</v>
      </c>
      <c r="C164" s="87" t="s">
        <v>623</v>
      </c>
      <c r="D164" s="88" t="s">
        <v>118</v>
      </c>
      <c r="E164" s="88" t="s">
        <v>26</v>
      </c>
      <c r="F164" s="87" t="s">
        <v>624</v>
      </c>
      <c r="G164" s="88" t="s">
        <v>278</v>
      </c>
      <c r="H164" s="87" t="s">
        <v>618</v>
      </c>
      <c r="I164" s="87"/>
      <c r="J164" s="98"/>
      <c r="K164" s="90">
        <v>2.3600000000001629</v>
      </c>
      <c r="L164" s="88" t="s">
        <v>131</v>
      </c>
      <c r="M164" s="89">
        <v>1.6399999999999998E-2</v>
      </c>
      <c r="N164" s="89">
        <v>3.649999999994738E-2</v>
      </c>
      <c r="O164" s="90">
        <v>291303.73248999997</v>
      </c>
      <c r="P164" s="99">
        <v>106.4</v>
      </c>
      <c r="Q164" s="90">
        <v>13.171808766000002</v>
      </c>
      <c r="R164" s="90">
        <v>323.11898015800006</v>
      </c>
      <c r="S164" s="91">
        <v>1.1900191575939299E-3</v>
      </c>
      <c r="T164" s="91">
        <f t="shared" si="4"/>
        <v>2.1010757508847905E-3</v>
      </c>
      <c r="U164" s="91">
        <f>R164/'סכום נכסי הקרן'!$C$42</f>
        <v>1.6413775648066713E-4</v>
      </c>
    </row>
    <row r="165" spans="2:21">
      <c r="B165" s="86" t="s">
        <v>625</v>
      </c>
      <c r="C165" s="87" t="s">
        <v>626</v>
      </c>
      <c r="D165" s="88" t="s">
        <v>118</v>
      </c>
      <c r="E165" s="88" t="s">
        <v>26</v>
      </c>
      <c r="F165" s="87" t="s">
        <v>627</v>
      </c>
      <c r="G165" s="88" t="s">
        <v>628</v>
      </c>
      <c r="H165" s="87" t="s">
        <v>618</v>
      </c>
      <c r="I165" s="87"/>
      <c r="J165" s="98"/>
      <c r="K165" s="90">
        <v>3.009999999999982</v>
      </c>
      <c r="L165" s="88" t="s">
        <v>131</v>
      </c>
      <c r="M165" s="89">
        <v>1.4800000000000001E-2</v>
      </c>
      <c r="N165" s="89">
        <v>4.7300000000018307E-2</v>
      </c>
      <c r="O165" s="90">
        <v>1364776.8093600003</v>
      </c>
      <c r="P165" s="99">
        <v>99.6</v>
      </c>
      <c r="Q165" s="90"/>
      <c r="R165" s="90">
        <v>1359.3176736870003</v>
      </c>
      <c r="S165" s="91">
        <v>1.5681601202337807E-3</v>
      </c>
      <c r="T165" s="91">
        <f t="shared" si="4"/>
        <v>8.8389403820732775E-3</v>
      </c>
      <c r="U165" s="91">
        <f>R165/'סכום נכסי הקרן'!$C$42</f>
        <v>6.9050525349641776E-4</v>
      </c>
    </row>
    <row r="166" spans="2:21">
      <c r="B166" s="86" t="s">
        <v>629</v>
      </c>
      <c r="C166" s="87" t="s">
        <v>630</v>
      </c>
      <c r="D166" s="88" t="s">
        <v>118</v>
      </c>
      <c r="E166" s="88" t="s">
        <v>26</v>
      </c>
      <c r="F166" s="87" t="s">
        <v>631</v>
      </c>
      <c r="G166" s="88" t="s">
        <v>509</v>
      </c>
      <c r="H166" s="87" t="s">
        <v>618</v>
      </c>
      <c r="I166" s="87"/>
      <c r="J166" s="98"/>
      <c r="K166" s="90">
        <v>1.2600000000000962</v>
      </c>
      <c r="L166" s="88" t="s">
        <v>131</v>
      </c>
      <c r="M166" s="89">
        <v>4.9000000000000002E-2</v>
      </c>
      <c r="N166" s="89">
        <v>0</v>
      </c>
      <c r="O166" s="90">
        <v>226004.45403500003</v>
      </c>
      <c r="P166" s="99">
        <v>22.6</v>
      </c>
      <c r="Q166" s="90"/>
      <c r="R166" s="90">
        <v>51.077015242000009</v>
      </c>
      <c r="S166" s="91">
        <v>4.9764792014352771E-4</v>
      </c>
      <c r="T166" s="91">
        <f t="shared" si="4"/>
        <v>3.3212743522544828E-4</v>
      </c>
      <c r="U166" s="91">
        <f>R166/'סכום נכסי הקרן'!$C$42</f>
        <v>2.5946066942434769E-5</v>
      </c>
    </row>
    <row r="167" spans="2:21">
      <c r="B167" s="9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90"/>
      <c r="P167" s="99"/>
      <c r="Q167" s="87"/>
      <c r="R167" s="87"/>
      <c r="S167" s="87"/>
      <c r="T167" s="91"/>
      <c r="U167" s="87"/>
    </row>
    <row r="168" spans="2:21">
      <c r="B168" s="85" t="s">
        <v>46</v>
      </c>
      <c r="C168" s="80"/>
      <c r="D168" s="81"/>
      <c r="E168" s="81"/>
      <c r="F168" s="80"/>
      <c r="G168" s="81"/>
      <c r="H168" s="80"/>
      <c r="I168" s="80"/>
      <c r="J168" s="100"/>
      <c r="K168" s="83">
        <v>3.9942402264902301</v>
      </c>
      <c r="L168" s="81"/>
      <c r="M168" s="82"/>
      <c r="N168" s="82">
        <v>5.9627585020092223E-2</v>
      </c>
      <c r="O168" s="83"/>
      <c r="P168" s="101"/>
      <c r="Q168" s="83">
        <v>101.87150142000003</v>
      </c>
      <c r="R168" s="83">
        <v>23221.844505881996</v>
      </c>
      <c r="S168" s="84"/>
      <c r="T168" s="84">
        <f t="shared" ref="T168:T202" si="5">IFERROR(R168/$R$11,0)</f>
        <v>0.15099965454913206</v>
      </c>
      <c r="U168" s="84">
        <f>R168/'סכום נכסי הקרן'!$C$42</f>
        <v>1.1796216541270879E-2</v>
      </c>
    </row>
    <row r="169" spans="2:21">
      <c r="B169" s="86" t="s">
        <v>632</v>
      </c>
      <c r="C169" s="87" t="s">
        <v>633</v>
      </c>
      <c r="D169" s="88" t="s">
        <v>118</v>
      </c>
      <c r="E169" s="88" t="s">
        <v>26</v>
      </c>
      <c r="F169" s="87" t="s">
        <v>449</v>
      </c>
      <c r="G169" s="88" t="s">
        <v>250</v>
      </c>
      <c r="H169" s="87" t="s">
        <v>251</v>
      </c>
      <c r="I169" s="87" t="s">
        <v>129</v>
      </c>
      <c r="J169" s="98"/>
      <c r="K169" s="90">
        <v>3.3099999397283359</v>
      </c>
      <c r="L169" s="88" t="s">
        <v>131</v>
      </c>
      <c r="M169" s="89">
        <v>2.6800000000000001E-2</v>
      </c>
      <c r="N169" s="89">
        <v>4.9900097127792413E-2</v>
      </c>
      <c r="O169" s="90">
        <v>2.2799000000000003E-2</v>
      </c>
      <c r="P169" s="99">
        <v>94.81</v>
      </c>
      <c r="Q169" s="90"/>
      <c r="R169" s="90">
        <v>2.1621000000000005E-5</v>
      </c>
      <c r="S169" s="91">
        <v>8.7367493997683793E-12</v>
      </c>
      <c r="T169" s="91">
        <f t="shared" si="5"/>
        <v>1.4059018999028411E-10</v>
      </c>
      <c r="U169" s="91">
        <f>R169/'סכום נכסי הקרן'!$C$42</f>
        <v>1.0983020654290217E-11</v>
      </c>
    </row>
    <row r="170" spans="2:21">
      <c r="B170" s="86" t="s">
        <v>634</v>
      </c>
      <c r="C170" s="87" t="s">
        <v>635</v>
      </c>
      <c r="D170" s="88" t="s">
        <v>118</v>
      </c>
      <c r="E170" s="88" t="s">
        <v>26</v>
      </c>
      <c r="F170" s="87" t="s">
        <v>270</v>
      </c>
      <c r="G170" s="88" t="s">
        <v>250</v>
      </c>
      <c r="H170" s="87" t="s">
        <v>251</v>
      </c>
      <c r="I170" s="87" t="s">
        <v>129</v>
      </c>
      <c r="J170" s="98"/>
      <c r="K170" s="90">
        <v>3.73</v>
      </c>
      <c r="L170" s="88" t="s">
        <v>131</v>
      </c>
      <c r="M170" s="89">
        <v>2.5000000000000001E-2</v>
      </c>
      <c r="N170" s="89">
        <v>4.9803962460896758E-2</v>
      </c>
      <c r="O170" s="90">
        <v>5.0480000000000013E-3</v>
      </c>
      <c r="P170" s="99">
        <v>93.11</v>
      </c>
      <c r="Q170" s="90"/>
      <c r="R170" s="90">
        <v>4.7950000000000007E-6</v>
      </c>
      <c r="S170" s="91">
        <v>1.7013770503649404E-12</v>
      </c>
      <c r="T170" s="91">
        <f t="shared" si="5"/>
        <v>3.1179407104362065E-11</v>
      </c>
      <c r="U170" s="91">
        <f>R170/'סכום נכסי הקרן'!$C$42</f>
        <v>2.4357607898488312E-12</v>
      </c>
    </row>
    <row r="171" spans="2:21">
      <c r="B171" s="86" t="s">
        <v>636</v>
      </c>
      <c r="C171" s="87" t="s">
        <v>637</v>
      </c>
      <c r="D171" s="88" t="s">
        <v>118</v>
      </c>
      <c r="E171" s="88" t="s">
        <v>26</v>
      </c>
      <c r="F171" s="87" t="s">
        <v>638</v>
      </c>
      <c r="G171" s="88" t="s">
        <v>639</v>
      </c>
      <c r="H171" s="87" t="s">
        <v>262</v>
      </c>
      <c r="I171" s="87" t="s">
        <v>263</v>
      </c>
      <c r="J171" s="98"/>
      <c r="K171" s="90">
        <v>0.16999986097041689</v>
      </c>
      <c r="L171" s="88" t="s">
        <v>131</v>
      </c>
      <c r="M171" s="89">
        <v>5.7000000000000002E-2</v>
      </c>
      <c r="N171" s="89">
        <v>1.080011257532614E-2</v>
      </c>
      <c r="O171" s="90">
        <v>5.8889000000000011E-2</v>
      </c>
      <c r="P171" s="99">
        <v>102.66</v>
      </c>
      <c r="Q171" s="90"/>
      <c r="R171" s="90">
        <v>6.0404000000000006E-5</v>
      </c>
      <c r="S171" s="91">
        <v>3.8128092650986744E-10</v>
      </c>
      <c r="T171" s="91">
        <f t="shared" si="5"/>
        <v>3.9277599723292723E-10</v>
      </c>
      <c r="U171" s="91">
        <f>R171/'סכום נכסי הקרן'!$C$42</f>
        <v>3.0683982221069611E-11</v>
      </c>
    </row>
    <row r="172" spans="2:21">
      <c r="B172" s="86" t="s">
        <v>640</v>
      </c>
      <c r="C172" s="87" t="s">
        <v>641</v>
      </c>
      <c r="D172" s="88" t="s">
        <v>118</v>
      </c>
      <c r="E172" s="88" t="s">
        <v>26</v>
      </c>
      <c r="F172" s="87" t="s">
        <v>642</v>
      </c>
      <c r="G172" s="88" t="s">
        <v>418</v>
      </c>
      <c r="H172" s="87" t="s">
        <v>320</v>
      </c>
      <c r="I172" s="87" t="s">
        <v>263</v>
      </c>
      <c r="J172" s="98"/>
      <c r="K172" s="90">
        <v>8.1699932942462041</v>
      </c>
      <c r="L172" s="88" t="s">
        <v>131</v>
      </c>
      <c r="M172" s="89">
        <v>2.4E-2</v>
      </c>
      <c r="N172" s="89">
        <v>5.379957387956491E-2</v>
      </c>
      <c r="O172" s="90">
        <v>3.3651000000000007E-2</v>
      </c>
      <c r="P172" s="99">
        <v>79.239999999999995</v>
      </c>
      <c r="Q172" s="90"/>
      <c r="R172" s="90">
        <v>2.6753000000000006E-5</v>
      </c>
      <c r="S172" s="91">
        <v>4.4805714083328972E-11</v>
      </c>
      <c r="T172" s="91">
        <f t="shared" si="5"/>
        <v>1.7396093394431668E-10</v>
      </c>
      <c r="U172" s="91">
        <f>R172/'סכום נכסי הקרן'!$C$42</f>
        <v>1.3589970471496515E-11</v>
      </c>
    </row>
    <row r="173" spans="2:21">
      <c r="B173" s="86" t="s">
        <v>643</v>
      </c>
      <c r="C173" s="87" t="s">
        <v>644</v>
      </c>
      <c r="D173" s="88" t="s">
        <v>118</v>
      </c>
      <c r="E173" s="88" t="s">
        <v>26</v>
      </c>
      <c r="F173" s="87" t="s">
        <v>311</v>
      </c>
      <c r="G173" s="88" t="s">
        <v>267</v>
      </c>
      <c r="H173" s="87" t="s">
        <v>312</v>
      </c>
      <c r="I173" s="87" t="s">
        <v>129</v>
      </c>
      <c r="J173" s="98"/>
      <c r="K173" s="90">
        <v>1.21</v>
      </c>
      <c r="L173" s="88" t="s">
        <v>131</v>
      </c>
      <c r="M173" s="89">
        <v>3.39E-2</v>
      </c>
      <c r="N173" s="89">
        <v>5.6500836488509301E-2</v>
      </c>
      <c r="O173" s="90">
        <v>1.1357000000000001E-2</v>
      </c>
      <c r="P173" s="99">
        <v>99.8</v>
      </c>
      <c r="Q173" s="90"/>
      <c r="R173" s="90">
        <v>1.1357000000000002E-5</v>
      </c>
      <c r="S173" s="91">
        <v>1.7442046010818093E-11</v>
      </c>
      <c r="T173" s="91">
        <f t="shared" si="5"/>
        <v>7.384870208221897E-11</v>
      </c>
      <c r="U173" s="91">
        <f>R173/'סכום נכסי הקרן'!$C$42</f>
        <v>5.7691210198776176E-12</v>
      </c>
    </row>
    <row r="174" spans="2:21">
      <c r="B174" s="86" t="s">
        <v>645</v>
      </c>
      <c r="C174" s="87" t="s">
        <v>646</v>
      </c>
      <c r="D174" s="88" t="s">
        <v>118</v>
      </c>
      <c r="E174" s="88" t="s">
        <v>26</v>
      </c>
      <c r="F174" s="87" t="s">
        <v>311</v>
      </c>
      <c r="G174" s="88" t="s">
        <v>267</v>
      </c>
      <c r="H174" s="87" t="s">
        <v>312</v>
      </c>
      <c r="I174" s="87" t="s">
        <v>129</v>
      </c>
      <c r="J174" s="98"/>
      <c r="K174" s="90">
        <v>6.1000030551920448</v>
      </c>
      <c r="L174" s="88" t="s">
        <v>131</v>
      </c>
      <c r="M174" s="89">
        <v>2.4399999999999998E-2</v>
      </c>
      <c r="N174" s="89">
        <v>5.5600844030244415E-2</v>
      </c>
      <c r="O174" s="90">
        <v>3.3651000000000007E-2</v>
      </c>
      <c r="P174" s="99">
        <v>84.62</v>
      </c>
      <c r="Q174" s="90"/>
      <c r="R174" s="90">
        <v>2.8435000000000005E-5</v>
      </c>
      <c r="S174" s="91">
        <v>3.0632531601091642E-11</v>
      </c>
      <c r="T174" s="91">
        <f t="shared" si="5"/>
        <v>1.848981107429688E-10</v>
      </c>
      <c r="U174" s="91">
        <f>R174/'סכום נכסי הקרן'!$C$42</f>
        <v>1.4444391670354853E-11</v>
      </c>
    </row>
    <row r="175" spans="2:21">
      <c r="B175" s="86" t="s">
        <v>647</v>
      </c>
      <c r="C175" s="87" t="s">
        <v>648</v>
      </c>
      <c r="D175" s="88" t="s">
        <v>118</v>
      </c>
      <c r="E175" s="88" t="s">
        <v>26</v>
      </c>
      <c r="F175" s="87" t="s">
        <v>334</v>
      </c>
      <c r="G175" s="88" t="s">
        <v>267</v>
      </c>
      <c r="H175" s="87" t="s">
        <v>320</v>
      </c>
      <c r="I175" s="87" t="s">
        <v>263</v>
      </c>
      <c r="J175" s="98"/>
      <c r="K175" s="90">
        <v>5.790000000000064</v>
      </c>
      <c r="L175" s="88" t="s">
        <v>131</v>
      </c>
      <c r="M175" s="89">
        <v>2.5499999999999998E-2</v>
      </c>
      <c r="N175" s="89">
        <v>5.5500000000021997E-2</v>
      </c>
      <c r="O175" s="90">
        <v>1231250.8986120003</v>
      </c>
      <c r="P175" s="99">
        <v>84.91</v>
      </c>
      <c r="Q175" s="90"/>
      <c r="R175" s="90">
        <v>1045.4551791140002</v>
      </c>
      <c r="S175" s="91">
        <v>9.0342224587266432E-4</v>
      </c>
      <c r="T175" s="91">
        <f t="shared" si="5"/>
        <v>6.7980547735055621E-3</v>
      </c>
      <c r="U175" s="91">
        <f>R175/'סכום נכסי הקרן'!$C$42</f>
        <v>5.3106960017315294E-4</v>
      </c>
    </row>
    <row r="176" spans="2:21">
      <c r="B176" s="86" t="s">
        <v>649</v>
      </c>
      <c r="C176" s="87" t="s">
        <v>650</v>
      </c>
      <c r="D176" s="88" t="s">
        <v>118</v>
      </c>
      <c r="E176" s="88" t="s">
        <v>26</v>
      </c>
      <c r="F176" s="87" t="s">
        <v>651</v>
      </c>
      <c r="G176" s="88" t="s">
        <v>342</v>
      </c>
      <c r="H176" s="87" t="s">
        <v>312</v>
      </c>
      <c r="I176" s="87" t="s">
        <v>129</v>
      </c>
      <c r="J176" s="98"/>
      <c r="K176" s="90">
        <v>5.3699999999956036</v>
      </c>
      <c r="L176" s="88" t="s">
        <v>131</v>
      </c>
      <c r="M176" s="89">
        <v>1.95E-2</v>
      </c>
      <c r="N176" s="89">
        <v>5.3000000002265686E-2</v>
      </c>
      <c r="O176" s="90">
        <v>10516.202462000001</v>
      </c>
      <c r="P176" s="99">
        <v>83.94</v>
      </c>
      <c r="Q176" s="90"/>
      <c r="R176" s="90">
        <v>8.8272999200000015</v>
      </c>
      <c r="S176" s="91">
        <v>9.22406656730163E-6</v>
      </c>
      <c r="T176" s="91">
        <f t="shared" si="5"/>
        <v>5.7399369726378044E-5</v>
      </c>
      <c r="U176" s="91">
        <f>R176/'סכום נכסי הקרן'!$C$42</f>
        <v>4.4840857195770026E-6</v>
      </c>
    </row>
    <row r="177" spans="2:21">
      <c r="B177" s="86" t="s">
        <v>652</v>
      </c>
      <c r="C177" s="87" t="s">
        <v>653</v>
      </c>
      <c r="D177" s="88" t="s">
        <v>118</v>
      </c>
      <c r="E177" s="88" t="s">
        <v>26</v>
      </c>
      <c r="F177" s="87" t="s">
        <v>654</v>
      </c>
      <c r="G177" s="88" t="s">
        <v>267</v>
      </c>
      <c r="H177" s="87" t="s">
        <v>320</v>
      </c>
      <c r="I177" s="87" t="s">
        <v>263</v>
      </c>
      <c r="J177" s="98"/>
      <c r="K177" s="90">
        <v>1.0600000000002177</v>
      </c>
      <c r="L177" s="88" t="s">
        <v>131</v>
      </c>
      <c r="M177" s="89">
        <v>2.5499999999999998E-2</v>
      </c>
      <c r="N177" s="89">
        <v>5.2600000000046575E-2</v>
      </c>
      <c r="O177" s="90">
        <v>197339.81861700001</v>
      </c>
      <c r="P177" s="99">
        <v>97.92</v>
      </c>
      <c r="Q177" s="90"/>
      <c r="R177" s="90">
        <v>193.23515043500001</v>
      </c>
      <c r="S177" s="91">
        <v>9.8021010220838067E-4</v>
      </c>
      <c r="T177" s="91">
        <f t="shared" si="5"/>
        <v>1.2565083258155394E-3</v>
      </c>
      <c r="U177" s="91">
        <f>R177/'סכום נכסי הקרן'!$C$42</f>
        <v>9.8159458321191512E-5</v>
      </c>
    </row>
    <row r="178" spans="2:21">
      <c r="B178" s="86" t="s">
        <v>655</v>
      </c>
      <c r="C178" s="87" t="s">
        <v>656</v>
      </c>
      <c r="D178" s="88" t="s">
        <v>118</v>
      </c>
      <c r="E178" s="88" t="s">
        <v>26</v>
      </c>
      <c r="F178" s="87" t="s">
        <v>657</v>
      </c>
      <c r="G178" s="88" t="s">
        <v>125</v>
      </c>
      <c r="H178" s="87" t="s">
        <v>320</v>
      </c>
      <c r="I178" s="87" t="s">
        <v>263</v>
      </c>
      <c r="J178" s="98"/>
      <c r="K178" s="90">
        <v>3.7900000525078639</v>
      </c>
      <c r="L178" s="88" t="s">
        <v>131</v>
      </c>
      <c r="M178" s="89">
        <v>2.2400000000000003E-2</v>
      </c>
      <c r="N178" s="89">
        <v>5.4599484245305835E-2</v>
      </c>
      <c r="O178" s="90">
        <v>2.7594000000000004E-2</v>
      </c>
      <c r="P178" s="99">
        <v>89.71</v>
      </c>
      <c r="Q178" s="90"/>
      <c r="R178" s="90">
        <v>2.4818000000000002E-5</v>
      </c>
      <c r="S178" s="91">
        <v>4.2979172841723291E-11</v>
      </c>
      <c r="T178" s="91">
        <f t="shared" si="5"/>
        <v>1.6137862888760329E-10</v>
      </c>
      <c r="U178" s="91">
        <f>R178/'סכום נכסי הקרן'!$C$42</f>
        <v>1.2607030507292657E-11</v>
      </c>
    </row>
    <row r="179" spans="2:21">
      <c r="B179" s="86" t="s">
        <v>658</v>
      </c>
      <c r="C179" s="87" t="s">
        <v>659</v>
      </c>
      <c r="D179" s="88" t="s">
        <v>118</v>
      </c>
      <c r="E179" s="88" t="s">
        <v>26</v>
      </c>
      <c r="F179" s="87" t="s">
        <v>660</v>
      </c>
      <c r="G179" s="88" t="s">
        <v>661</v>
      </c>
      <c r="H179" s="87" t="s">
        <v>320</v>
      </c>
      <c r="I179" s="87" t="s">
        <v>263</v>
      </c>
      <c r="J179" s="98"/>
      <c r="K179" s="90">
        <v>4.0799992739655391</v>
      </c>
      <c r="L179" s="88" t="s">
        <v>131</v>
      </c>
      <c r="M179" s="89">
        <v>3.5200000000000002E-2</v>
      </c>
      <c r="N179" s="89">
        <v>5.1800008954154736E-2</v>
      </c>
      <c r="O179" s="90">
        <v>4.7448000000000004E-2</v>
      </c>
      <c r="P179" s="99">
        <v>94.11</v>
      </c>
      <c r="Q179" s="90"/>
      <c r="R179" s="90">
        <v>4.4672000000000002E-5</v>
      </c>
      <c r="S179" s="91">
        <v>6.0324599437946837E-11</v>
      </c>
      <c r="T179" s="91">
        <f t="shared" si="5"/>
        <v>2.9047893100439253E-10</v>
      </c>
      <c r="U179" s="91">
        <f>R179/'סכום נכסי הקרן'!$C$42</f>
        <v>2.2692451721402915E-11</v>
      </c>
    </row>
    <row r="180" spans="2:21">
      <c r="B180" s="86" t="s">
        <v>662</v>
      </c>
      <c r="C180" s="87" t="s">
        <v>663</v>
      </c>
      <c r="D180" s="88" t="s">
        <v>118</v>
      </c>
      <c r="E180" s="88" t="s">
        <v>26</v>
      </c>
      <c r="F180" s="87" t="s">
        <v>412</v>
      </c>
      <c r="G180" s="88" t="s">
        <v>127</v>
      </c>
      <c r="H180" s="87" t="s">
        <v>320</v>
      </c>
      <c r="I180" s="87" t="s">
        <v>263</v>
      </c>
      <c r="J180" s="98"/>
      <c r="K180" s="90">
        <v>1.4300000000026079</v>
      </c>
      <c r="L180" s="88" t="s">
        <v>131</v>
      </c>
      <c r="M180" s="89">
        <v>2.7000000000000003E-2</v>
      </c>
      <c r="N180" s="89">
        <v>5.7199999997401781E-2</v>
      </c>
      <c r="O180" s="90">
        <v>7054.6152270000011</v>
      </c>
      <c r="P180" s="99">
        <v>96.02</v>
      </c>
      <c r="Q180" s="90"/>
      <c r="R180" s="90">
        <v>6.7738415830000003</v>
      </c>
      <c r="S180" s="91">
        <v>4.1009001958168938E-5</v>
      </c>
      <c r="T180" s="91">
        <f t="shared" si="5"/>
        <v>4.4046791319460558E-5</v>
      </c>
      <c r="U180" s="91">
        <f>R180/'סכום נכסי הקרן'!$C$42</f>
        <v>3.4409713711196948E-6</v>
      </c>
    </row>
    <row r="181" spans="2:21">
      <c r="B181" s="86" t="s">
        <v>664</v>
      </c>
      <c r="C181" s="87" t="s">
        <v>665</v>
      </c>
      <c r="D181" s="88" t="s">
        <v>118</v>
      </c>
      <c r="E181" s="88" t="s">
        <v>26</v>
      </c>
      <c r="F181" s="87" t="s">
        <v>412</v>
      </c>
      <c r="G181" s="88" t="s">
        <v>127</v>
      </c>
      <c r="H181" s="87" t="s">
        <v>320</v>
      </c>
      <c r="I181" s="87" t="s">
        <v>263</v>
      </c>
      <c r="J181" s="98"/>
      <c r="K181" s="90">
        <v>3.7000000000001343</v>
      </c>
      <c r="L181" s="88" t="s">
        <v>131</v>
      </c>
      <c r="M181" s="89">
        <v>4.5599999999999995E-2</v>
      </c>
      <c r="N181" s="89">
        <v>5.67E-2</v>
      </c>
      <c r="O181" s="90">
        <v>301807.08227200003</v>
      </c>
      <c r="P181" s="99">
        <v>96.5</v>
      </c>
      <c r="Q181" s="90"/>
      <c r="R181" s="90">
        <v>291.24382440000005</v>
      </c>
      <c r="S181" s="91">
        <v>1.1071938030063474E-3</v>
      </c>
      <c r="T181" s="91">
        <f t="shared" si="5"/>
        <v>1.8938080850049923E-3</v>
      </c>
      <c r="U181" s="91">
        <f>R181/'סכום נכסי הקרן'!$C$42</f>
        <v>1.4794583686321967E-4</v>
      </c>
    </row>
    <row r="182" spans="2:21">
      <c r="B182" s="86" t="s">
        <v>666</v>
      </c>
      <c r="C182" s="87" t="s">
        <v>667</v>
      </c>
      <c r="D182" s="88" t="s">
        <v>118</v>
      </c>
      <c r="E182" s="88" t="s">
        <v>26</v>
      </c>
      <c r="F182" s="87" t="s">
        <v>422</v>
      </c>
      <c r="G182" s="88" t="s">
        <v>154</v>
      </c>
      <c r="H182" s="87" t="s">
        <v>423</v>
      </c>
      <c r="I182" s="87" t="s">
        <v>129</v>
      </c>
      <c r="J182" s="98"/>
      <c r="K182" s="90">
        <v>8.5900000000000496</v>
      </c>
      <c r="L182" s="88" t="s">
        <v>131</v>
      </c>
      <c r="M182" s="89">
        <v>2.7900000000000001E-2</v>
      </c>
      <c r="N182" s="89">
        <v>5.4899999999987362E-2</v>
      </c>
      <c r="O182" s="90">
        <v>294448.59499999997</v>
      </c>
      <c r="P182" s="99">
        <v>80.599999999999994</v>
      </c>
      <c r="Q182" s="90"/>
      <c r="R182" s="90">
        <v>237.32556757000003</v>
      </c>
      <c r="S182" s="91">
        <v>6.8470048135057192E-4</v>
      </c>
      <c r="T182" s="91">
        <f t="shared" si="5"/>
        <v>1.5432055239914114E-3</v>
      </c>
      <c r="U182" s="91">
        <f>R182/'סכום נכסי הקרן'!$C$42</f>
        <v>1.2055647798031812E-4</v>
      </c>
    </row>
    <row r="183" spans="2:21">
      <c r="B183" s="86" t="s">
        <v>668</v>
      </c>
      <c r="C183" s="87" t="s">
        <v>669</v>
      </c>
      <c r="D183" s="88" t="s">
        <v>118</v>
      </c>
      <c r="E183" s="88" t="s">
        <v>26</v>
      </c>
      <c r="F183" s="87" t="s">
        <v>422</v>
      </c>
      <c r="G183" s="88" t="s">
        <v>154</v>
      </c>
      <c r="H183" s="87" t="s">
        <v>423</v>
      </c>
      <c r="I183" s="87" t="s">
        <v>129</v>
      </c>
      <c r="J183" s="98"/>
      <c r="K183" s="90">
        <v>1.1299995112101542</v>
      </c>
      <c r="L183" s="88" t="s">
        <v>131</v>
      </c>
      <c r="M183" s="89">
        <v>3.6499999999999998E-2</v>
      </c>
      <c r="N183" s="89">
        <v>5.3200361354127049E-2</v>
      </c>
      <c r="O183" s="90">
        <v>2.1116000000000003E-2</v>
      </c>
      <c r="P183" s="99">
        <v>99.41</v>
      </c>
      <c r="Q183" s="90"/>
      <c r="R183" s="90">
        <v>2.1032000000000001E-5</v>
      </c>
      <c r="S183" s="91">
        <v>1.3218390402021816E-11</v>
      </c>
      <c r="T183" s="91">
        <f t="shared" si="5"/>
        <v>1.3676022736578582E-10</v>
      </c>
      <c r="U183" s="91">
        <f>R183/'סכום נכסי הקרן'!$C$42</f>
        <v>1.0683820840896896E-11</v>
      </c>
    </row>
    <row r="184" spans="2:21">
      <c r="B184" s="86" t="s">
        <v>670</v>
      </c>
      <c r="C184" s="87" t="s">
        <v>671</v>
      </c>
      <c r="D184" s="88" t="s">
        <v>118</v>
      </c>
      <c r="E184" s="88" t="s">
        <v>26</v>
      </c>
      <c r="F184" s="87" t="s">
        <v>672</v>
      </c>
      <c r="G184" s="88" t="s">
        <v>128</v>
      </c>
      <c r="H184" s="87" t="s">
        <v>423</v>
      </c>
      <c r="I184" s="87" t="s">
        <v>129</v>
      </c>
      <c r="J184" s="98"/>
      <c r="K184" s="90">
        <v>1.5100000000000313</v>
      </c>
      <c r="L184" s="88" t="s">
        <v>131</v>
      </c>
      <c r="M184" s="89">
        <v>6.0999999999999999E-2</v>
      </c>
      <c r="N184" s="89">
        <v>6.0100000000018465E-2</v>
      </c>
      <c r="O184" s="90">
        <v>630961.27500000002</v>
      </c>
      <c r="P184" s="99">
        <v>102.98</v>
      </c>
      <c r="Q184" s="90"/>
      <c r="R184" s="90">
        <v>649.76389298000015</v>
      </c>
      <c r="S184" s="91">
        <v>1.6379670179901872E-3</v>
      </c>
      <c r="T184" s="91">
        <f t="shared" si="5"/>
        <v>4.2250788197994923E-3</v>
      </c>
      <c r="U184" s="91">
        <f>R184/'סכום נכסי הקרן'!$C$42</f>
        <v>3.3006661380192211E-4</v>
      </c>
    </row>
    <row r="185" spans="2:21">
      <c r="B185" s="86" t="s">
        <v>673</v>
      </c>
      <c r="C185" s="87" t="s">
        <v>674</v>
      </c>
      <c r="D185" s="88" t="s">
        <v>118</v>
      </c>
      <c r="E185" s="88" t="s">
        <v>26</v>
      </c>
      <c r="F185" s="87" t="s">
        <v>458</v>
      </c>
      <c r="G185" s="88" t="s">
        <v>342</v>
      </c>
      <c r="H185" s="87" t="s">
        <v>423</v>
      </c>
      <c r="I185" s="87" t="s">
        <v>129</v>
      </c>
      <c r="J185" s="98"/>
      <c r="K185" s="90">
        <v>7.2000000000001769</v>
      </c>
      <c r="L185" s="88" t="s">
        <v>131</v>
      </c>
      <c r="M185" s="89">
        <v>3.0499999999999999E-2</v>
      </c>
      <c r="N185" s="89">
        <v>5.5599999999942355E-2</v>
      </c>
      <c r="O185" s="90">
        <v>524140.9360830001</v>
      </c>
      <c r="P185" s="99">
        <v>84.73</v>
      </c>
      <c r="Q185" s="90"/>
      <c r="R185" s="90">
        <v>444.10461515100008</v>
      </c>
      <c r="S185" s="91">
        <v>7.6778813585756396E-4</v>
      </c>
      <c r="T185" s="91">
        <f t="shared" si="5"/>
        <v>2.8877828139143007E-3</v>
      </c>
      <c r="U185" s="91">
        <f>R185/'סכום נכסי הקרן'!$C$42</f>
        <v>2.2559595582392306E-4</v>
      </c>
    </row>
    <row r="186" spans="2:21">
      <c r="B186" s="86" t="s">
        <v>675</v>
      </c>
      <c r="C186" s="87" t="s">
        <v>676</v>
      </c>
      <c r="D186" s="88" t="s">
        <v>118</v>
      </c>
      <c r="E186" s="88" t="s">
        <v>26</v>
      </c>
      <c r="F186" s="87" t="s">
        <v>458</v>
      </c>
      <c r="G186" s="88" t="s">
        <v>342</v>
      </c>
      <c r="H186" s="87" t="s">
        <v>423</v>
      </c>
      <c r="I186" s="87" t="s">
        <v>129</v>
      </c>
      <c r="J186" s="98"/>
      <c r="K186" s="90">
        <v>2.6400000000001835</v>
      </c>
      <c r="L186" s="88" t="s">
        <v>131</v>
      </c>
      <c r="M186" s="89">
        <v>2.9100000000000001E-2</v>
      </c>
      <c r="N186" s="89">
        <v>5.2799999999880207E-2</v>
      </c>
      <c r="O186" s="90">
        <v>249856.50055600001</v>
      </c>
      <c r="P186" s="99">
        <v>94.88</v>
      </c>
      <c r="Q186" s="90"/>
      <c r="R186" s="90">
        <v>237.06384777800002</v>
      </c>
      <c r="S186" s="91">
        <v>4.1642750092666671E-4</v>
      </c>
      <c r="T186" s="91">
        <f t="shared" si="5"/>
        <v>1.5415036954320709E-3</v>
      </c>
      <c r="U186" s="91">
        <f>R186/'סכום נכסי הקרן'!$C$42</f>
        <v>1.20423529741052E-4</v>
      </c>
    </row>
    <row r="187" spans="2:21">
      <c r="B187" s="86" t="s">
        <v>677</v>
      </c>
      <c r="C187" s="87" t="s">
        <v>678</v>
      </c>
      <c r="D187" s="88" t="s">
        <v>118</v>
      </c>
      <c r="E187" s="88" t="s">
        <v>26</v>
      </c>
      <c r="F187" s="87" t="s">
        <v>458</v>
      </c>
      <c r="G187" s="88" t="s">
        <v>342</v>
      </c>
      <c r="H187" s="87" t="s">
        <v>423</v>
      </c>
      <c r="I187" s="87" t="s">
        <v>129</v>
      </c>
      <c r="J187" s="98"/>
      <c r="K187" s="90">
        <v>4.7399937072697176</v>
      </c>
      <c r="L187" s="88" t="s">
        <v>131</v>
      </c>
      <c r="M187" s="89">
        <v>3.95E-2</v>
      </c>
      <c r="N187" s="89">
        <v>5.1398501826286129E-2</v>
      </c>
      <c r="O187" s="90">
        <v>1.6825999999999997E-2</v>
      </c>
      <c r="P187" s="99">
        <v>95.79</v>
      </c>
      <c r="Q187" s="90"/>
      <c r="R187" s="90">
        <v>1.6153000000000003E-5</v>
      </c>
      <c r="S187" s="91">
        <v>7.0105420161019711E-11</v>
      </c>
      <c r="T187" s="91">
        <f t="shared" si="5"/>
        <v>1.0503461166981449E-10</v>
      </c>
      <c r="U187" s="91">
        <f>R187/'סכום נכסי הקרן'!$C$42</f>
        <v>8.2053897890361147E-12</v>
      </c>
    </row>
    <row r="188" spans="2:21">
      <c r="B188" s="86" t="s">
        <v>679</v>
      </c>
      <c r="C188" s="87" t="s">
        <v>680</v>
      </c>
      <c r="D188" s="88" t="s">
        <v>118</v>
      </c>
      <c r="E188" s="88" t="s">
        <v>26</v>
      </c>
      <c r="F188" s="87" t="s">
        <v>458</v>
      </c>
      <c r="G188" s="88" t="s">
        <v>342</v>
      </c>
      <c r="H188" s="87" t="s">
        <v>423</v>
      </c>
      <c r="I188" s="87" t="s">
        <v>129</v>
      </c>
      <c r="J188" s="98"/>
      <c r="K188" s="90">
        <v>6.4400000000001727</v>
      </c>
      <c r="L188" s="88" t="s">
        <v>131</v>
      </c>
      <c r="M188" s="89">
        <v>3.0499999999999999E-2</v>
      </c>
      <c r="N188" s="89">
        <v>5.5199999999995412E-2</v>
      </c>
      <c r="O188" s="90">
        <v>704680.19081000017</v>
      </c>
      <c r="P188" s="99">
        <v>86.53</v>
      </c>
      <c r="Q188" s="90"/>
      <c r="R188" s="90">
        <v>609.75976908899997</v>
      </c>
      <c r="S188" s="91">
        <v>9.6680991204896912E-4</v>
      </c>
      <c r="T188" s="91">
        <f t="shared" si="5"/>
        <v>3.9649526749296633E-3</v>
      </c>
      <c r="U188" s="91">
        <f>R188/'סכום נכסי הקרן'!$C$42</f>
        <v>3.0974534656397565E-4</v>
      </c>
    </row>
    <row r="189" spans="2:21">
      <c r="B189" s="86" t="s">
        <v>681</v>
      </c>
      <c r="C189" s="87" t="s">
        <v>682</v>
      </c>
      <c r="D189" s="88" t="s">
        <v>118</v>
      </c>
      <c r="E189" s="88" t="s">
        <v>26</v>
      </c>
      <c r="F189" s="87" t="s">
        <v>458</v>
      </c>
      <c r="G189" s="88" t="s">
        <v>342</v>
      </c>
      <c r="H189" s="87" t="s">
        <v>423</v>
      </c>
      <c r="I189" s="87" t="s">
        <v>129</v>
      </c>
      <c r="J189" s="98"/>
      <c r="K189" s="90">
        <v>8.0599999999999898</v>
      </c>
      <c r="L189" s="88" t="s">
        <v>131</v>
      </c>
      <c r="M189" s="89">
        <v>2.63E-2</v>
      </c>
      <c r="N189" s="89">
        <v>5.6199999999996357E-2</v>
      </c>
      <c r="O189" s="90">
        <v>757153.53000000014</v>
      </c>
      <c r="P189" s="99">
        <v>79.77</v>
      </c>
      <c r="Q189" s="90"/>
      <c r="R189" s="90">
        <v>603.98137088100009</v>
      </c>
      <c r="S189" s="91">
        <v>1.0914837276485821E-3</v>
      </c>
      <c r="T189" s="91">
        <f t="shared" si="5"/>
        <v>3.9273787374659837E-3</v>
      </c>
      <c r="U189" s="91">
        <f>R189/'סכום נכסי הקרן'!$C$42</f>
        <v>3.0681003983130018E-4</v>
      </c>
    </row>
    <row r="190" spans="2:21">
      <c r="B190" s="86" t="s">
        <v>683</v>
      </c>
      <c r="C190" s="87" t="s">
        <v>684</v>
      </c>
      <c r="D190" s="88" t="s">
        <v>118</v>
      </c>
      <c r="E190" s="88" t="s">
        <v>26</v>
      </c>
      <c r="F190" s="87" t="s">
        <v>685</v>
      </c>
      <c r="G190" s="88" t="s">
        <v>342</v>
      </c>
      <c r="H190" s="87" t="s">
        <v>419</v>
      </c>
      <c r="I190" s="87" t="s">
        <v>263</v>
      </c>
      <c r="J190" s="98"/>
      <c r="K190" s="90">
        <v>3.9799999999997357</v>
      </c>
      <c r="L190" s="88" t="s">
        <v>131</v>
      </c>
      <c r="M190" s="89">
        <v>4.7E-2</v>
      </c>
      <c r="N190" s="89">
        <v>5.3200000000014389E-2</v>
      </c>
      <c r="O190" s="90">
        <v>386989.58200000005</v>
      </c>
      <c r="P190" s="99">
        <v>100.52</v>
      </c>
      <c r="Q190" s="90"/>
      <c r="R190" s="90">
        <v>389.00194271700008</v>
      </c>
      <c r="S190" s="91">
        <v>4.3041884328773224E-4</v>
      </c>
      <c r="T190" s="91">
        <f t="shared" si="5"/>
        <v>2.5294786102942808E-3</v>
      </c>
      <c r="U190" s="91">
        <f>R190/'סכום נכסי הקרן'!$C$42</f>
        <v>1.9760493832014385E-4</v>
      </c>
    </row>
    <row r="191" spans="2:21">
      <c r="B191" s="86" t="s">
        <v>686</v>
      </c>
      <c r="C191" s="87" t="s">
        <v>687</v>
      </c>
      <c r="D191" s="88" t="s">
        <v>118</v>
      </c>
      <c r="E191" s="88" t="s">
        <v>26</v>
      </c>
      <c r="F191" s="87" t="s">
        <v>467</v>
      </c>
      <c r="G191" s="88" t="s">
        <v>342</v>
      </c>
      <c r="H191" s="87" t="s">
        <v>423</v>
      </c>
      <c r="I191" s="87" t="s">
        <v>129</v>
      </c>
      <c r="J191" s="98"/>
      <c r="K191" s="90">
        <v>5.9700000000000308</v>
      </c>
      <c r="L191" s="88" t="s">
        <v>131</v>
      </c>
      <c r="M191" s="89">
        <v>2.64E-2</v>
      </c>
      <c r="N191" s="89">
        <v>5.4299999999998835E-2</v>
      </c>
      <c r="O191" s="90">
        <v>1291557.7743870004</v>
      </c>
      <c r="P191" s="99">
        <v>85.2</v>
      </c>
      <c r="Q191" s="90">
        <v>17.048562629000003</v>
      </c>
      <c r="R191" s="90">
        <v>1117.4557863910002</v>
      </c>
      <c r="S191" s="91">
        <v>7.8937762796718657E-4</v>
      </c>
      <c r="T191" s="91">
        <f t="shared" si="5"/>
        <v>7.2662375151220119E-3</v>
      </c>
      <c r="U191" s="91">
        <f>R191/'סכום נכסי הקרן'!$C$42</f>
        <v>5.6764441895326158E-4</v>
      </c>
    </row>
    <row r="192" spans="2:21">
      <c r="B192" s="86" t="s">
        <v>688</v>
      </c>
      <c r="C192" s="87" t="s">
        <v>689</v>
      </c>
      <c r="D192" s="88" t="s">
        <v>118</v>
      </c>
      <c r="E192" s="88" t="s">
        <v>26</v>
      </c>
      <c r="F192" s="87" t="s">
        <v>467</v>
      </c>
      <c r="G192" s="88" t="s">
        <v>342</v>
      </c>
      <c r="H192" s="87" t="s">
        <v>423</v>
      </c>
      <c r="I192" s="87" t="s">
        <v>129</v>
      </c>
      <c r="J192" s="98"/>
      <c r="K192" s="90">
        <v>0.83000017163224182</v>
      </c>
      <c r="L192" s="88" t="s">
        <v>131</v>
      </c>
      <c r="M192" s="89">
        <v>3.9199999999999999E-2</v>
      </c>
      <c r="N192" s="89">
        <v>5.7698462348951311E-2</v>
      </c>
      <c r="O192" s="90">
        <v>3.0623000000000004E-2</v>
      </c>
      <c r="P192" s="99">
        <v>99.2</v>
      </c>
      <c r="Q192" s="90"/>
      <c r="R192" s="90">
        <v>3.0371000000000001E-5</v>
      </c>
      <c r="S192" s="91">
        <v>3.1903810371160616E-11</v>
      </c>
      <c r="T192" s="91">
        <f t="shared" si="5"/>
        <v>1.974869182829156E-10</v>
      </c>
      <c r="U192" s="91">
        <f>R192/'סכום נכסי הקרן'!$C$42</f>
        <v>1.5427839613868373E-11</v>
      </c>
    </row>
    <row r="193" spans="2:21">
      <c r="B193" s="86" t="s">
        <v>690</v>
      </c>
      <c r="C193" s="87" t="s">
        <v>691</v>
      </c>
      <c r="D193" s="88" t="s">
        <v>118</v>
      </c>
      <c r="E193" s="88" t="s">
        <v>26</v>
      </c>
      <c r="F193" s="87" t="s">
        <v>467</v>
      </c>
      <c r="G193" s="88" t="s">
        <v>342</v>
      </c>
      <c r="H193" s="87" t="s">
        <v>423</v>
      </c>
      <c r="I193" s="87" t="s">
        <v>129</v>
      </c>
      <c r="J193" s="98"/>
      <c r="K193" s="90">
        <v>7.590000000000094</v>
      </c>
      <c r="L193" s="88" t="s">
        <v>131</v>
      </c>
      <c r="M193" s="89">
        <v>2.5000000000000001E-2</v>
      </c>
      <c r="N193" s="89">
        <v>5.700000000000692E-2</v>
      </c>
      <c r="O193" s="90">
        <v>718650.60726100008</v>
      </c>
      <c r="P193" s="99">
        <v>79.12</v>
      </c>
      <c r="Q193" s="90">
        <v>8.9831326330000021</v>
      </c>
      <c r="R193" s="90">
        <v>577.57949307800016</v>
      </c>
      <c r="S193" s="91">
        <v>5.3886107198457419E-4</v>
      </c>
      <c r="T193" s="91">
        <f t="shared" si="5"/>
        <v>3.7557009697205498E-3</v>
      </c>
      <c r="U193" s="91">
        <f>R193/'סכום נכסי הקרן'!$C$42</f>
        <v>2.9339843217104423E-4</v>
      </c>
    </row>
    <row r="194" spans="2:21">
      <c r="B194" s="86" t="s">
        <v>692</v>
      </c>
      <c r="C194" s="87" t="s">
        <v>693</v>
      </c>
      <c r="D194" s="88" t="s">
        <v>118</v>
      </c>
      <c r="E194" s="88" t="s">
        <v>26</v>
      </c>
      <c r="F194" s="87" t="s">
        <v>694</v>
      </c>
      <c r="G194" s="88" t="s">
        <v>342</v>
      </c>
      <c r="H194" s="87" t="s">
        <v>423</v>
      </c>
      <c r="I194" s="87" t="s">
        <v>129</v>
      </c>
      <c r="J194" s="98"/>
      <c r="K194" s="90">
        <v>5.2000000000000126</v>
      </c>
      <c r="L194" s="88" t="s">
        <v>131</v>
      </c>
      <c r="M194" s="89">
        <v>3.4300000000000004E-2</v>
      </c>
      <c r="N194" s="89">
        <v>5.309999999998951E-2</v>
      </c>
      <c r="O194" s="90">
        <v>518026.04639500007</v>
      </c>
      <c r="P194" s="99">
        <v>91.92</v>
      </c>
      <c r="Q194" s="90"/>
      <c r="R194" s="90">
        <v>476.16954185000003</v>
      </c>
      <c r="S194" s="91">
        <v>1.7047059575983944E-3</v>
      </c>
      <c r="T194" s="91">
        <f t="shared" si="5"/>
        <v>3.0962844621561457E-3</v>
      </c>
      <c r="U194" s="91">
        <f>R194/'סכום נכסי הקרן'!$C$42</f>
        <v>2.4188427515297434E-4</v>
      </c>
    </row>
    <row r="195" spans="2:21">
      <c r="B195" s="86" t="s">
        <v>695</v>
      </c>
      <c r="C195" s="87" t="s">
        <v>696</v>
      </c>
      <c r="D195" s="88" t="s">
        <v>118</v>
      </c>
      <c r="E195" s="88" t="s">
        <v>26</v>
      </c>
      <c r="F195" s="87" t="s">
        <v>694</v>
      </c>
      <c r="G195" s="88" t="s">
        <v>342</v>
      </c>
      <c r="H195" s="87" t="s">
        <v>423</v>
      </c>
      <c r="I195" s="87" t="s">
        <v>129</v>
      </c>
      <c r="J195" s="98"/>
      <c r="K195" s="90">
        <v>6.4600000000000213</v>
      </c>
      <c r="L195" s="88" t="s">
        <v>131</v>
      </c>
      <c r="M195" s="89">
        <v>2.98E-2</v>
      </c>
      <c r="N195" s="89">
        <v>5.4800000000092511E-2</v>
      </c>
      <c r="O195" s="90">
        <v>410873.56946300005</v>
      </c>
      <c r="P195" s="99">
        <v>86.29</v>
      </c>
      <c r="Q195" s="90"/>
      <c r="R195" s="90">
        <v>354.54280308900007</v>
      </c>
      <c r="S195" s="91">
        <v>1.0466991797839242E-3</v>
      </c>
      <c r="T195" s="91">
        <f t="shared" si="5"/>
        <v>2.3054086326243189E-3</v>
      </c>
      <c r="U195" s="91">
        <f>R195/'סכום נכסי הקרן'!$C$42</f>
        <v>1.801004083602255E-4</v>
      </c>
    </row>
    <row r="196" spans="2:21">
      <c r="B196" s="86" t="s">
        <v>697</v>
      </c>
      <c r="C196" s="87" t="s">
        <v>698</v>
      </c>
      <c r="D196" s="88" t="s">
        <v>118</v>
      </c>
      <c r="E196" s="88" t="s">
        <v>26</v>
      </c>
      <c r="F196" s="87" t="s">
        <v>488</v>
      </c>
      <c r="G196" s="88" t="s">
        <v>342</v>
      </c>
      <c r="H196" s="87" t="s">
        <v>423</v>
      </c>
      <c r="I196" s="87" t="s">
        <v>129</v>
      </c>
      <c r="J196" s="98"/>
      <c r="K196" s="90">
        <v>1.7900000000000251</v>
      </c>
      <c r="L196" s="88" t="s">
        <v>131</v>
      </c>
      <c r="M196" s="89">
        <v>3.61E-2</v>
      </c>
      <c r="N196" s="89">
        <v>5.2099999999979732E-2</v>
      </c>
      <c r="O196" s="90">
        <v>1063260.3544150002</v>
      </c>
      <c r="P196" s="99">
        <v>97.92</v>
      </c>
      <c r="Q196" s="90"/>
      <c r="R196" s="90">
        <v>1041.1445035910003</v>
      </c>
      <c r="S196" s="91">
        <v>1.3853555106384367E-3</v>
      </c>
      <c r="T196" s="91">
        <f t="shared" si="5"/>
        <v>6.7700246781924401E-3</v>
      </c>
      <c r="U196" s="91">
        <f>R196/'סכום נכסי הקרן'!$C$42</f>
        <v>5.2887986619678498E-4</v>
      </c>
    </row>
    <row r="197" spans="2:21">
      <c r="B197" s="86" t="s">
        <v>699</v>
      </c>
      <c r="C197" s="87" t="s">
        <v>700</v>
      </c>
      <c r="D197" s="88" t="s">
        <v>118</v>
      </c>
      <c r="E197" s="88" t="s">
        <v>26</v>
      </c>
      <c r="F197" s="87" t="s">
        <v>488</v>
      </c>
      <c r="G197" s="88" t="s">
        <v>342</v>
      </c>
      <c r="H197" s="87" t="s">
        <v>423</v>
      </c>
      <c r="I197" s="87" t="s">
        <v>129</v>
      </c>
      <c r="J197" s="98"/>
      <c r="K197" s="90">
        <v>2.8000000000001459</v>
      </c>
      <c r="L197" s="88" t="s">
        <v>131</v>
      </c>
      <c r="M197" s="89">
        <v>3.3000000000000002E-2</v>
      </c>
      <c r="N197" s="89">
        <v>4.8799999999900152E-2</v>
      </c>
      <c r="O197" s="90">
        <v>349938.44226600009</v>
      </c>
      <c r="P197" s="99">
        <v>96.15</v>
      </c>
      <c r="Q197" s="90"/>
      <c r="R197" s="90">
        <v>336.46581219700005</v>
      </c>
      <c r="S197" s="91">
        <v>1.1348925465501309E-3</v>
      </c>
      <c r="T197" s="91">
        <f t="shared" si="5"/>
        <v>2.1878633024379761E-3</v>
      </c>
      <c r="U197" s="91">
        <f>R197/'סכום נכסי הקרן'!$C$42</f>
        <v>1.7091767100606742E-4</v>
      </c>
    </row>
    <row r="198" spans="2:21">
      <c r="B198" s="86" t="s">
        <v>701</v>
      </c>
      <c r="C198" s="87" t="s">
        <v>702</v>
      </c>
      <c r="D198" s="88" t="s">
        <v>118</v>
      </c>
      <c r="E198" s="88" t="s">
        <v>26</v>
      </c>
      <c r="F198" s="87" t="s">
        <v>488</v>
      </c>
      <c r="G198" s="88" t="s">
        <v>342</v>
      </c>
      <c r="H198" s="87" t="s">
        <v>423</v>
      </c>
      <c r="I198" s="87" t="s">
        <v>129</v>
      </c>
      <c r="J198" s="98"/>
      <c r="K198" s="90">
        <v>5.1399999999999171</v>
      </c>
      <c r="L198" s="88" t="s">
        <v>131</v>
      </c>
      <c r="M198" s="89">
        <v>2.6200000000000001E-2</v>
      </c>
      <c r="N198" s="89">
        <v>5.2600000000015752E-2</v>
      </c>
      <c r="O198" s="90">
        <v>758170.20210900006</v>
      </c>
      <c r="P198" s="99">
        <v>88.74</v>
      </c>
      <c r="Q198" s="90"/>
      <c r="R198" s="90">
        <v>672.80021206900017</v>
      </c>
      <c r="S198" s="91">
        <v>5.8620153391744461E-4</v>
      </c>
      <c r="T198" s="91">
        <f t="shared" si="5"/>
        <v>4.3748720984359722E-3</v>
      </c>
      <c r="U198" s="91">
        <f>R198/'סכום נכסי הקרן'!$C$42</f>
        <v>3.4176858726999977E-4</v>
      </c>
    </row>
    <row r="199" spans="2:21">
      <c r="B199" s="86" t="s">
        <v>703</v>
      </c>
      <c r="C199" s="87" t="s">
        <v>704</v>
      </c>
      <c r="D199" s="88" t="s">
        <v>118</v>
      </c>
      <c r="E199" s="88" t="s">
        <v>26</v>
      </c>
      <c r="F199" s="87" t="s">
        <v>705</v>
      </c>
      <c r="G199" s="88" t="s">
        <v>126</v>
      </c>
      <c r="H199" s="87" t="s">
        <v>419</v>
      </c>
      <c r="I199" s="87" t="s">
        <v>263</v>
      </c>
      <c r="J199" s="98"/>
      <c r="K199" s="90">
        <v>2.5300000000000931</v>
      </c>
      <c r="L199" s="88" t="s">
        <v>131</v>
      </c>
      <c r="M199" s="89">
        <v>2.3E-2</v>
      </c>
      <c r="N199" s="89">
        <v>5.7899999999866739E-2</v>
      </c>
      <c r="O199" s="90">
        <v>265136.30063200009</v>
      </c>
      <c r="P199" s="99">
        <v>91.98</v>
      </c>
      <c r="Q199" s="90"/>
      <c r="R199" s="90">
        <v>243.87236337500002</v>
      </c>
      <c r="S199" s="91">
        <v>3.1578435753639556E-4</v>
      </c>
      <c r="T199" s="91">
        <f t="shared" si="5"/>
        <v>1.5857759539462026E-3</v>
      </c>
      <c r="U199" s="91">
        <f>R199/'סכום נכסי הקרן'!$C$42</f>
        <v>1.2388211479386676E-4</v>
      </c>
    </row>
    <row r="200" spans="2:21">
      <c r="B200" s="86" t="s">
        <v>706</v>
      </c>
      <c r="C200" s="87" t="s">
        <v>707</v>
      </c>
      <c r="D200" s="88" t="s">
        <v>118</v>
      </c>
      <c r="E200" s="88" t="s">
        <v>26</v>
      </c>
      <c r="F200" s="87" t="s">
        <v>705</v>
      </c>
      <c r="G200" s="88" t="s">
        <v>126</v>
      </c>
      <c r="H200" s="87" t="s">
        <v>419</v>
      </c>
      <c r="I200" s="87" t="s">
        <v>263</v>
      </c>
      <c r="J200" s="98"/>
      <c r="K200" s="90">
        <v>1.6200000000000681</v>
      </c>
      <c r="L200" s="88" t="s">
        <v>131</v>
      </c>
      <c r="M200" s="89">
        <v>2.75E-2</v>
      </c>
      <c r="N200" s="89">
        <v>5.8299999999905115E-2</v>
      </c>
      <c r="O200" s="90">
        <v>195317.33652400004</v>
      </c>
      <c r="P200" s="99">
        <v>95.52</v>
      </c>
      <c r="Q200" s="90"/>
      <c r="R200" s="90">
        <v>186.56711331899999</v>
      </c>
      <c r="S200" s="91">
        <v>7.2343053647268946E-4</v>
      </c>
      <c r="T200" s="91">
        <f t="shared" si="5"/>
        <v>1.2131495262687696E-3</v>
      </c>
      <c r="U200" s="91">
        <f>R200/'סכום נכסי הקרן'!$C$42</f>
        <v>9.4772233430178053E-5</v>
      </c>
    </row>
    <row r="201" spans="2:21">
      <c r="B201" s="86" t="s">
        <v>708</v>
      </c>
      <c r="C201" s="87" t="s">
        <v>709</v>
      </c>
      <c r="D201" s="88" t="s">
        <v>118</v>
      </c>
      <c r="E201" s="88" t="s">
        <v>26</v>
      </c>
      <c r="F201" s="87" t="s">
        <v>705</v>
      </c>
      <c r="G201" s="88" t="s">
        <v>126</v>
      </c>
      <c r="H201" s="87" t="s">
        <v>419</v>
      </c>
      <c r="I201" s="87" t="s">
        <v>263</v>
      </c>
      <c r="J201" s="98"/>
      <c r="K201" s="90">
        <v>0.42000000000056831</v>
      </c>
      <c r="L201" s="88" t="s">
        <v>131</v>
      </c>
      <c r="M201" s="89">
        <v>2.4E-2</v>
      </c>
      <c r="N201" s="89">
        <v>6.0900000000446625E-2</v>
      </c>
      <c r="O201" s="90">
        <v>29943.916638000006</v>
      </c>
      <c r="P201" s="99">
        <v>98.7</v>
      </c>
      <c r="Q201" s="90"/>
      <c r="R201" s="90">
        <v>29.554645752000003</v>
      </c>
      <c r="S201" s="91">
        <v>4.2706959950275872E-4</v>
      </c>
      <c r="T201" s="91">
        <f t="shared" si="5"/>
        <v>1.9217858847274513E-4</v>
      </c>
      <c r="U201" s="91">
        <f>R201/'סכום נכסי הקרן'!$C$42</f>
        <v>1.5013148546526366E-5</v>
      </c>
    </row>
    <row r="202" spans="2:21">
      <c r="B202" s="86" t="s">
        <v>710</v>
      </c>
      <c r="C202" s="87" t="s">
        <v>711</v>
      </c>
      <c r="D202" s="88" t="s">
        <v>118</v>
      </c>
      <c r="E202" s="88" t="s">
        <v>26</v>
      </c>
      <c r="F202" s="87" t="s">
        <v>705</v>
      </c>
      <c r="G202" s="88" t="s">
        <v>126</v>
      </c>
      <c r="H202" s="87" t="s">
        <v>419</v>
      </c>
      <c r="I202" s="87" t="s">
        <v>263</v>
      </c>
      <c r="J202" s="98"/>
      <c r="K202" s="90">
        <v>2.4799999999999924</v>
      </c>
      <c r="L202" s="88" t="s">
        <v>131</v>
      </c>
      <c r="M202" s="89">
        <v>2.1499999999999998E-2</v>
      </c>
      <c r="N202" s="89">
        <v>5.7600000000255752E-2</v>
      </c>
      <c r="O202" s="90">
        <v>207560.37525600006</v>
      </c>
      <c r="P202" s="99">
        <v>91.65</v>
      </c>
      <c r="Q202" s="90">
        <v>11.533794848000003</v>
      </c>
      <c r="R202" s="90">
        <v>201.76287885900001</v>
      </c>
      <c r="S202" s="91">
        <v>2.5082065918646758E-4</v>
      </c>
      <c r="T202" s="91">
        <f t="shared" si="5"/>
        <v>1.3119597369119598E-3</v>
      </c>
      <c r="U202" s="91">
        <f>R202/'סכום נכסי הקרן'!$C$42</f>
        <v>1.024913679190348E-4</v>
      </c>
    </row>
    <row r="203" spans="2:21">
      <c r="B203" s="86" t="s">
        <v>712</v>
      </c>
      <c r="C203" s="87" t="s">
        <v>713</v>
      </c>
      <c r="D203" s="88" t="s">
        <v>118</v>
      </c>
      <c r="E203" s="88" t="s">
        <v>26</v>
      </c>
      <c r="F203" s="87" t="s">
        <v>495</v>
      </c>
      <c r="G203" s="88" t="s">
        <v>127</v>
      </c>
      <c r="H203" s="87" t="s">
        <v>496</v>
      </c>
      <c r="I203" s="87" t="s">
        <v>263</v>
      </c>
      <c r="J203" s="98"/>
      <c r="K203" s="90">
        <v>1.5699999999938108</v>
      </c>
      <c r="L203" s="88" t="s">
        <v>131</v>
      </c>
      <c r="M203" s="89">
        <v>3.2500000000000001E-2</v>
      </c>
      <c r="N203" s="89">
        <v>6.6700000005633364E-2</v>
      </c>
      <c r="O203" s="90">
        <v>4231.3915379999999</v>
      </c>
      <c r="P203" s="99">
        <v>95.65</v>
      </c>
      <c r="Q203" s="90"/>
      <c r="R203" s="90">
        <v>4.0473259160000001</v>
      </c>
      <c r="S203" s="91">
        <v>1.1666503429769727E-5</v>
      </c>
      <c r="T203" s="91">
        <f t="shared" ref="T203:T256" si="6">IFERROR(R203/$R$11,0)</f>
        <v>2.6317668909071761E-5</v>
      </c>
      <c r="U203" s="91">
        <f>R203/'סכום נכסי הקרן'!$C$42</f>
        <v>2.0559578248032958E-6</v>
      </c>
    </row>
    <row r="204" spans="2:21">
      <c r="B204" s="86" t="s">
        <v>714</v>
      </c>
      <c r="C204" s="87" t="s">
        <v>715</v>
      </c>
      <c r="D204" s="88" t="s">
        <v>118</v>
      </c>
      <c r="E204" s="88" t="s">
        <v>26</v>
      </c>
      <c r="F204" s="87" t="s">
        <v>495</v>
      </c>
      <c r="G204" s="88" t="s">
        <v>127</v>
      </c>
      <c r="H204" s="87" t="s">
        <v>496</v>
      </c>
      <c r="I204" s="87" t="s">
        <v>263</v>
      </c>
      <c r="J204" s="98"/>
      <c r="K204" s="90">
        <v>2.2599999999999887</v>
      </c>
      <c r="L204" s="88" t="s">
        <v>131</v>
      </c>
      <c r="M204" s="89">
        <v>5.7000000000000002E-2</v>
      </c>
      <c r="N204" s="89">
        <v>6.8799999999978295E-2</v>
      </c>
      <c r="O204" s="90">
        <v>1166833.4296769998</v>
      </c>
      <c r="P204" s="99">
        <v>97.89</v>
      </c>
      <c r="Q204" s="90"/>
      <c r="R204" s="90">
        <v>1142.2132054710003</v>
      </c>
      <c r="S204" s="91">
        <v>1.9761425553900627E-3</v>
      </c>
      <c r="T204" s="91">
        <f t="shared" si="6"/>
        <v>7.4272222175930493E-3</v>
      </c>
      <c r="U204" s="91">
        <f>R204/'סכום נכסי הקרן'!$C$42</f>
        <v>5.8022067560663368E-4</v>
      </c>
    </row>
    <row r="205" spans="2:21">
      <c r="B205" s="86" t="s">
        <v>716</v>
      </c>
      <c r="C205" s="87" t="s">
        <v>717</v>
      </c>
      <c r="D205" s="88" t="s">
        <v>118</v>
      </c>
      <c r="E205" s="88" t="s">
        <v>26</v>
      </c>
      <c r="F205" s="87" t="s">
        <v>501</v>
      </c>
      <c r="G205" s="88" t="s">
        <v>127</v>
      </c>
      <c r="H205" s="87" t="s">
        <v>496</v>
      </c>
      <c r="I205" s="87" t="s">
        <v>263</v>
      </c>
      <c r="J205" s="98"/>
      <c r="K205" s="90">
        <v>1.6499999999998427</v>
      </c>
      <c r="L205" s="88" t="s">
        <v>131</v>
      </c>
      <c r="M205" s="89">
        <v>2.7999999999999997E-2</v>
      </c>
      <c r="N205" s="89">
        <v>6.2299999999908519E-2</v>
      </c>
      <c r="O205" s="90">
        <v>246556.42266600003</v>
      </c>
      <c r="P205" s="99">
        <v>95.33</v>
      </c>
      <c r="Q205" s="90"/>
      <c r="R205" s="90">
        <v>235.04223220500003</v>
      </c>
      <c r="S205" s="91">
        <v>7.0913027555561216E-4</v>
      </c>
      <c r="T205" s="91">
        <f t="shared" si="6"/>
        <v>1.52835817406417E-3</v>
      </c>
      <c r="U205" s="91">
        <f>R205/'סכום נכסי הקרן'!$C$42</f>
        <v>1.1939659085786928E-4</v>
      </c>
    </row>
    <row r="206" spans="2:21">
      <c r="B206" s="86" t="s">
        <v>718</v>
      </c>
      <c r="C206" s="87" t="s">
        <v>719</v>
      </c>
      <c r="D206" s="88" t="s">
        <v>118</v>
      </c>
      <c r="E206" s="88" t="s">
        <v>26</v>
      </c>
      <c r="F206" s="87" t="s">
        <v>501</v>
      </c>
      <c r="G206" s="88" t="s">
        <v>127</v>
      </c>
      <c r="H206" s="87" t="s">
        <v>496</v>
      </c>
      <c r="I206" s="87" t="s">
        <v>263</v>
      </c>
      <c r="J206" s="98"/>
      <c r="K206" s="90">
        <v>3.4299999999999247</v>
      </c>
      <c r="L206" s="88" t="s">
        <v>131</v>
      </c>
      <c r="M206" s="89">
        <v>5.6500000000000002E-2</v>
      </c>
      <c r="N206" s="89">
        <v>6.6100000000070075E-2</v>
      </c>
      <c r="O206" s="90">
        <v>592700.33634200017</v>
      </c>
      <c r="P206" s="99">
        <v>97.13</v>
      </c>
      <c r="Q206" s="90">
        <v>36.530522651000005</v>
      </c>
      <c r="R206" s="90">
        <v>612.22035931099992</v>
      </c>
      <c r="S206" s="91">
        <v>1.4322759061048298E-3</v>
      </c>
      <c r="T206" s="91">
        <f t="shared" si="6"/>
        <v>3.9809526215925936E-3</v>
      </c>
      <c r="U206" s="91">
        <f>R206/'סכום נכסי הקרן'!$C$42</f>
        <v>3.1099527548631827E-4</v>
      </c>
    </row>
    <row r="207" spans="2:21">
      <c r="B207" s="86" t="s">
        <v>720</v>
      </c>
      <c r="C207" s="87" t="s">
        <v>721</v>
      </c>
      <c r="D207" s="88" t="s">
        <v>118</v>
      </c>
      <c r="E207" s="88" t="s">
        <v>26</v>
      </c>
      <c r="F207" s="87" t="s">
        <v>508</v>
      </c>
      <c r="G207" s="88" t="s">
        <v>509</v>
      </c>
      <c r="H207" s="87" t="s">
        <v>496</v>
      </c>
      <c r="I207" s="87" t="s">
        <v>263</v>
      </c>
      <c r="J207" s="98"/>
      <c r="K207" s="90">
        <v>4.5400000000000169</v>
      </c>
      <c r="L207" s="88" t="s">
        <v>131</v>
      </c>
      <c r="M207" s="89">
        <v>5.5E-2</v>
      </c>
      <c r="N207" s="89">
        <v>6.760000000003058E-2</v>
      </c>
      <c r="O207" s="90">
        <v>420640.85</v>
      </c>
      <c r="P207" s="99">
        <v>96.34</v>
      </c>
      <c r="Q207" s="90"/>
      <c r="R207" s="90">
        <v>405.24539430100009</v>
      </c>
      <c r="S207" s="91">
        <v>1.7281236519602807E-3</v>
      </c>
      <c r="T207" s="91">
        <f t="shared" si="6"/>
        <v>2.6351013818724936E-3</v>
      </c>
      <c r="U207" s="91">
        <f>R207/'סכום נכסי הקרן'!$C$42</f>
        <v>2.058562756423785E-4</v>
      </c>
    </row>
    <row r="208" spans="2:21">
      <c r="B208" s="86" t="s">
        <v>722</v>
      </c>
      <c r="C208" s="87" t="s">
        <v>723</v>
      </c>
      <c r="D208" s="88" t="s">
        <v>118</v>
      </c>
      <c r="E208" s="88" t="s">
        <v>26</v>
      </c>
      <c r="F208" s="87" t="s">
        <v>724</v>
      </c>
      <c r="G208" s="88" t="s">
        <v>509</v>
      </c>
      <c r="H208" s="87" t="s">
        <v>513</v>
      </c>
      <c r="I208" s="87" t="s">
        <v>129</v>
      </c>
      <c r="J208" s="98"/>
      <c r="K208" s="90">
        <v>1.67</v>
      </c>
      <c r="L208" s="88" t="s">
        <v>131</v>
      </c>
      <c r="M208" s="89">
        <v>0.04</v>
      </c>
      <c r="N208" s="89">
        <v>5.5700241308427906E-2</v>
      </c>
      <c r="O208" s="90">
        <v>1.1274000000000001E-2</v>
      </c>
      <c r="P208" s="99">
        <v>98.54</v>
      </c>
      <c r="Q208" s="90"/>
      <c r="R208" s="90">
        <v>1.1189000000000002E-5</v>
      </c>
      <c r="S208" s="91">
        <v>5.7044125513328197E-11</v>
      </c>
      <c r="T208" s="91">
        <f t="shared" si="6"/>
        <v>7.2756284899000456E-11</v>
      </c>
      <c r="U208" s="91">
        <f>R208/'סכום נכסי הקרן'!$C$42</f>
        <v>5.6837804958537173E-12</v>
      </c>
    </row>
    <row r="209" spans="2:21">
      <c r="B209" s="86" t="s">
        <v>725</v>
      </c>
      <c r="C209" s="87" t="s">
        <v>726</v>
      </c>
      <c r="D209" s="88" t="s">
        <v>118</v>
      </c>
      <c r="E209" s="88" t="s">
        <v>26</v>
      </c>
      <c r="F209" s="87" t="s">
        <v>724</v>
      </c>
      <c r="G209" s="88" t="s">
        <v>509</v>
      </c>
      <c r="H209" s="87" t="s">
        <v>496</v>
      </c>
      <c r="I209" s="87" t="s">
        <v>263</v>
      </c>
      <c r="J209" s="98"/>
      <c r="K209" s="90">
        <v>3.3600017088852869</v>
      </c>
      <c r="L209" s="88" t="s">
        <v>131</v>
      </c>
      <c r="M209" s="89">
        <v>0.04</v>
      </c>
      <c r="N209" s="89">
        <v>5.4897787144362484E-2</v>
      </c>
      <c r="O209" s="90">
        <v>2.4649000000000001E-2</v>
      </c>
      <c r="P209" s="99">
        <v>96.22</v>
      </c>
      <c r="Q209" s="90"/>
      <c r="R209" s="90">
        <v>2.3725000000000007E-5</v>
      </c>
      <c r="S209" s="91">
        <v>3.1835437859754804E-11</v>
      </c>
      <c r="T209" s="91">
        <f t="shared" si="6"/>
        <v>1.5427141471344946E-10</v>
      </c>
      <c r="U209" s="91">
        <f>R209/'סכום נכסי הקרן'!$C$42</f>
        <v>1.2051809121827639E-11</v>
      </c>
    </row>
    <row r="210" spans="2:21">
      <c r="B210" s="86" t="s">
        <v>727</v>
      </c>
      <c r="C210" s="87" t="s">
        <v>728</v>
      </c>
      <c r="D210" s="88" t="s">
        <v>118</v>
      </c>
      <c r="E210" s="88" t="s">
        <v>26</v>
      </c>
      <c r="F210" s="87" t="s">
        <v>729</v>
      </c>
      <c r="G210" s="88" t="s">
        <v>278</v>
      </c>
      <c r="H210" s="87" t="s">
        <v>496</v>
      </c>
      <c r="I210" s="87" t="s">
        <v>263</v>
      </c>
      <c r="J210" s="98"/>
      <c r="K210" s="90">
        <v>0.74000094414218764</v>
      </c>
      <c r="L210" s="88" t="s">
        <v>131</v>
      </c>
      <c r="M210" s="89">
        <v>5.9000000000000004E-2</v>
      </c>
      <c r="N210" s="89">
        <v>5.7497792569449174E-2</v>
      </c>
      <c r="O210" s="90">
        <v>1.4554000000000001E-2</v>
      </c>
      <c r="P210" s="99">
        <v>101.61</v>
      </c>
      <c r="Q210" s="90"/>
      <c r="R210" s="90">
        <v>1.4723000000000001E-5</v>
      </c>
      <c r="S210" s="91">
        <v>5.5311751820813736E-11</v>
      </c>
      <c r="T210" s="91">
        <f t="shared" si="6"/>
        <v>9.5736060645990135E-11</v>
      </c>
      <c r="U210" s="91">
        <f>R210/'סכום נכסי הקרן'!$C$42</f>
        <v>7.4789793762136268E-12</v>
      </c>
    </row>
    <row r="211" spans="2:21">
      <c r="B211" s="86" t="s">
        <v>730</v>
      </c>
      <c r="C211" s="87" t="s">
        <v>731</v>
      </c>
      <c r="D211" s="88" t="s">
        <v>118</v>
      </c>
      <c r="E211" s="88" t="s">
        <v>26</v>
      </c>
      <c r="F211" s="87" t="s">
        <v>729</v>
      </c>
      <c r="G211" s="88" t="s">
        <v>278</v>
      </c>
      <c r="H211" s="87" t="s">
        <v>496</v>
      </c>
      <c r="I211" s="87" t="s">
        <v>263</v>
      </c>
      <c r="J211" s="98"/>
      <c r="K211" s="90">
        <v>3.0899999680202717</v>
      </c>
      <c r="L211" s="88" t="s">
        <v>131</v>
      </c>
      <c r="M211" s="89">
        <v>2.7000000000000003E-2</v>
      </c>
      <c r="N211" s="89">
        <v>5.7700236261051724E-2</v>
      </c>
      <c r="O211" s="90">
        <v>0.16371300000000003</v>
      </c>
      <c r="P211" s="99">
        <v>91.23</v>
      </c>
      <c r="Q211" s="90"/>
      <c r="R211" s="90">
        <v>1.4941100000000001E-4</v>
      </c>
      <c r="S211" s="91">
        <v>2.2558804707691961E-10</v>
      </c>
      <c r="T211" s="91">
        <f t="shared" si="6"/>
        <v>9.7154252239204172E-10</v>
      </c>
      <c r="U211" s="91">
        <f>R211/'סכום נכסי הקרן'!$C$42</f>
        <v>7.5897696636517981E-11</v>
      </c>
    </row>
    <row r="212" spans="2:21">
      <c r="B212" s="86" t="s">
        <v>732</v>
      </c>
      <c r="C212" s="87" t="s">
        <v>733</v>
      </c>
      <c r="D212" s="88" t="s">
        <v>118</v>
      </c>
      <c r="E212" s="88" t="s">
        <v>26</v>
      </c>
      <c r="F212" s="87" t="s">
        <v>734</v>
      </c>
      <c r="G212" s="88" t="s">
        <v>574</v>
      </c>
      <c r="H212" s="87" t="s">
        <v>513</v>
      </c>
      <c r="I212" s="87" t="s">
        <v>129</v>
      </c>
      <c r="J212" s="98"/>
      <c r="K212" s="90">
        <v>1.0599999999991556</v>
      </c>
      <c r="L212" s="88" t="s">
        <v>131</v>
      </c>
      <c r="M212" s="89">
        <v>3.0499999999999999E-2</v>
      </c>
      <c r="N212" s="89">
        <v>5.879999999939016E-2</v>
      </c>
      <c r="O212" s="90">
        <v>15407.926775000002</v>
      </c>
      <c r="P212" s="99">
        <v>97.91</v>
      </c>
      <c r="Q212" s="90"/>
      <c r="R212" s="90">
        <v>15.085901134000004</v>
      </c>
      <c r="S212" s="91">
        <v>2.2954593808427752E-4</v>
      </c>
      <c r="T212" s="91">
        <f t="shared" si="6"/>
        <v>9.8095819185222818E-5</v>
      </c>
      <c r="U212" s="91">
        <f>R212/'סכום נכסי הקרן'!$C$42</f>
        <v>7.6633256437399831E-6</v>
      </c>
    </row>
    <row r="213" spans="2:21">
      <c r="B213" s="86" t="s">
        <v>735</v>
      </c>
      <c r="C213" s="87" t="s">
        <v>736</v>
      </c>
      <c r="D213" s="88" t="s">
        <v>118</v>
      </c>
      <c r="E213" s="88" t="s">
        <v>26</v>
      </c>
      <c r="F213" s="87" t="s">
        <v>734</v>
      </c>
      <c r="G213" s="88" t="s">
        <v>574</v>
      </c>
      <c r="H213" s="87" t="s">
        <v>513</v>
      </c>
      <c r="I213" s="87" t="s">
        <v>129</v>
      </c>
      <c r="J213" s="98"/>
      <c r="K213" s="90">
        <v>2.6699999999999693</v>
      </c>
      <c r="L213" s="88" t="s">
        <v>131</v>
      </c>
      <c r="M213" s="89">
        <v>2.58E-2</v>
      </c>
      <c r="N213" s="89">
        <v>5.8399999999845527E-2</v>
      </c>
      <c r="O213" s="90">
        <v>223944.74085200002</v>
      </c>
      <c r="P213" s="99">
        <v>92.5</v>
      </c>
      <c r="Q213" s="90"/>
      <c r="R213" s="90">
        <v>207.14888528000003</v>
      </c>
      <c r="S213" s="91">
        <v>7.4022754673674126E-4</v>
      </c>
      <c r="T213" s="91">
        <f t="shared" si="6"/>
        <v>1.3469821533597319E-3</v>
      </c>
      <c r="U213" s="91">
        <f>R213/'סכום נכסי הקרן'!$C$42</f>
        <v>1.0522734774263143E-4</v>
      </c>
    </row>
    <row r="214" spans="2:21">
      <c r="B214" s="86" t="s">
        <v>737</v>
      </c>
      <c r="C214" s="87" t="s">
        <v>738</v>
      </c>
      <c r="D214" s="88" t="s">
        <v>118</v>
      </c>
      <c r="E214" s="88" t="s">
        <v>26</v>
      </c>
      <c r="F214" s="87" t="s">
        <v>734</v>
      </c>
      <c r="G214" s="88" t="s">
        <v>574</v>
      </c>
      <c r="H214" s="87" t="s">
        <v>513</v>
      </c>
      <c r="I214" s="87" t="s">
        <v>129</v>
      </c>
      <c r="J214" s="98"/>
      <c r="K214" s="90">
        <v>4.1400000000000086</v>
      </c>
      <c r="L214" s="88" t="s">
        <v>131</v>
      </c>
      <c r="M214" s="89">
        <v>0.04</v>
      </c>
      <c r="N214" s="89">
        <v>5.9799999999993005E-2</v>
      </c>
      <c r="O214" s="90">
        <v>673025.3600000001</v>
      </c>
      <c r="P214" s="99">
        <v>93.48</v>
      </c>
      <c r="Q214" s="90"/>
      <c r="R214" s="90">
        <v>629.14410652800007</v>
      </c>
      <c r="S214" s="91">
        <v>1.5375529384887773E-3</v>
      </c>
      <c r="T214" s="91">
        <f t="shared" si="6"/>
        <v>4.0909990041181742E-3</v>
      </c>
      <c r="U214" s="91">
        <f>R214/'סכום נכסי הקרן'!$C$42</f>
        <v>3.1959218891457317E-4</v>
      </c>
    </row>
    <row r="215" spans="2:21">
      <c r="B215" s="86" t="s">
        <v>739</v>
      </c>
      <c r="C215" s="87" t="s">
        <v>740</v>
      </c>
      <c r="D215" s="88" t="s">
        <v>118</v>
      </c>
      <c r="E215" s="88" t="s">
        <v>26</v>
      </c>
      <c r="F215" s="87" t="s">
        <v>741</v>
      </c>
      <c r="G215" s="88" t="s">
        <v>127</v>
      </c>
      <c r="H215" s="87" t="s">
        <v>496</v>
      </c>
      <c r="I215" s="87" t="s">
        <v>263</v>
      </c>
      <c r="J215" s="98"/>
      <c r="K215" s="90">
        <v>0.73999999999997979</v>
      </c>
      <c r="L215" s="88" t="s">
        <v>131</v>
      </c>
      <c r="M215" s="89">
        <v>2.9500000000000002E-2</v>
      </c>
      <c r="N215" s="89">
        <v>5.7599999999874203E-2</v>
      </c>
      <c r="O215" s="90">
        <v>86952.582337000014</v>
      </c>
      <c r="P215" s="99">
        <v>98.74</v>
      </c>
      <c r="Q215" s="90"/>
      <c r="R215" s="90">
        <v>85.856979833000025</v>
      </c>
      <c r="S215" s="91">
        <v>1.6210472223971031E-3</v>
      </c>
      <c r="T215" s="91">
        <f t="shared" si="6"/>
        <v>5.5828357183818793E-4</v>
      </c>
      <c r="U215" s="91">
        <f>R215/'סכום נכסי הקרן'!$C$42</f>
        <v>4.3613569345581501E-5</v>
      </c>
    </row>
    <row r="216" spans="2:21">
      <c r="B216" s="86" t="s">
        <v>742</v>
      </c>
      <c r="C216" s="87" t="s">
        <v>743</v>
      </c>
      <c r="D216" s="88" t="s">
        <v>118</v>
      </c>
      <c r="E216" s="88" t="s">
        <v>26</v>
      </c>
      <c r="F216" s="87" t="s">
        <v>552</v>
      </c>
      <c r="G216" s="88" t="s">
        <v>154</v>
      </c>
      <c r="H216" s="87" t="s">
        <v>496</v>
      </c>
      <c r="I216" s="87" t="s">
        <v>263</v>
      </c>
      <c r="J216" s="98"/>
      <c r="K216" s="90">
        <v>1.2299990345099716</v>
      </c>
      <c r="L216" s="88" t="s">
        <v>131</v>
      </c>
      <c r="M216" s="89">
        <v>4.1399999999999999E-2</v>
      </c>
      <c r="N216" s="89">
        <v>5.3600834976226371E-2</v>
      </c>
      <c r="O216" s="90">
        <v>1.7415000000000003E-2</v>
      </c>
      <c r="P216" s="99">
        <v>99.57</v>
      </c>
      <c r="Q216" s="90"/>
      <c r="R216" s="90">
        <v>1.7246000000000004E-5</v>
      </c>
      <c r="S216" s="91">
        <v>7.735778740257018E-11</v>
      </c>
      <c r="T216" s="91">
        <f t="shared" si="6"/>
        <v>1.1214182584396835E-10</v>
      </c>
      <c r="U216" s="91">
        <f>R216/'סכום נכסי הקרן'!$C$42</f>
        <v>8.7606111745011362E-12</v>
      </c>
    </row>
    <row r="217" spans="2:21">
      <c r="B217" s="86" t="s">
        <v>744</v>
      </c>
      <c r="C217" s="87" t="s">
        <v>745</v>
      </c>
      <c r="D217" s="88" t="s">
        <v>118</v>
      </c>
      <c r="E217" s="88" t="s">
        <v>26</v>
      </c>
      <c r="F217" s="87" t="s">
        <v>552</v>
      </c>
      <c r="G217" s="88" t="s">
        <v>154</v>
      </c>
      <c r="H217" s="87" t="s">
        <v>496</v>
      </c>
      <c r="I217" s="87" t="s">
        <v>263</v>
      </c>
      <c r="J217" s="98"/>
      <c r="K217" s="90">
        <v>1.779999999999877</v>
      </c>
      <c r="L217" s="88" t="s">
        <v>131</v>
      </c>
      <c r="M217" s="89">
        <v>3.5499999999999997E-2</v>
      </c>
      <c r="N217" s="89">
        <v>5.960000000003543E-2</v>
      </c>
      <c r="O217" s="90">
        <v>209877.66062800004</v>
      </c>
      <c r="P217" s="99">
        <v>96.81</v>
      </c>
      <c r="Q217" s="90"/>
      <c r="R217" s="90">
        <v>203.18255384300005</v>
      </c>
      <c r="S217" s="91">
        <v>5.3697929819902183E-4</v>
      </c>
      <c r="T217" s="91">
        <f t="shared" si="6"/>
        <v>1.3211911496923594E-3</v>
      </c>
      <c r="U217" s="91">
        <f>R217/'סכום נכסי הקרן'!$C$42</f>
        <v>1.0321253343735733E-4</v>
      </c>
    </row>
    <row r="218" spans="2:21">
      <c r="B218" s="86" t="s">
        <v>746</v>
      </c>
      <c r="C218" s="87" t="s">
        <v>747</v>
      </c>
      <c r="D218" s="88" t="s">
        <v>118</v>
      </c>
      <c r="E218" s="88" t="s">
        <v>26</v>
      </c>
      <c r="F218" s="87" t="s">
        <v>552</v>
      </c>
      <c r="G218" s="88" t="s">
        <v>154</v>
      </c>
      <c r="H218" s="87" t="s">
        <v>496</v>
      </c>
      <c r="I218" s="87" t="s">
        <v>263</v>
      </c>
      <c r="J218" s="98"/>
      <c r="K218" s="90">
        <v>2.2700000000000204</v>
      </c>
      <c r="L218" s="88" t="s">
        <v>131</v>
      </c>
      <c r="M218" s="89">
        <v>2.5000000000000001E-2</v>
      </c>
      <c r="N218" s="89">
        <v>5.9600000000005621E-2</v>
      </c>
      <c r="O218" s="90">
        <v>904454.56458900007</v>
      </c>
      <c r="P218" s="99">
        <v>94.31</v>
      </c>
      <c r="Q218" s="90"/>
      <c r="R218" s="90">
        <v>852.99107976200014</v>
      </c>
      <c r="S218" s="91">
        <v>8.0006113197733696E-4</v>
      </c>
      <c r="T218" s="91">
        <f t="shared" si="6"/>
        <v>5.5465601944293588E-3</v>
      </c>
      <c r="U218" s="91">
        <f>R218/'סכום נכסי הקרן'!$C$42</f>
        <v>4.3330181984882097E-4</v>
      </c>
    </row>
    <row r="219" spans="2:21">
      <c r="B219" s="86" t="s">
        <v>748</v>
      </c>
      <c r="C219" s="87" t="s">
        <v>749</v>
      </c>
      <c r="D219" s="88" t="s">
        <v>118</v>
      </c>
      <c r="E219" s="88" t="s">
        <v>26</v>
      </c>
      <c r="F219" s="87" t="s">
        <v>552</v>
      </c>
      <c r="G219" s="88" t="s">
        <v>154</v>
      </c>
      <c r="H219" s="87" t="s">
        <v>496</v>
      </c>
      <c r="I219" s="87" t="s">
        <v>263</v>
      </c>
      <c r="J219" s="98"/>
      <c r="K219" s="90">
        <v>4.0600000000000094</v>
      </c>
      <c r="L219" s="88" t="s">
        <v>131</v>
      </c>
      <c r="M219" s="89">
        <v>4.7300000000000002E-2</v>
      </c>
      <c r="N219" s="89">
        <v>6.0200000000070704E-2</v>
      </c>
      <c r="O219" s="90">
        <v>422777.70551800006</v>
      </c>
      <c r="P219" s="99">
        <v>96.34</v>
      </c>
      <c r="Q219" s="90"/>
      <c r="R219" s="90">
        <v>407.30406025600007</v>
      </c>
      <c r="S219" s="91">
        <v>1.0705536774191916E-3</v>
      </c>
      <c r="T219" s="91">
        <f t="shared" si="6"/>
        <v>2.6484878227281423E-3</v>
      </c>
      <c r="U219" s="91">
        <f>R219/'סכום נכסי הקרן'!$C$42</f>
        <v>2.0690203535303245E-4</v>
      </c>
    </row>
    <row r="220" spans="2:21">
      <c r="B220" s="86" t="s">
        <v>750</v>
      </c>
      <c r="C220" s="87" t="s">
        <v>751</v>
      </c>
      <c r="D220" s="88" t="s">
        <v>118</v>
      </c>
      <c r="E220" s="88" t="s">
        <v>26</v>
      </c>
      <c r="F220" s="87" t="s">
        <v>555</v>
      </c>
      <c r="G220" s="88" t="s">
        <v>278</v>
      </c>
      <c r="H220" s="87" t="s">
        <v>496</v>
      </c>
      <c r="I220" s="87" t="s">
        <v>263</v>
      </c>
      <c r="J220" s="98"/>
      <c r="K220" s="90">
        <v>0.65999962695551617</v>
      </c>
      <c r="L220" s="88" t="s">
        <v>131</v>
      </c>
      <c r="M220" s="89">
        <v>6.4000000000000001E-2</v>
      </c>
      <c r="N220" s="89">
        <v>5.809649276889748E-2</v>
      </c>
      <c r="O220" s="90">
        <v>1.6910000000000001E-2</v>
      </c>
      <c r="P220" s="99">
        <v>100.97</v>
      </c>
      <c r="Q220" s="90"/>
      <c r="R220" s="90">
        <v>1.7079E-5</v>
      </c>
      <c r="S220" s="91">
        <v>2.4345018021547158E-11</v>
      </c>
      <c r="T220" s="91">
        <f t="shared" si="6"/>
        <v>1.1105591114398325E-10</v>
      </c>
      <c r="U220" s="91">
        <f>R220/'סכום נכסי הקרן'!$C$42</f>
        <v>8.6757786297869003E-12</v>
      </c>
    </row>
    <row r="221" spans="2:21">
      <c r="B221" s="86" t="s">
        <v>752</v>
      </c>
      <c r="C221" s="87" t="s">
        <v>753</v>
      </c>
      <c r="D221" s="88" t="s">
        <v>118</v>
      </c>
      <c r="E221" s="88" t="s">
        <v>26</v>
      </c>
      <c r="F221" s="87" t="s">
        <v>555</v>
      </c>
      <c r="G221" s="88" t="s">
        <v>278</v>
      </c>
      <c r="H221" s="87" t="s">
        <v>496</v>
      </c>
      <c r="I221" s="87" t="s">
        <v>263</v>
      </c>
      <c r="J221" s="98"/>
      <c r="K221" s="90">
        <v>4.6799999999998523</v>
      </c>
      <c r="L221" s="88" t="s">
        <v>131</v>
      </c>
      <c r="M221" s="89">
        <v>2.4300000000000002E-2</v>
      </c>
      <c r="N221" s="89">
        <v>5.5000000000016459E-2</v>
      </c>
      <c r="O221" s="90">
        <v>693426.06264800008</v>
      </c>
      <c r="P221" s="99">
        <v>87.67</v>
      </c>
      <c r="Q221" s="90"/>
      <c r="R221" s="90">
        <v>607.92662913600009</v>
      </c>
      <c r="S221" s="91">
        <v>4.7345279315588062E-4</v>
      </c>
      <c r="T221" s="91">
        <f t="shared" si="6"/>
        <v>3.9530327131207261E-3</v>
      </c>
      <c r="U221" s="91">
        <f>R221/'סכום נכסי הקרן'!$C$42</f>
        <v>3.088141493961295E-4</v>
      </c>
    </row>
    <row r="222" spans="2:21">
      <c r="B222" s="86" t="s">
        <v>754</v>
      </c>
      <c r="C222" s="87" t="s">
        <v>755</v>
      </c>
      <c r="D222" s="88" t="s">
        <v>118</v>
      </c>
      <c r="E222" s="88" t="s">
        <v>26</v>
      </c>
      <c r="F222" s="87" t="s">
        <v>756</v>
      </c>
      <c r="G222" s="88" t="s">
        <v>154</v>
      </c>
      <c r="H222" s="87" t="s">
        <v>496</v>
      </c>
      <c r="I222" s="87" t="s">
        <v>263</v>
      </c>
      <c r="J222" s="98"/>
      <c r="K222" s="90">
        <v>0.73</v>
      </c>
      <c r="L222" s="88" t="s">
        <v>131</v>
      </c>
      <c r="M222" s="89">
        <v>2.1600000000000001E-2</v>
      </c>
      <c r="N222" s="89">
        <v>5.5893442622950811E-2</v>
      </c>
      <c r="O222" s="90">
        <v>7.4030000000000007E-3</v>
      </c>
      <c r="P222" s="99">
        <v>98.16</v>
      </c>
      <c r="Q222" s="90"/>
      <c r="R222" s="90">
        <v>7.3200000000000011E-6</v>
      </c>
      <c r="S222" s="91">
        <v>5.7880452089567201E-11</v>
      </c>
      <c r="T222" s="91">
        <f t="shared" si="6"/>
        <v>4.7598177268807162E-11</v>
      </c>
      <c r="U222" s="91">
        <f>R222/'סכום נכסי הקרן'!$C$42</f>
        <v>3.7184085467556717E-12</v>
      </c>
    </row>
    <row r="223" spans="2:21">
      <c r="B223" s="86" t="s">
        <v>757</v>
      </c>
      <c r="C223" s="87" t="s">
        <v>758</v>
      </c>
      <c r="D223" s="88" t="s">
        <v>118</v>
      </c>
      <c r="E223" s="88" t="s">
        <v>26</v>
      </c>
      <c r="F223" s="87" t="s">
        <v>756</v>
      </c>
      <c r="G223" s="88" t="s">
        <v>154</v>
      </c>
      <c r="H223" s="87" t="s">
        <v>496</v>
      </c>
      <c r="I223" s="87" t="s">
        <v>263</v>
      </c>
      <c r="J223" s="98"/>
      <c r="K223" s="90">
        <v>2.6999999999999997</v>
      </c>
      <c r="L223" s="88" t="s">
        <v>131</v>
      </c>
      <c r="M223" s="89">
        <v>0.04</v>
      </c>
      <c r="N223" s="89">
        <v>5.3798116485325051E-2</v>
      </c>
      <c r="O223" s="90">
        <v>2.2462000000000003E-2</v>
      </c>
      <c r="P223" s="99">
        <v>97.49</v>
      </c>
      <c r="Q223" s="90"/>
      <c r="R223" s="90">
        <v>2.1874000000000001E-5</v>
      </c>
      <c r="S223" s="91">
        <v>3.299995087176756E-11</v>
      </c>
      <c r="T223" s="91">
        <f t="shared" si="6"/>
        <v>1.422353182483453E-10</v>
      </c>
      <c r="U223" s="91">
        <f>R223/'סכום נכסי הקרן'!$C$42</f>
        <v>1.1111539419635731E-11</v>
      </c>
    </row>
    <row r="224" spans="2:21">
      <c r="B224" s="86" t="s">
        <v>759</v>
      </c>
      <c r="C224" s="87" t="s">
        <v>760</v>
      </c>
      <c r="D224" s="88" t="s">
        <v>118</v>
      </c>
      <c r="E224" s="88" t="s">
        <v>26</v>
      </c>
      <c r="F224" s="87" t="s">
        <v>761</v>
      </c>
      <c r="G224" s="88" t="s">
        <v>762</v>
      </c>
      <c r="H224" s="87" t="s">
        <v>496</v>
      </c>
      <c r="I224" s="87" t="s">
        <v>263</v>
      </c>
      <c r="J224" s="98"/>
      <c r="K224" s="90">
        <v>1.479998587824102</v>
      </c>
      <c r="L224" s="88" t="s">
        <v>131</v>
      </c>
      <c r="M224" s="89">
        <v>3.3500000000000002E-2</v>
      </c>
      <c r="N224" s="89">
        <v>5.3399878085949398E-2</v>
      </c>
      <c r="O224" s="90">
        <v>1.3124000000000004E-2</v>
      </c>
      <c r="P224" s="99">
        <v>97.22</v>
      </c>
      <c r="Q224" s="90">
        <v>6.8980000000000015E-6</v>
      </c>
      <c r="R224" s="90">
        <v>1.9686000000000004E-5</v>
      </c>
      <c r="S224" s="91">
        <v>1.4323924723358929E-10</v>
      </c>
      <c r="T224" s="91">
        <f t="shared" si="6"/>
        <v>1.2800788493357075E-10</v>
      </c>
      <c r="U224" s="91">
        <f>R224/'סכום נכסי הקרן'!$C$42</f>
        <v>1.0000080690086361E-11</v>
      </c>
    </row>
    <row r="225" spans="2:21">
      <c r="B225" s="86" t="s">
        <v>763</v>
      </c>
      <c r="C225" s="87" t="s">
        <v>764</v>
      </c>
      <c r="D225" s="88" t="s">
        <v>118</v>
      </c>
      <c r="E225" s="88" t="s">
        <v>26</v>
      </c>
      <c r="F225" s="87" t="s">
        <v>761</v>
      </c>
      <c r="G225" s="88" t="s">
        <v>762</v>
      </c>
      <c r="H225" s="87" t="s">
        <v>496</v>
      </c>
      <c r="I225" s="87" t="s">
        <v>263</v>
      </c>
      <c r="J225" s="98"/>
      <c r="K225" s="90">
        <v>3.4499974841213761</v>
      </c>
      <c r="L225" s="88" t="s">
        <v>131</v>
      </c>
      <c r="M225" s="89">
        <v>2.6200000000000001E-2</v>
      </c>
      <c r="N225" s="89">
        <v>5.5199226000078996E-2</v>
      </c>
      <c r="O225" s="90">
        <v>2.7762000000000005E-2</v>
      </c>
      <c r="P225" s="99">
        <v>91.29</v>
      </c>
      <c r="Q225" s="90"/>
      <c r="R225" s="90">
        <v>2.5323000000000001E-5</v>
      </c>
      <c r="S225" s="91">
        <v>5.5449329825382619E-11</v>
      </c>
      <c r="T225" s="91">
        <f t="shared" si="6"/>
        <v>1.6466238292049229E-10</v>
      </c>
      <c r="U225" s="91">
        <f>R225/'סכום נכסי הקרן'!$C$42</f>
        <v>1.2863560058674024E-11</v>
      </c>
    </row>
    <row r="226" spans="2:21">
      <c r="B226" s="86" t="s">
        <v>765</v>
      </c>
      <c r="C226" s="87" t="s">
        <v>766</v>
      </c>
      <c r="D226" s="88" t="s">
        <v>118</v>
      </c>
      <c r="E226" s="88" t="s">
        <v>26</v>
      </c>
      <c r="F226" s="87" t="s">
        <v>761</v>
      </c>
      <c r="G226" s="88" t="s">
        <v>762</v>
      </c>
      <c r="H226" s="87" t="s">
        <v>496</v>
      </c>
      <c r="I226" s="87" t="s">
        <v>263</v>
      </c>
      <c r="J226" s="98"/>
      <c r="K226" s="90">
        <v>5.8400000000000443</v>
      </c>
      <c r="L226" s="88" t="s">
        <v>131</v>
      </c>
      <c r="M226" s="89">
        <v>2.3399999999999997E-2</v>
      </c>
      <c r="N226" s="89">
        <v>5.7299999999927041E-2</v>
      </c>
      <c r="O226" s="90">
        <v>550707.59421800007</v>
      </c>
      <c r="P226" s="99">
        <v>82.62</v>
      </c>
      <c r="Q226" s="90"/>
      <c r="R226" s="90">
        <v>454.9946143840001</v>
      </c>
      <c r="S226" s="91">
        <v>5.2137997085727813E-4</v>
      </c>
      <c r="T226" s="91">
        <f t="shared" si="6"/>
        <v>2.958594851339097E-3</v>
      </c>
      <c r="U226" s="91">
        <f>R226/'סכום נכסי הקרן'!$C$42</f>
        <v>2.311278501165665E-4</v>
      </c>
    </row>
    <row r="227" spans="2:21">
      <c r="B227" s="86" t="s">
        <v>767</v>
      </c>
      <c r="C227" s="87" t="s">
        <v>768</v>
      </c>
      <c r="D227" s="88" t="s">
        <v>118</v>
      </c>
      <c r="E227" s="88" t="s">
        <v>26</v>
      </c>
      <c r="F227" s="87" t="s">
        <v>769</v>
      </c>
      <c r="G227" s="88" t="s">
        <v>574</v>
      </c>
      <c r="H227" s="87" t="s">
        <v>562</v>
      </c>
      <c r="I227" s="87" t="s">
        <v>129</v>
      </c>
      <c r="J227" s="98"/>
      <c r="K227" s="90">
        <v>1.8400000000000254</v>
      </c>
      <c r="L227" s="88" t="s">
        <v>131</v>
      </c>
      <c r="M227" s="89">
        <v>2.9500000000000002E-2</v>
      </c>
      <c r="N227" s="89">
        <v>6.280000000000388E-2</v>
      </c>
      <c r="O227" s="90">
        <v>543073.58777800004</v>
      </c>
      <c r="P227" s="99">
        <v>94.95</v>
      </c>
      <c r="Q227" s="90"/>
      <c r="R227" s="90">
        <v>515.6483716350001</v>
      </c>
      <c r="S227" s="91">
        <v>1.3752758099682084E-3</v>
      </c>
      <c r="T227" s="91">
        <f t="shared" si="6"/>
        <v>3.3529948909090824E-3</v>
      </c>
      <c r="U227" s="91">
        <f>R227/'סכום נכסי הקרן'!$C$42</f>
        <v>2.6193870385358319E-4</v>
      </c>
    </row>
    <row r="228" spans="2:21">
      <c r="B228" s="86" t="s">
        <v>770</v>
      </c>
      <c r="C228" s="87" t="s">
        <v>771</v>
      </c>
      <c r="D228" s="88" t="s">
        <v>118</v>
      </c>
      <c r="E228" s="88" t="s">
        <v>26</v>
      </c>
      <c r="F228" s="87" t="s">
        <v>769</v>
      </c>
      <c r="G228" s="88" t="s">
        <v>574</v>
      </c>
      <c r="H228" s="87" t="s">
        <v>562</v>
      </c>
      <c r="I228" s="87" t="s">
        <v>129</v>
      </c>
      <c r="J228" s="98"/>
      <c r="K228" s="90">
        <v>3.1800000000002946</v>
      </c>
      <c r="L228" s="88" t="s">
        <v>131</v>
      </c>
      <c r="M228" s="89">
        <v>2.5499999999999998E-2</v>
      </c>
      <c r="N228" s="89">
        <v>6.2300000000567568E-2</v>
      </c>
      <c r="O228" s="90">
        <v>49186.434762000004</v>
      </c>
      <c r="P228" s="99">
        <v>89.91</v>
      </c>
      <c r="Q228" s="90"/>
      <c r="R228" s="90">
        <v>44.223523463000014</v>
      </c>
      <c r="S228" s="91">
        <v>8.4470684301636646E-5</v>
      </c>
      <c r="T228" s="91">
        <f t="shared" si="6"/>
        <v>2.8756271984195725E-4</v>
      </c>
      <c r="U228" s="91">
        <f>R228/'סכום נכסי הקרן'!$C$42</f>
        <v>2.2464634919736229E-5</v>
      </c>
    </row>
    <row r="229" spans="2:21">
      <c r="B229" s="86" t="s">
        <v>772</v>
      </c>
      <c r="C229" s="87" t="s">
        <v>773</v>
      </c>
      <c r="D229" s="88" t="s">
        <v>118</v>
      </c>
      <c r="E229" s="88" t="s">
        <v>26</v>
      </c>
      <c r="F229" s="87" t="s">
        <v>774</v>
      </c>
      <c r="G229" s="88" t="s">
        <v>342</v>
      </c>
      <c r="H229" s="87" t="s">
        <v>562</v>
      </c>
      <c r="I229" s="87" t="s">
        <v>129</v>
      </c>
      <c r="J229" s="98"/>
      <c r="K229" s="90">
        <v>2.0499999999998946</v>
      </c>
      <c r="L229" s="88" t="s">
        <v>131</v>
      </c>
      <c r="M229" s="89">
        <v>3.27E-2</v>
      </c>
      <c r="N229" s="89">
        <v>5.6599999999804175E-2</v>
      </c>
      <c r="O229" s="90">
        <v>220973.90326700002</v>
      </c>
      <c r="P229" s="99">
        <v>96.6</v>
      </c>
      <c r="Q229" s="90"/>
      <c r="R229" s="90">
        <v>213.46079052300004</v>
      </c>
      <c r="S229" s="91">
        <v>7.0018632627149528E-4</v>
      </c>
      <c r="T229" s="91">
        <f t="shared" si="6"/>
        <v>1.3880252113734244E-3</v>
      </c>
      <c r="U229" s="91">
        <f>R229/'סכום נכסי הקרן'!$C$42</f>
        <v>1.0843366501064826E-4</v>
      </c>
    </row>
    <row r="230" spans="2:21">
      <c r="B230" s="86" t="s">
        <v>775</v>
      </c>
      <c r="C230" s="87" t="s">
        <v>776</v>
      </c>
      <c r="D230" s="88" t="s">
        <v>118</v>
      </c>
      <c r="E230" s="88" t="s">
        <v>26</v>
      </c>
      <c r="F230" s="87" t="s">
        <v>777</v>
      </c>
      <c r="G230" s="88" t="s">
        <v>628</v>
      </c>
      <c r="H230" s="87" t="s">
        <v>562</v>
      </c>
      <c r="I230" s="87" t="s">
        <v>129</v>
      </c>
      <c r="J230" s="98"/>
      <c r="K230" s="90">
        <v>4.8299999999998384</v>
      </c>
      <c r="L230" s="88" t="s">
        <v>131</v>
      </c>
      <c r="M230" s="89">
        <v>7.4999999999999997E-3</v>
      </c>
      <c r="N230" s="89">
        <v>5.1700000000080078E-2</v>
      </c>
      <c r="O230" s="90">
        <v>623642.12421000004</v>
      </c>
      <c r="P230" s="99">
        <v>81.3</v>
      </c>
      <c r="Q230" s="90"/>
      <c r="R230" s="90">
        <v>507.02104698200014</v>
      </c>
      <c r="S230" s="91">
        <v>1.1731792104149306E-3</v>
      </c>
      <c r="T230" s="91">
        <f t="shared" si="6"/>
        <v>3.2968958570034758E-3</v>
      </c>
      <c r="U230" s="91">
        <f>R230/'סכום נכסי הקרן'!$C$42</f>
        <v>2.5755620143208714E-4</v>
      </c>
    </row>
    <row r="231" spans="2:21">
      <c r="B231" s="86" t="s">
        <v>778</v>
      </c>
      <c r="C231" s="87" t="s">
        <v>779</v>
      </c>
      <c r="D231" s="88" t="s">
        <v>118</v>
      </c>
      <c r="E231" s="88" t="s">
        <v>26</v>
      </c>
      <c r="F231" s="87" t="s">
        <v>777</v>
      </c>
      <c r="G231" s="88" t="s">
        <v>628</v>
      </c>
      <c r="H231" s="87" t="s">
        <v>562</v>
      </c>
      <c r="I231" s="87" t="s">
        <v>129</v>
      </c>
      <c r="J231" s="98"/>
      <c r="K231" s="90">
        <v>2.46</v>
      </c>
      <c r="L231" s="88" t="s">
        <v>131</v>
      </c>
      <c r="M231" s="89">
        <v>3.4500000000000003E-2</v>
      </c>
      <c r="N231" s="89">
        <v>5.9300000003487945E-2</v>
      </c>
      <c r="O231" s="90">
        <v>13208.125214000002</v>
      </c>
      <c r="P231" s="99">
        <v>94.64</v>
      </c>
      <c r="Q231" s="90"/>
      <c r="R231" s="90">
        <v>12.500169248000002</v>
      </c>
      <c r="S231" s="91">
        <v>1.8132542129573111E-5</v>
      </c>
      <c r="T231" s="91">
        <f t="shared" si="6"/>
        <v>8.1282140950327309E-5</v>
      </c>
      <c r="U231" s="91">
        <f>R231/'סכום נכסי הקרן'!$C$42</f>
        <v>6.3498273453081448E-6</v>
      </c>
    </row>
    <row r="232" spans="2:21">
      <c r="B232" s="86" t="s">
        <v>780</v>
      </c>
      <c r="C232" s="87" t="s">
        <v>781</v>
      </c>
      <c r="D232" s="88" t="s">
        <v>118</v>
      </c>
      <c r="E232" s="88" t="s">
        <v>26</v>
      </c>
      <c r="F232" s="87" t="s">
        <v>782</v>
      </c>
      <c r="G232" s="88" t="s">
        <v>628</v>
      </c>
      <c r="H232" s="87" t="s">
        <v>562</v>
      </c>
      <c r="I232" s="87" t="s">
        <v>129</v>
      </c>
      <c r="J232" s="98"/>
      <c r="K232" s="90">
        <v>3.8200000000000092</v>
      </c>
      <c r="L232" s="88" t="s">
        <v>131</v>
      </c>
      <c r="M232" s="89">
        <v>2.5000000000000001E-3</v>
      </c>
      <c r="N232" s="89">
        <v>5.8399999999930438E-2</v>
      </c>
      <c r="O232" s="90">
        <v>367772.42809900007</v>
      </c>
      <c r="P232" s="99">
        <v>81.3</v>
      </c>
      <c r="Q232" s="90"/>
      <c r="R232" s="90">
        <v>298.99897178700007</v>
      </c>
      <c r="S232" s="91">
        <v>6.4908423919964996E-4</v>
      </c>
      <c r="T232" s="91">
        <f t="shared" si="6"/>
        <v>1.944235800861844E-3</v>
      </c>
      <c r="U232" s="91">
        <f>R232/'סכום נכסי הקרן'!$C$42</f>
        <v>1.5188529127922661E-4</v>
      </c>
    </row>
    <row r="233" spans="2:21">
      <c r="B233" s="86" t="s">
        <v>783</v>
      </c>
      <c r="C233" s="87" t="s">
        <v>784</v>
      </c>
      <c r="D233" s="88" t="s">
        <v>118</v>
      </c>
      <c r="E233" s="88" t="s">
        <v>26</v>
      </c>
      <c r="F233" s="87" t="s">
        <v>782</v>
      </c>
      <c r="G233" s="88" t="s">
        <v>628</v>
      </c>
      <c r="H233" s="87" t="s">
        <v>562</v>
      </c>
      <c r="I233" s="87" t="s">
        <v>129</v>
      </c>
      <c r="J233" s="98"/>
      <c r="K233" s="90">
        <v>3.2899999999992522</v>
      </c>
      <c r="L233" s="88" t="s">
        <v>131</v>
      </c>
      <c r="M233" s="89">
        <v>2.0499999999999997E-2</v>
      </c>
      <c r="N233" s="89">
        <v>5.7500000004755594E-2</v>
      </c>
      <c r="O233" s="90">
        <v>8267.5204150000009</v>
      </c>
      <c r="P233" s="99">
        <v>89.02</v>
      </c>
      <c r="Q233" s="90"/>
      <c r="R233" s="90">
        <v>7.359746922000002</v>
      </c>
      <c r="S233" s="91">
        <v>1.5854808473753725E-5</v>
      </c>
      <c r="T233" s="91">
        <f t="shared" si="6"/>
        <v>4.7856630962693155E-5</v>
      </c>
      <c r="U233" s="91">
        <f>R233/'סכום נכסי הקרן'!$C$42</f>
        <v>3.7385991607545835E-6</v>
      </c>
    </row>
    <row r="234" spans="2:21">
      <c r="B234" s="86" t="s">
        <v>785</v>
      </c>
      <c r="C234" s="87" t="s">
        <v>786</v>
      </c>
      <c r="D234" s="88" t="s">
        <v>118</v>
      </c>
      <c r="E234" s="88" t="s">
        <v>26</v>
      </c>
      <c r="F234" s="87" t="s">
        <v>787</v>
      </c>
      <c r="G234" s="88" t="s">
        <v>574</v>
      </c>
      <c r="H234" s="87" t="s">
        <v>562</v>
      </c>
      <c r="I234" s="87" t="s">
        <v>129</v>
      </c>
      <c r="J234" s="98"/>
      <c r="K234" s="90">
        <v>2.6099999807958332</v>
      </c>
      <c r="L234" s="88" t="s">
        <v>131</v>
      </c>
      <c r="M234" s="89">
        <v>2.4E-2</v>
      </c>
      <c r="N234" s="89">
        <v>6.0700026069179389E-2</v>
      </c>
      <c r="O234" s="90">
        <v>0.23665300000000003</v>
      </c>
      <c r="P234" s="99">
        <v>91.2</v>
      </c>
      <c r="Q234" s="90">
        <v>2.8610000000000002E-6</v>
      </c>
      <c r="R234" s="90">
        <v>2.1864900000000001E-4</v>
      </c>
      <c r="S234" s="91">
        <v>9.0808172900560088E-10</v>
      </c>
      <c r="T234" s="91">
        <f t="shared" si="6"/>
        <v>1.4217614565092099E-9</v>
      </c>
      <c r="U234" s="91">
        <f>R234/'סכום נכסי הקרן'!$C$42</f>
        <v>1.110691680791777E-10</v>
      </c>
    </row>
    <row r="235" spans="2:21">
      <c r="B235" s="86" t="s">
        <v>788</v>
      </c>
      <c r="C235" s="87" t="s">
        <v>789</v>
      </c>
      <c r="D235" s="88" t="s">
        <v>118</v>
      </c>
      <c r="E235" s="88" t="s">
        <v>26</v>
      </c>
      <c r="F235" s="87" t="s">
        <v>573</v>
      </c>
      <c r="G235" s="88" t="s">
        <v>574</v>
      </c>
      <c r="H235" s="87" t="s">
        <v>575</v>
      </c>
      <c r="I235" s="87" t="s">
        <v>263</v>
      </c>
      <c r="J235" s="98"/>
      <c r="K235" s="90">
        <v>2.5499999999999488</v>
      </c>
      <c r="L235" s="88" t="s">
        <v>131</v>
      </c>
      <c r="M235" s="89">
        <v>4.2999999999999997E-2</v>
      </c>
      <c r="N235" s="89">
        <v>6.1099999999942291E-2</v>
      </c>
      <c r="O235" s="90">
        <v>387260.89677800005</v>
      </c>
      <c r="P235" s="99">
        <v>96.61</v>
      </c>
      <c r="Q235" s="90"/>
      <c r="R235" s="90">
        <v>374.13276525599997</v>
      </c>
      <c r="S235" s="91">
        <v>3.4884117616548505E-4</v>
      </c>
      <c r="T235" s="91">
        <f t="shared" si="6"/>
        <v>2.4327920331590302E-3</v>
      </c>
      <c r="U235" s="91">
        <f>R235/'סכום נכסי הקרן'!$C$42</f>
        <v>1.9005170381820267E-4</v>
      </c>
    </row>
    <row r="236" spans="2:21">
      <c r="B236" s="86" t="s">
        <v>790</v>
      </c>
      <c r="C236" s="87" t="s">
        <v>791</v>
      </c>
      <c r="D236" s="88" t="s">
        <v>118</v>
      </c>
      <c r="E236" s="88" t="s">
        <v>26</v>
      </c>
      <c r="F236" s="87" t="s">
        <v>792</v>
      </c>
      <c r="G236" s="88" t="s">
        <v>561</v>
      </c>
      <c r="H236" s="87" t="s">
        <v>562</v>
      </c>
      <c r="I236" s="87" t="s">
        <v>129</v>
      </c>
      <c r="J236" s="98"/>
      <c r="K236" s="90">
        <v>1.0999999999998946</v>
      </c>
      <c r="L236" s="88" t="s">
        <v>131</v>
      </c>
      <c r="M236" s="89">
        <v>3.5000000000000003E-2</v>
      </c>
      <c r="N236" s="89">
        <v>6.0700000000035413E-2</v>
      </c>
      <c r="O236" s="90">
        <v>196299.06254800002</v>
      </c>
      <c r="P236" s="99">
        <v>97.76</v>
      </c>
      <c r="Q236" s="90"/>
      <c r="R236" s="90">
        <v>191.90196787600004</v>
      </c>
      <c r="S236" s="91">
        <v>1.0238841151053622E-3</v>
      </c>
      <c r="T236" s="91">
        <f t="shared" si="6"/>
        <v>1.2478393285785226E-3</v>
      </c>
      <c r="U236" s="91">
        <f>R236/'סכום נכסי הקרן'!$C$42</f>
        <v>9.7482229165211858E-5</v>
      </c>
    </row>
    <row r="237" spans="2:21">
      <c r="B237" s="86" t="s">
        <v>793</v>
      </c>
      <c r="C237" s="87" t="s">
        <v>794</v>
      </c>
      <c r="D237" s="88" t="s">
        <v>118</v>
      </c>
      <c r="E237" s="88" t="s">
        <v>26</v>
      </c>
      <c r="F237" s="87" t="s">
        <v>792</v>
      </c>
      <c r="G237" s="88" t="s">
        <v>561</v>
      </c>
      <c r="H237" s="87" t="s">
        <v>562</v>
      </c>
      <c r="I237" s="87" t="s">
        <v>129</v>
      </c>
      <c r="J237" s="98"/>
      <c r="K237" s="90">
        <v>2.6099999999999315</v>
      </c>
      <c r="L237" s="88" t="s">
        <v>131</v>
      </c>
      <c r="M237" s="89">
        <v>2.6499999999999999E-2</v>
      </c>
      <c r="N237" s="89">
        <v>6.4299999999899812E-2</v>
      </c>
      <c r="O237" s="90">
        <v>160974.39548200002</v>
      </c>
      <c r="P237" s="99">
        <v>91.15</v>
      </c>
      <c r="Q237" s="90"/>
      <c r="R237" s="90">
        <v>146.72816692900003</v>
      </c>
      <c r="S237" s="91">
        <v>2.6193817809780183E-4</v>
      </c>
      <c r="T237" s="91">
        <f t="shared" si="6"/>
        <v>9.5409744532973641E-4</v>
      </c>
      <c r="U237" s="91">
        <f>R237/'סכום נכסי הקרן'!$C$42</f>
        <v>7.4534872945162094E-5</v>
      </c>
    </row>
    <row r="238" spans="2:21">
      <c r="B238" s="86" t="s">
        <v>795</v>
      </c>
      <c r="C238" s="87" t="s">
        <v>796</v>
      </c>
      <c r="D238" s="88" t="s">
        <v>118</v>
      </c>
      <c r="E238" s="88" t="s">
        <v>26</v>
      </c>
      <c r="F238" s="87" t="s">
        <v>792</v>
      </c>
      <c r="G238" s="88" t="s">
        <v>561</v>
      </c>
      <c r="H238" s="87" t="s">
        <v>562</v>
      </c>
      <c r="I238" s="87" t="s">
        <v>129</v>
      </c>
      <c r="J238" s="98"/>
      <c r="K238" s="90">
        <v>2.1600000000003612</v>
      </c>
      <c r="L238" s="88" t="s">
        <v>131</v>
      </c>
      <c r="M238" s="89">
        <v>4.99E-2</v>
      </c>
      <c r="N238" s="89">
        <v>5.9200000000105432E-2</v>
      </c>
      <c r="O238" s="90">
        <v>130311.42679500001</v>
      </c>
      <c r="P238" s="99">
        <v>98.22</v>
      </c>
      <c r="Q238" s="90">
        <v>16.176692348000003</v>
      </c>
      <c r="R238" s="90">
        <v>144.16857576900003</v>
      </c>
      <c r="S238" s="91">
        <v>7.3766301952516138E-4</v>
      </c>
      <c r="T238" s="91">
        <f t="shared" si="6"/>
        <v>9.3745374672736591E-4</v>
      </c>
      <c r="U238" s="91">
        <f>R238/'סכום נכסי הקרן'!$C$42</f>
        <v>7.3234653594677902E-5</v>
      </c>
    </row>
    <row r="239" spans="2:21">
      <c r="B239" s="86" t="s">
        <v>797</v>
      </c>
      <c r="C239" s="87" t="s">
        <v>798</v>
      </c>
      <c r="D239" s="88" t="s">
        <v>118</v>
      </c>
      <c r="E239" s="88" t="s">
        <v>26</v>
      </c>
      <c r="F239" s="87" t="s">
        <v>799</v>
      </c>
      <c r="G239" s="88" t="s">
        <v>574</v>
      </c>
      <c r="H239" s="87" t="s">
        <v>575</v>
      </c>
      <c r="I239" s="87" t="s">
        <v>263</v>
      </c>
      <c r="J239" s="98"/>
      <c r="K239" s="90">
        <v>3.6699999999999511</v>
      </c>
      <c r="L239" s="88" t="s">
        <v>131</v>
      </c>
      <c r="M239" s="89">
        <v>5.3399999999999996E-2</v>
      </c>
      <c r="N239" s="89">
        <v>6.3199999999973305E-2</v>
      </c>
      <c r="O239" s="90">
        <v>608106.18346900016</v>
      </c>
      <c r="P239" s="99">
        <v>98.56</v>
      </c>
      <c r="Q239" s="90"/>
      <c r="R239" s="90">
        <v>599.34947465500011</v>
      </c>
      <c r="S239" s="91">
        <v>1.5202654586725004E-3</v>
      </c>
      <c r="T239" s="91">
        <f t="shared" si="6"/>
        <v>3.8972599099173682E-3</v>
      </c>
      <c r="U239" s="91">
        <f>R239/'סכום נכסי הקרן'!$C$42</f>
        <v>3.0445713238397184E-4</v>
      </c>
    </row>
    <row r="240" spans="2:21">
      <c r="B240" s="86" t="s">
        <v>800</v>
      </c>
      <c r="C240" s="87" t="s">
        <v>801</v>
      </c>
      <c r="D240" s="88" t="s">
        <v>118</v>
      </c>
      <c r="E240" s="88" t="s">
        <v>26</v>
      </c>
      <c r="F240" s="87" t="s">
        <v>589</v>
      </c>
      <c r="G240" s="88" t="s">
        <v>278</v>
      </c>
      <c r="H240" s="87" t="s">
        <v>590</v>
      </c>
      <c r="I240" s="87" t="s">
        <v>263</v>
      </c>
      <c r="J240" s="98"/>
      <c r="K240" s="90">
        <v>3.7499999999999054</v>
      </c>
      <c r="L240" s="88" t="s">
        <v>131</v>
      </c>
      <c r="M240" s="89">
        <v>2.5000000000000001E-2</v>
      </c>
      <c r="N240" s="89">
        <v>6.4300000000383509E-2</v>
      </c>
      <c r="O240" s="90">
        <v>88347.576302000001</v>
      </c>
      <c r="P240" s="99">
        <v>86.77</v>
      </c>
      <c r="Q240" s="90"/>
      <c r="R240" s="90">
        <v>76.659189042000008</v>
      </c>
      <c r="S240" s="91">
        <v>1.0384462056238665E-4</v>
      </c>
      <c r="T240" s="91">
        <f t="shared" si="6"/>
        <v>4.9847509143498845E-4</v>
      </c>
      <c r="U240" s="91">
        <f>R240/'סכום נכסי הקרן'!$C$42</f>
        <v>3.8941281929116329E-5</v>
      </c>
    </row>
    <row r="241" spans="2:21">
      <c r="B241" s="86" t="s">
        <v>802</v>
      </c>
      <c r="C241" s="87" t="s">
        <v>803</v>
      </c>
      <c r="D241" s="88" t="s">
        <v>118</v>
      </c>
      <c r="E241" s="88" t="s">
        <v>26</v>
      </c>
      <c r="F241" s="87" t="s">
        <v>804</v>
      </c>
      <c r="G241" s="88" t="s">
        <v>574</v>
      </c>
      <c r="H241" s="87" t="s">
        <v>593</v>
      </c>
      <c r="I241" s="87" t="s">
        <v>129</v>
      </c>
      <c r="J241" s="98"/>
      <c r="K241" s="90">
        <v>3.1200000000000494</v>
      </c>
      <c r="L241" s="88" t="s">
        <v>131</v>
      </c>
      <c r="M241" s="89">
        <v>4.53E-2</v>
      </c>
      <c r="N241" s="89">
        <v>6.6699999999990781E-2</v>
      </c>
      <c r="O241" s="90">
        <v>1175772.7800750001</v>
      </c>
      <c r="P241" s="99">
        <v>95.03</v>
      </c>
      <c r="Q241" s="90"/>
      <c r="R241" s="90">
        <v>1117.3369121090002</v>
      </c>
      <c r="S241" s="91">
        <v>1.679675400107143E-3</v>
      </c>
      <c r="T241" s="91">
        <f t="shared" si="6"/>
        <v>7.2654645370964187E-3</v>
      </c>
      <c r="U241" s="91">
        <f>R241/'סכום נכסי הקרן'!$C$42</f>
        <v>5.675840332775541E-4</v>
      </c>
    </row>
    <row r="242" spans="2:21">
      <c r="B242" s="86" t="s">
        <v>805</v>
      </c>
      <c r="C242" s="87" t="s">
        <v>806</v>
      </c>
      <c r="D242" s="88" t="s">
        <v>118</v>
      </c>
      <c r="E242" s="88" t="s">
        <v>26</v>
      </c>
      <c r="F242" s="87" t="s">
        <v>580</v>
      </c>
      <c r="G242" s="88" t="s">
        <v>561</v>
      </c>
      <c r="H242" s="87" t="s">
        <v>593</v>
      </c>
      <c r="I242" s="87" t="s">
        <v>129</v>
      </c>
      <c r="J242" s="98"/>
      <c r="K242" s="90">
        <v>4.6599999999997763</v>
      </c>
      <c r="L242" s="88" t="s">
        <v>131</v>
      </c>
      <c r="M242" s="89">
        <v>5.5E-2</v>
      </c>
      <c r="N242" s="89">
        <v>7.2400000000038642E-2</v>
      </c>
      <c r="O242" s="90">
        <v>420640.85</v>
      </c>
      <c r="P242" s="99">
        <v>93.5</v>
      </c>
      <c r="Q242" s="90"/>
      <c r="R242" s="90">
        <v>393.29918440199998</v>
      </c>
      <c r="S242" s="91">
        <v>9.4709493445730829E-4</v>
      </c>
      <c r="T242" s="91">
        <f t="shared" si="6"/>
        <v>2.5574213523010475E-3</v>
      </c>
      <c r="U242" s="91">
        <f>R242/'סכום נכסי הקרן'!$C$42</f>
        <v>1.9978784818475839E-4</v>
      </c>
    </row>
    <row r="243" spans="2:21">
      <c r="B243" s="86" t="s">
        <v>807</v>
      </c>
      <c r="C243" s="87" t="s">
        <v>808</v>
      </c>
      <c r="D243" s="88" t="s">
        <v>118</v>
      </c>
      <c r="E243" s="88" t="s">
        <v>26</v>
      </c>
      <c r="F243" s="87" t="s">
        <v>613</v>
      </c>
      <c r="G243" s="88" t="s">
        <v>614</v>
      </c>
      <c r="H243" s="87" t="s">
        <v>593</v>
      </c>
      <c r="I243" s="87" t="s">
        <v>129</v>
      </c>
      <c r="J243" s="98"/>
      <c r="K243" s="90">
        <v>1.6600000000003758</v>
      </c>
      <c r="L243" s="88" t="s">
        <v>131</v>
      </c>
      <c r="M243" s="89">
        <v>3.7499999999999999E-2</v>
      </c>
      <c r="N243" s="89">
        <v>6.2299999999868377E-2</v>
      </c>
      <c r="O243" s="90">
        <v>109593.13693900002</v>
      </c>
      <c r="P243" s="99">
        <v>97.06</v>
      </c>
      <c r="Q243" s="90"/>
      <c r="R243" s="90">
        <v>106.37109878000003</v>
      </c>
      <c r="S243" s="91">
        <v>2.9652963954705883E-4</v>
      </c>
      <c r="T243" s="91">
        <f t="shared" si="6"/>
        <v>6.9167628633992314E-4</v>
      </c>
      <c r="U243" s="91">
        <f>R243/'סכום נכסי הקרן'!$C$42</f>
        <v>5.4034317326686315E-5</v>
      </c>
    </row>
    <row r="244" spans="2:21">
      <c r="B244" s="86" t="s">
        <v>809</v>
      </c>
      <c r="C244" s="87" t="s">
        <v>810</v>
      </c>
      <c r="D244" s="88" t="s">
        <v>118</v>
      </c>
      <c r="E244" s="88" t="s">
        <v>26</v>
      </c>
      <c r="F244" s="87" t="s">
        <v>613</v>
      </c>
      <c r="G244" s="88" t="s">
        <v>614</v>
      </c>
      <c r="H244" s="87" t="s">
        <v>593</v>
      </c>
      <c r="I244" s="87" t="s">
        <v>129</v>
      </c>
      <c r="J244" s="98"/>
      <c r="K244" s="90">
        <v>3.7399999999999398</v>
      </c>
      <c r="L244" s="88" t="s">
        <v>131</v>
      </c>
      <c r="M244" s="89">
        <v>2.6600000000000002E-2</v>
      </c>
      <c r="N244" s="89">
        <v>6.8299999999995517E-2</v>
      </c>
      <c r="O244" s="90">
        <v>1322280.8578680002</v>
      </c>
      <c r="P244" s="99">
        <v>86.05</v>
      </c>
      <c r="Q244" s="90"/>
      <c r="R244" s="90">
        <v>1137.8226340970002</v>
      </c>
      <c r="S244" s="91">
        <v>1.7057071722545872E-3</v>
      </c>
      <c r="T244" s="91">
        <f t="shared" si="6"/>
        <v>7.3986726008483765E-3</v>
      </c>
      <c r="U244" s="91">
        <f>R244/'סכום נכסי הקרן'!$C$42</f>
        <v>5.7799035619102949E-4</v>
      </c>
    </row>
    <row r="245" spans="2:21">
      <c r="B245" s="86" t="s">
        <v>811</v>
      </c>
      <c r="C245" s="87" t="s">
        <v>812</v>
      </c>
      <c r="D245" s="88" t="s">
        <v>118</v>
      </c>
      <c r="E245" s="88" t="s">
        <v>26</v>
      </c>
      <c r="F245" s="87" t="s">
        <v>813</v>
      </c>
      <c r="G245" s="88" t="s">
        <v>574</v>
      </c>
      <c r="H245" s="87" t="s">
        <v>593</v>
      </c>
      <c r="I245" s="87" t="s">
        <v>129</v>
      </c>
      <c r="J245" s="98"/>
      <c r="K245" s="90">
        <v>3.1600000000000681</v>
      </c>
      <c r="L245" s="88" t="s">
        <v>131</v>
      </c>
      <c r="M245" s="89">
        <v>2.5000000000000001E-2</v>
      </c>
      <c r="N245" s="89">
        <v>6.6199999999918518E-2</v>
      </c>
      <c r="O245" s="90">
        <v>420640.85</v>
      </c>
      <c r="P245" s="99">
        <v>88.69</v>
      </c>
      <c r="Q245" s="90"/>
      <c r="R245" s="90">
        <v>373.06638854200003</v>
      </c>
      <c r="S245" s="91">
        <v>1.9945444596547015E-3</v>
      </c>
      <c r="T245" s="91">
        <f t="shared" si="6"/>
        <v>2.4258579364557107E-3</v>
      </c>
      <c r="U245" s="91">
        <f>R245/'סכום נכסי הקרן'!$C$42</f>
        <v>1.8951000651118099E-4</v>
      </c>
    </row>
    <row r="246" spans="2:21">
      <c r="B246" s="86" t="s">
        <v>814</v>
      </c>
      <c r="C246" s="87" t="s">
        <v>815</v>
      </c>
      <c r="D246" s="88" t="s">
        <v>118</v>
      </c>
      <c r="E246" s="88" t="s">
        <v>26</v>
      </c>
      <c r="F246" s="87" t="s">
        <v>816</v>
      </c>
      <c r="G246" s="88" t="s">
        <v>278</v>
      </c>
      <c r="H246" s="87" t="s">
        <v>593</v>
      </c>
      <c r="I246" s="87" t="s">
        <v>129</v>
      </c>
      <c r="J246" s="98"/>
      <c r="K246" s="90">
        <v>4.9999999999998481</v>
      </c>
      <c r="L246" s="88" t="s">
        <v>131</v>
      </c>
      <c r="M246" s="89">
        <v>6.7699999999999996E-2</v>
      </c>
      <c r="N246" s="89">
        <v>6.6899999999989357E-2</v>
      </c>
      <c r="O246" s="90">
        <v>561950.93714900012</v>
      </c>
      <c r="P246" s="99">
        <v>101.88</v>
      </c>
      <c r="Q246" s="90"/>
      <c r="R246" s="90">
        <v>572.51560786899995</v>
      </c>
      <c r="S246" s="91">
        <v>7.4926791619866681E-4</v>
      </c>
      <c r="T246" s="91">
        <f t="shared" si="6"/>
        <v>3.7227731410529432E-3</v>
      </c>
      <c r="U246" s="91">
        <f>R246/'סכום נכסי הקרן'!$C$42</f>
        <v>2.9082608325834802E-4</v>
      </c>
    </row>
    <row r="247" spans="2:21">
      <c r="B247" s="86" t="s">
        <v>817</v>
      </c>
      <c r="C247" s="87" t="s">
        <v>818</v>
      </c>
      <c r="D247" s="88" t="s">
        <v>118</v>
      </c>
      <c r="E247" s="88" t="s">
        <v>26</v>
      </c>
      <c r="F247" s="87" t="s">
        <v>819</v>
      </c>
      <c r="G247" s="88" t="s">
        <v>628</v>
      </c>
      <c r="H247" s="87" t="s">
        <v>618</v>
      </c>
      <c r="I247" s="87"/>
      <c r="J247" s="98"/>
      <c r="K247" s="90">
        <v>1.2099999999997757</v>
      </c>
      <c r="L247" s="88" t="s">
        <v>131</v>
      </c>
      <c r="M247" s="89">
        <v>3.5499999999999997E-2</v>
      </c>
      <c r="N247" s="89">
        <v>7.5700000000789566E-2</v>
      </c>
      <c r="O247" s="90">
        <v>76386.615034000017</v>
      </c>
      <c r="P247" s="99">
        <v>96.33</v>
      </c>
      <c r="Q247" s="90"/>
      <c r="R247" s="90">
        <v>73.583227167000018</v>
      </c>
      <c r="S247" s="91">
        <v>2.6671080631307563E-4</v>
      </c>
      <c r="T247" s="91">
        <f t="shared" si="6"/>
        <v>4.784737009160892E-4</v>
      </c>
      <c r="U247" s="91">
        <f>R247/'סכום נכסי הקרן'!$C$42</f>
        <v>3.7378756939294664E-5</v>
      </c>
    </row>
    <row r="248" spans="2:21">
      <c r="B248" s="86" t="s">
        <v>820</v>
      </c>
      <c r="C248" s="87" t="s">
        <v>821</v>
      </c>
      <c r="D248" s="88" t="s">
        <v>118</v>
      </c>
      <c r="E248" s="88" t="s">
        <v>26</v>
      </c>
      <c r="F248" s="87" t="s">
        <v>819</v>
      </c>
      <c r="G248" s="88" t="s">
        <v>628</v>
      </c>
      <c r="H248" s="87" t="s">
        <v>618</v>
      </c>
      <c r="I248" s="87"/>
      <c r="J248" s="98"/>
      <c r="K248" s="90">
        <v>3.5900000000000079</v>
      </c>
      <c r="L248" s="88" t="s">
        <v>131</v>
      </c>
      <c r="M248" s="89">
        <v>6.0499999999999998E-2</v>
      </c>
      <c r="N248" s="89">
        <v>6.1399999999937734E-2</v>
      </c>
      <c r="O248" s="90">
        <v>383430.96040900005</v>
      </c>
      <c r="P248" s="99">
        <v>99.98</v>
      </c>
      <c r="Q248" s="90">
        <v>11.598786552000002</v>
      </c>
      <c r="R248" s="90">
        <v>395.0174984890001</v>
      </c>
      <c r="S248" s="91">
        <v>1.7428680018590911E-3</v>
      </c>
      <c r="T248" s="91">
        <f t="shared" si="6"/>
        <v>2.568594660841556E-3</v>
      </c>
      <c r="U248" s="91">
        <f>R248/'סכום נכסי הקרן'!$C$42</f>
        <v>2.0066071618846221E-4</v>
      </c>
    </row>
    <row r="249" spans="2:21">
      <c r="B249" s="86" t="s">
        <v>822</v>
      </c>
      <c r="C249" s="87" t="s">
        <v>823</v>
      </c>
      <c r="D249" s="88" t="s">
        <v>118</v>
      </c>
      <c r="E249" s="88" t="s">
        <v>26</v>
      </c>
      <c r="F249" s="87" t="s">
        <v>777</v>
      </c>
      <c r="G249" s="88" t="s">
        <v>628</v>
      </c>
      <c r="H249" s="87" t="s">
        <v>618</v>
      </c>
      <c r="I249" s="87"/>
      <c r="J249" s="98"/>
      <c r="K249" s="90">
        <v>1.31</v>
      </c>
      <c r="L249" s="88" t="s">
        <v>131</v>
      </c>
      <c r="M249" s="89">
        <v>4.2500000000000003E-2</v>
      </c>
      <c r="N249" s="89">
        <v>6.1198620814808112E-2</v>
      </c>
      <c r="O249" s="90">
        <v>1.1274000000000001E-2</v>
      </c>
      <c r="P249" s="99">
        <v>98.05</v>
      </c>
      <c r="Q249" s="90"/>
      <c r="R249" s="90">
        <v>1.1021000000000002E-5</v>
      </c>
      <c r="S249" s="91">
        <v>1.2847863247863249E-10</v>
      </c>
      <c r="T249" s="91">
        <f t="shared" si="6"/>
        <v>7.1663867715781929E-11</v>
      </c>
      <c r="U249" s="91">
        <f>R249/'סכום נכסי הקרן'!$C$42</f>
        <v>5.5984399718298163E-12</v>
      </c>
    </row>
    <row r="250" spans="2:21">
      <c r="B250" s="86" t="s">
        <v>824</v>
      </c>
      <c r="C250" s="87" t="s">
        <v>825</v>
      </c>
      <c r="D250" s="88" t="s">
        <v>118</v>
      </c>
      <c r="E250" s="88" t="s">
        <v>26</v>
      </c>
      <c r="F250" s="87" t="s">
        <v>826</v>
      </c>
      <c r="G250" s="88" t="s">
        <v>267</v>
      </c>
      <c r="H250" s="87" t="s">
        <v>618</v>
      </c>
      <c r="I250" s="87"/>
      <c r="J250" s="98"/>
      <c r="K250" s="90">
        <v>2.229999999999722</v>
      </c>
      <c r="L250" s="88" t="s">
        <v>131</v>
      </c>
      <c r="M250" s="89">
        <v>0.01</v>
      </c>
      <c r="N250" s="89">
        <v>7.0700000000052984E-2</v>
      </c>
      <c r="O250" s="90">
        <v>117981.34560800003</v>
      </c>
      <c r="P250" s="99">
        <v>88</v>
      </c>
      <c r="Q250" s="90"/>
      <c r="R250" s="90">
        <v>103.82358413500002</v>
      </c>
      <c r="S250" s="91">
        <v>6.5545192004444464E-4</v>
      </c>
      <c r="T250" s="91">
        <f t="shared" si="6"/>
        <v>6.7511111507385859E-4</v>
      </c>
      <c r="U250" s="91">
        <f>R250/'סכום נכסי הקרן'!$C$42</f>
        <v>5.2740232595954995E-5</v>
      </c>
    </row>
    <row r="251" spans="2:21">
      <c r="B251" s="9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90"/>
      <c r="P251" s="99"/>
      <c r="Q251" s="87"/>
      <c r="R251" s="87"/>
      <c r="S251" s="87"/>
      <c r="T251" s="91"/>
      <c r="U251" s="87"/>
    </row>
    <row r="252" spans="2:21">
      <c r="B252" s="85" t="s">
        <v>47</v>
      </c>
      <c r="C252" s="80"/>
      <c r="D252" s="81"/>
      <c r="E252" s="81"/>
      <c r="F252" s="80"/>
      <c r="G252" s="81"/>
      <c r="H252" s="80"/>
      <c r="I252" s="80"/>
      <c r="J252" s="100"/>
      <c r="K252" s="83">
        <v>3.3961974867420581</v>
      </c>
      <c r="L252" s="81"/>
      <c r="M252" s="82"/>
      <c r="N252" s="82">
        <v>5.6999436699334112E-2</v>
      </c>
      <c r="O252" s="83"/>
      <c r="P252" s="101"/>
      <c r="Q252" s="83"/>
      <c r="R252" s="83">
        <v>380.82902611200007</v>
      </c>
      <c r="S252" s="84"/>
      <c r="T252" s="84">
        <f t="shared" si="6"/>
        <v>2.4763343571019354E-3</v>
      </c>
      <c r="U252" s="84">
        <f>R252/'סכום נכסי הקרן'!$C$42</f>
        <v>1.9345326578517754E-4</v>
      </c>
    </row>
    <row r="253" spans="2:21">
      <c r="B253" s="86" t="s">
        <v>827</v>
      </c>
      <c r="C253" s="87" t="s">
        <v>828</v>
      </c>
      <c r="D253" s="88" t="s">
        <v>118</v>
      </c>
      <c r="E253" s="88" t="s">
        <v>26</v>
      </c>
      <c r="F253" s="87" t="s">
        <v>829</v>
      </c>
      <c r="G253" s="88" t="s">
        <v>639</v>
      </c>
      <c r="H253" s="87" t="s">
        <v>320</v>
      </c>
      <c r="I253" s="87" t="s">
        <v>263</v>
      </c>
      <c r="J253" s="98"/>
      <c r="K253" s="90">
        <v>3.0199999999981113</v>
      </c>
      <c r="L253" s="88" t="s">
        <v>131</v>
      </c>
      <c r="M253" s="89">
        <v>2.12E-2</v>
      </c>
      <c r="N253" s="89">
        <v>5.6899999999962224E-2</v>
      </c>
      <c r="O253" s="90">
        <v>299139.26425900008</v>
      </c>
      <c r="P253" s="99">
        <v>106.21</v>
      </c>
      <c r="Q253" s="90"/>
      <c r="R253" s="90">
        <v>317.71579628000006</v>
      </c>
      <c r="S253" s="91">
        <v>1.9942617617266672E-3</v>
      </c>
      <c r="T253" s="91">
        <f t="shared" si="6"/>
        <v>2.0659416383108828E-3</v>
      </c>
      <c r="U253" s="91">
        <f>R253/'סכום נכסי הקרן'!$C$42</f>
        <v>1.6139305086432183E-4</v>
      </c>
    </row>
    <row r="254" spans="2:21">
      <c r="B254" s="86" t="s">
        <v>830</v>
      </c>
      <c r="C254" s="87" t="s">
        <v>831</v>
      </c>
      <c r="D254" s="88" t="s">
        <v>118</v>
      </c>
      <c r="E254" s="88" t="s">
        <v>26</v>
      </c>
      <c r="F254" s="87" t="s">
        <v>829</v>
      </c>
      <c r="G254" s="88" t="s">
        <v>639</v>
      </c>
      <c r="H254" s="87" t="s">
        <v>320</v>
      </c>
      <c r="I254" s="87" t="s">
        <v>263</v>
      </c>
      <c r="J254" s="98"/>
      <c r="K254" s="90">
        <v>5.2900000000180629</v>
      </c>
      <c r="L254" s="88" t="s">
        <v>131</v>
      </c>
      <c r="M254" s="89">
        <v>2.6699999999999998E-2</v>
      </c>
      <c r="N254" s="89">
        <v>5.750000000007921E-2</v>
      </c>
      <c r="O254" s="90">
        <v>62730.535160000007</v>
      </c>
      <c r="P254" s="99">
        <v>100.61</v>
      </c>
      <c r="Q254" s="90"/>
      <c r="R254" s="90">
        <v>63.113189534000014</v>
      </c>
      <c r="S254" s="91">
        <v>3.6590372818478775E-4</v>
      </c>
      <c r="T254" s="91">
        <f t="shared" si="6"/>
        <v>4.103924567539832E-4</v>
      </c>
      <c r="U254" s="91">
        <f>R254/'סכום נכסי הקרן'!$C$42</f>
        <v>3.2060194450305495E-5</v>
      </c>
    </row>
    <row r="255" spans="2:21">
      <c r="B255" s="86" t="s">
        <v>832</v>
      </c>
      <c r="C255" s="87" t="s">
        <v>833</v>
      </c>
      <c r="D255" s="88" t="s">
        <v>118</v>
      </c>
      <c r="E255" s="88" t="s">
        <v>26</v>
      </c>
      <c r="F255" s="87" t="s">
        <v>657</v>
      </c>
      <c r="G255" s="88" t="s">
        <v>125</v>
      </c>
      <c r="H255" s="87" t="s">
        <v>320</v>
      </c>
      <c r="I255" s="87" t="s">
        <v>263</v>
      </c>
      <c r="J255" s="98"/>
      <c r="K255" s="90">
        <v>0.97999951594382451</v>
      </c>
      <c r="L255" s="88" t="s">
        <v>131</v>
      </c>
      <c r="M255" s="89">
        <v>3.49E-2</v>
      </c>
      <c r="N255" s="89">
        <v>7.2698569925091314E-2</v>
      </c>
      <c r="O255" s="90">
        <v>1.5479000000000003E-2</v>
      </c>
      <c r="P255" s="99">
        <v>104.41</v>
      </c>
      <c r="Q255" s="90"/>
      <c r="R255" s="90">
        <v>1.6153000000000003E-5</v>
      </c>
      <c r="S255" s="91">
        <v>1.8436740034231834E-11</v>
      </c>
      <c r="T255" s="91">
        <f t="shared" si="6"/>
        <v>1.0503461166981449E-10</v>
      </c>
      <c r="U255" s="91">
        <f>R255/'סכום נכסי הקרן'!$C$42</f>
        <v>8.2053897890361147E-12</v>
      </c>
    </row>
    <row r="256" spans="2:21">
      <c r="B256" s="86" t="s">
        <v>834</v>
      </c>
      <c r="C256" s="87" t="s">
        <v>835</v>
      </c>
      <c r="D256" s="88" t="s">
        <v>118</v>
      </c>
      <c r="E256" s="88" t="s">
        <v>26</v>
      </c>
      <c r="F256" s="87" t="s">
        <v>657</v>
      </c>
      <c r="G256" s="88" t="s">
        <v>125</v>
      </c>
      <c r="H256" s="87" t="s">
        <v>320</v>
      </c>
      <c r="I256" s="87" t="s">
        <v>263</v>
      </c>
      <c r="J256" s="98"/>
      <c r="K256" s="90">
        <v>3.6500002698574616</v>
      </c>
      <c r="L256" s="88" t="s">
        <v>131</v>
      </c>
      <c r="M256" s="89">
        <v>3.7699999999999997E-2</v>
      </c>
      <c r="N256" s="89">
        <v>6.5699316628701598E-2</v>
      </c>
      <c r="O256" s="90">
        <v>2.3220000000000005E-2</v>
      </c>
      <c r="P256" s="99">
        <v>104</v>
      </c>
      <c r="Q256" s="90"/>
      <c r="R256" s="90">
        <v>2.4145000000000003E-5</v>
      </c>
      <c r="S256" s="91">
        <v>1.2151145174786533E-10</v>
      </c>
      <c r="T256" s="91">
        <f t="shared" si="6"/>
        <v>1.5700245767149575E-10</v>
      </c>
      <c r="U256" s="91">
        <f>R256/'סכום נכסי הקרן'!$C$42</f>
        <v>1.2265160431887389E-11</v>
      </c>
    </row>
    <row r="257" spans="2:21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</row>
    <row r="258" spans="2:21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</row>
    <row r="259" spans="2:21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</row>
    <row r="260" spans="2:21">
      <c r="B260" s="96" t="s">
        <v>219</v>
      </c>
      <c r="C260" s="104"/>
      <c r="D260" s="104"/>
      <c r="E260" s="104"/>
      <c r="F260" s="104"/>
      <c r="G260" s="104"/>
      <c r="H260" s="104"/>
      <c r="I260" s="104"/>
      <c r="J260" s="104"/>
      <c r="K260" s="104"/>
      <c r="L260" s="95"/>
      <c r="M260" s="95"/>
      <c r="N260" s="95"/>
      <c r="O260" s="95"/>
      <c r="P260" s="95"/>
      <c r="Q260" s="95"/>
      <c r="R260" s="95"/>
      <c r="S260" s="95"/>
      <c r="T260" s="95"/>
      <c r="U260" s="95"/>
    </row>
    <row r="261" spans="2:21">
      <c r="B261" s="96" t="s">
        <v>110</v>
      </c>
      <c r="C261" s="104"/>
      <c r="D261" s="104"/>
      <c r="E261" s="104"/>
      <c r="F261" s="104"/>
      <c r="G261" s="104"/>
      <c r="H261" s="104"/>
      <c r="I261" s="104"/>
      <c r="J261" s="104"/>
      <c r="K261" s="104"/>
      <c r="L261" s="95"/>
      <c r="M261" s="95"/>
      <c r="N261" s="95"/>
      <c r="O261" s="95"/>
      <c r="P261" s="95"/>
      <c r="Q261" s="95"/>
      <c r="R261" s="95"/>
      <c r="S261" s="95"/>
      <c r="T261" s="95"/>
      <c r="U261" s="95"/>
    </row>
    <row r="262" spans="2:21">
      <c r="B262" s="96" t="s">
        <v>202</v>
      </c>
      <c r="C262" s="104"/>
      <c r="D262" s="104"/>
      <c r="E262" s="104"/>
      <c r="F262" s="104"/>
      <c r="G262" s="104"/>
      <c r="H262" s="104"/>
      <c r="I262" s="104"/>
      <c r="J262" s="104"/>
      <c r="K262" s="104"/>
      <c r="L262" s="95"/>
      <c r="M262" s="95"/>
      <c r="N262" s="95"/>
      <c r="O262" s="95"/>
      <c r="P262" s="95"/>
      <c r="Q262" s="95"/>
      <c r="R262" s="95"/>
      <c r="S262" s="95"/>
      <c r="T262" s="95"/>
      <c r="U262" s="95"/>
    </row>
    <row r="263" spans="2:21">
      <c r="B263" s="96" t="s">
        <v>210</v>
      </c>
      <c r="C263" s="104"/>
      <c r="D263" s="104"/>
      <c r="E263" s="104"/>
      <c r="F263" s="104"/>
      <c r="G263" s="104"/>
      <c r="H263" s="104"/>
      <c r="I263" s="104"/>
      <c r="J263" s="104"/>
      <c r="K263" s="104"/>
      <c r="L263" s="95"/>
      <c r="M263" s="95"/>
      <c r="N263" s="95"/>
      <c r="O263" s="95"/>
      <c r="P263" s="95"/>
      <c r="Q263" s="95"/>
      <c r="R263" s="95"/>
      <c r="S263" s="95"/>
      <c r="T263" s="95"/>
      <c r="U263" s="95"/>
    </row>
    <row r="264" spans="2:21">
      <c r="B264" s="154" t="s">
        <v>215</v>
      </c>
      <c r="C264" s="154"/>
      <c r="D264" s="154"/>
      <c r="E264" s="154"/>
      <c r="F264" s="154"/>
      <c r="G264" s="154"/>
      <c r="H264" s="154"/>
      <c r="I264" s="154"/>
      <c r="J264" s="154"/>
      <c r="K264" s="154"/>
      <c r="L264" s="95"/>
      <c r="M264" s="95"/>
      <c r="N264" s="95"/>
      <c r="O264" s="95"/>
      <c r="P264" s="95"/>
      <c r="Q264" s="95"/>
      <c r="R264" s="95"/>
      <c r="S264" s="95"/>
      <c r="T264" s="95"/>
      <c r="U264" s="95"/>
    </row>
    <row r="265" spans="2:21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</row>
    <row r="266" spans="2:21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</row>
    <row r="267" spans="2:21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</row>
    <row r="268" spans="2:21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</row>
    <row r="269" spans="2:21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</row>
    <row r="270" spans="2:21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</row>
    <row r="271" spans="2:21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</row>
    <row r="272" spans="2:21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</row>
    <row r="273" spans="2:21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</row>
    <row r="274" spans="2:21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</row>
    <row r="275" spans="2:21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</row>
    <row r="276" spans="2:21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</row>
    <row r="277" spans="2:21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</row>
    <row r="278" spans="2:21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</row>
    <row r="279" spans="2:21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</row>
    <row r="280" spans="2:21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</row>
    <row r="281" spans="2:21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</row>
    <row r="282" spans="2:21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</row>
    <row r="283" spans="2:21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</row>
    <row r="284" spans="2:21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</row>
    <row r="285" spans="2:21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</row>
    <row r="286" spans="2:21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</row>
    <row r="287" spans="2:21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</row>
    <row r="288" spans="2:21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</row>
    <row r="289" spans="2:21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</row>
    <row r="290" spans="2:21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</row>
    <row r="291" spans="2:21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</row>
    <row r="292" spans="2:21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</row>
    <row r="293" spans="2:21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</row>
    <row r="294" spans="2:21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</row>
    <row r="295" spans="2:21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</row>
    <row r="296" spans="2:21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</row>
    <row r="297" spans="2:21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</row>
    <row r="298" spans="2:21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</row>
    <row r="299" spans="2:21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</row>
    <row r="300" spans="2:21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</row>
    <row r="301" spans="2:21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</row>
    <row r="302" spans="2:21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</row>
    <row r="303" spans="2:21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</row>
    <row r="304" spans="2:21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</row>
    <row r="305" spans="2:21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</row>
    <row r="306" spans="2:21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</row>
    <row r="307" spans="2:21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</row>
    <row r="308" spans="2:21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95"/>
    </row>
    <row r="309" spans="2:21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</row>
    <row r="310" spans="2:21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95"/>
    </row>
    <row r="311" spans="2:21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</row>
    <row r="312" spans="2:21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</row>
    <row r="313" spans="2:21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</row>
    <row r="314" spans="2:21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</row>
    <row r="315" spans="2:21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</row>
    <row r="316" spans="2:21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</row>
    <row r="317" spans="2:21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</row>
    <row r="318" spans="2:21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  <c r="T318" s="95"/>
      <c r="U318" s="95"/>
    </row>
    <row r="319" spans="2:21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</row>
    <row r="320" spans="2:21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</row>
    <row r="321" spans="2:21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</row>
    <row r="322" spans="2:21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</row>
    <row r="323" spans="2:21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</row>
    <row r="324" spans="2:21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</row>
    <row r="325" spans="2:21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</row>
    <row r="326" spans="2:21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</row>
    <row r="327" spans="2:21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</row>
    <row r="328" spans="2:21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</row>
    <row r="329" spans="2:21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</row>
    <row r="330" spans="2:21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</row>
    <row r="331" spans="2:21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</row>
    <row r="332" spans="2:21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</row>
    <row r="333" spans="2:21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</row>
    <row r="334" spans="2:21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</row>
    <row r="335" spans="2:21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</row>
    <row r="336" spans="2:21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</row>
    <row r="337" spans="2:21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</row>
    <row r="338" spans="2:21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</row>
    <row r="339" spans="2:21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95"/>
    </row>
    <row r="340" spans="2:21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</row>
    <row r="341" spans="2:21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</row>
    <row r="342" spans="2:21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</row>
    <row r="343" spans="2:21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</row>
    <row r="344" spans="2:21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</row>
    <row r="345" spans="2:21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</row>
    <row r="346" spans="2:21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</row>
    <row r="347" spans="2:21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</row>
    <row r="348" spans="2:21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</row>
    <row r="349" spans="2:21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</row>
    <row r="350" spans="2:21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</row>
    <row r="351" spans="2:21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</row>
    <row r="352" spans="2:21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</row>
    <row r="353" spans="2:21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</row>
    <row r="354" spans="2:21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</row>
    <row r="355" spans="2:21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</row>
    <row r="356" spans="2:21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</row>
    <row r="357" spans="2:21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</row>
    <row r="358" spans="2:21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</row>
    <row r="359" spans="2:21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</row>
    <row r="360" spans="2:21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</row>
    <row r="361" spans="2:21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</row>
    <row r="362" spans="2:21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</row>
    <row r="363" spans="2:21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</row>
    <row r="364" spans="2:21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</row>
    <row r="365" spans="2:21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  <c r="T365" s="95"/>
      <c r="U365" s="95"/>
    </row>
    <row r="366" spans="2:21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95"/>
    </row>
    <row r="367" spans="2:21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</row>
    <row r="368" spans="2:21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</row>
    <row r="369" spans="2:21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</row>
    <row r="370" spans="2:21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</row>
    <row r="371" spans="2:21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</row>
    <row r="372" spans="2:21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</row>
    <row r="373" spans="2:21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</row>
    <row r="374" spans="2:21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</row>
    <row r="375" spans="2:21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</row>
    <row r="376" spans="2:21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</row>
    <row r="377" spans="2:21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</row>
    <row r="378" spans="2:21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</row>
    <row r="379" spans="2:21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</row>
    <row r="380" spans="2:21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</row>
    <row r="381" spans="2:21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</row>
    <row r="382" spans="2:21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</row>
    <row r="383" spans="2:21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</row>
    <row r="384" spans="2:21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</row>
    <row r="385" spans="2:21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</row>
    <row r="386" spans="2:21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</row>
    <row r="387" spans="2:21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</row>
    <row r="388" spans="2:21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</row>
    <row r="389" spans="2:21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</row>
    <row r="390" spans="2:21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</row>
    <row r="391" spans="2:21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</row>
    <row r="392" spans="2:21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</row>
    <row r="393" spans="2:21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</row>
    <row r="394" spans="2:21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</row>
    <row r="395" spans="2:21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</row>
    <row r="396" spans="2:21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</row>
    <row r="397" spans="2:21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</row>
    <row r="398" spans="2:21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</row>
    <row r="399" spans="2:21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</row>
    <row r="400" spans="2:21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</row>
    <row r="401" spans="2:21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</row>
    <row r="402" spans="2:21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</row>
    <row r="403" spans="2:21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</row>
    <row r="404" spans="2:21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</row>
    <row r="405" spans="2:21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</row>
    <row r="406" spans="2:21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</row>
    <row r="407" spans="2:21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</row>
    <row r="408" spans="2:21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</row>
    <row r="409" spans="2:21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</row>
    <row r="410" spans="2:21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</row>
    <row r="411" spans="2:21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</row>
    <row r="412" spans="2:21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</row>
    <row r="413" spans="2:21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</row>
    <row r="414" spans="2:21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</row>
    <row r="415" spans="2:21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</row>
    <row r="416" spans="2:21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</row>
    <row r="417" spans="2:21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</row>
    <row r="418" spans="2:21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</row>
    <row r="419" spans="2:21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</row>
    <row r="420" spans="2:21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</row>
    <row r="421" spans="2:21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</row>
    <row r="422" spans="2:21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</row>
    <row r="423" spans="2:21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</row>
    <row r="424" spans="2:21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</row>
    <row r="425" spans="2:21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</row>
    <row r="426" spans="2:21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</row>
    <row r="427" spans="2:21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</row>
    <row r="428" spans="2:21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</row>
    <row r="429" spans="2:21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</row>
    <row r="430" spans="2:21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</row>
    <row r="431" spans="2:21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</row>
    <row r="432" spans="2:21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</row>
    <row r="433" spans="2:21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</row>
    <row r="434" spans="2:21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</row>
    <row r="435" spans="2:21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</row>
    <row r="436" spans="2:21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</row>
    <row r="437" spans="2:21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</row>
    <row r="438" spans="2:21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</row>
    <row r="439" spans="2:21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</row>
    <row r="440" spans="2:21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</row>
    <row r="441" spans="2:21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</row>
    <row r="442" spans="2:21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</row>
    <row r="443" spans="2:21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</row>
    <row r="444" spans="2:21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</row>
    <row r="445" spans="2:21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</row>
    <row r="446" spans="2:21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</row>
    <row r="447" spans="2:21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</row>
    <row r="448" spans="2:21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</row>
    <row r="449" spans="2:21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</row>
    <row r="450" spans="2:21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</row>
    <row r="451" spans="2:21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</row>
    <row r="452" spans="2:21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</row>
    <row r="453" spans="2:21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</row>
    <row r="454" spans="2:21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</row>
    <row r="455" spans="2:21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</row>
    <row r="456" spans="2:21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</row>
    <row r="457" spans="2:21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</row>
    <row r="458" spans="2:21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</row>
    <row r="459" spans="2:21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</row>
    <row r="460" spans="2:21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</row>
    <row r="461" spans="2:21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</row>
    <row r="462" spans="2:21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</row>
    <row r="463" spans="2:21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</row>
    <row r="464" spans="2:21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</row>
    <row r="465" spans="2:21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</row>
    <row r="466" spans="2:21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</row>
    <row r="467" spans="2:21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</row>
    <row r="468" spans="2:21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</row>
    <row r="469" spans="2:21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</row>
    <row r="470" spans="2:21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</row>
    <row r="471" spans="2:21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</row>
    <row r="472" spans="2:21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</row>
    <row r="473" spans="2:21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</row>
    <row r="474" spans="2:21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</row>
    <row r="475" spans="2:21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</row>
    <row r="476" spans="2:21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</row>
    <row r="477" spans="2:21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</row>
    <row r="478" spans="2:21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</row>
    <row r="479" spans="2:21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</row>
    <row r="480" spans="2:21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</row>
    <row r="481" spans="2:21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</row>
    <row r="482" spans="2:21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</row>
    <row r="483" spans="2:21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</row>
    <row r="484" spans="2:21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</row>
    <row r="485" spans="2:21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</row>
    <row r="486" spans="2:21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</row>
    <row r="487" spans="2:21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</row>
    <row r="488" spans="2:21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</row>
    <row r="489" spans="2:21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</row>
    <row r="490" spans="2:21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</row>
    <row r="491" spans="2:21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</row>
    <row r="492" spans="2:21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</row>
    <row r="493" spans="2:21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</row>
    <row r="494" spans="2:21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</row>
    <row r="495" spans="2:21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</row>
    <row r="496" spans="2:21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</row>
    <row r="497" spans="2:21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</row>
    <row r="498" spans="2:21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</row>
    <row r="499" spans="2:21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</row>
    <row r="500" spans="2:21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</row>
    <row r="501" spans="2:21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</row>
    <row r="502" spans="2:21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</row>
    <row r="503" spans="2:21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</row>
    <row r="504" spans="2:21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</row>
    <row r="505" spans="2:21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</row>
    <row r="506" spans="2:21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</row>
    <row r="507" spans="2:21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</row>
    <row r="508" spans="2:21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</row>
    <row r="509" spans="2:21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</row>
    <row r="510" spans="2:21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</row>
    <row r="511" spans="2:21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</row>
    <row r="512" spans="2:21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</row>
    <row r="513" spans="2:21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</row>
    <row r="514" spans="2:21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</row>
    <row r="515" spans="2:21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</row>
    <row r="516" spans="2:21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</row>
    <row r="517" spans="2:21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</row>
    <row r="518" spans="2:21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</row>
    <row r="519" spans="2:21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</row>
    <row r="520" spans="2:21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</row>
    <row r="521" spans="2:21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</row>
    <row r="522" spans="2:21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</row>
    <row r="523" spans="2:21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</row>
    <row r="524" spans="2:2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</row>
    <row r="525" spans="2:21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</row>
    <row r="526" spans="2:21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</row>
    <row r="527" spans="2:21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</row>
    <row r="528" spans="2:21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</row>
    <row r="529" spans="2:21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</row>
    <row r="530" spans="2:21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</row>
    <row r="531" spans="2:21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</row>
    <row r="532" spans="2:21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</row>
    <row r="533" spans="2:21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</row>
    <row r="534" spans="2:21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</row>
    <row r="535" spans="2:21">
      <c r="B535" s="94"/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</row>
    <row r="536" spans="2:21">
      <c r="B536" s="94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</row>
    <row r="537" spans="2:21">
      <c r="B537" s="94"/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</row>
    <row r="538" spans="2:21">
      <c r="B538" s="94"/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</row>
    <row r="539" spans="2:21">
      <c r="B539" s="94"/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</row>
    <row r="540" spans="2:21">
      <c r="B540" s="94"/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</row>
    <row r="541" spans="2:21">
      <c r="B541" s="94"/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</row>
    <row r="542" spans="2:21">
      <c r="B542" s="94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</row>
    <row r="543" spans="2:21">
      <c r="B543" s="94"/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</row>
    <row r="544" spans="2:21">
      <c r="B544" s="94"/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</row>
    <row r="545" spans="2:21">
      <c r="B545" s="94"/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</row>
    <row r="546" spans="2:21">
      <c r="B546" s="94"/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</row>
    <row r="547" spans="2:21">
      <c r="B547" s="94"/>
      <c r="C547" s="95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</row>
    <row r="548" spans="2:21">
      <c r="B548" s="94"/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</row>
    <row r="549" spans="2:21">
      <c r="B549" s="94"/>
      <c r="C549" s="95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</row>
    <row r="550" spans="2:21">
      <c r="B550" s="94"/>
      <c r="C550" s="95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</row>
    <row r="551" spans="2:21">
      <c r="B551" s="94"/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</row>
    <row r="552" spans="2:21">
      <c r="B552" s="94"/>
      <c r="C552" s="95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</row>
    <row r="553" spans="2:21">
      <c r="B553" s="94"/>
      <c r="C553" s="95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</row>
    <row r="554" spans="2:21">
      <c r="B554" s="94"/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</row>
    <row r="555" spans="2:21">
      <c r="B555" s="94"/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</row>
    <row r="556" spans="2:21">
      <c r="B556" s="94"/>
      <c r="C556" s="95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</row>
    <row r="557" spans="2:21">
      <c r="B557" s="94"/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</row>
    <row r="558" spans="2:21">
      <c r="B558" s="94"/>
      <c r="C558" s="95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</row>
    <row r="559" spans="2:21">
      <c r="B559" s="94"/>
      <c r="C559" s="95"/>
      <c r="D559" s="95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</row>
    <row r="560" spans="2:21">
      <c r="B560" s="94"/>
      <c r="C560" s="95"/>
      <c r="D560" s="95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</row>
    <row r="561" spans="2:21">
      <c r="B561" s="94"/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</row>
    <row r="562" spans="2:21">
      <c r="B562" s="94"/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</row>
    <row r="563" spans="2:21">
      <c r="B563" s="94"/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</row>
    <row r="564" spans="2:21">
      <c r="B564" s="94"/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</row>
    <row r="565" spans="2:21">
      <c r="B565" s="94"/>
      <c r="C565" s="95"/>
      <c r="D565" s="95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</row>
    <row r="566" spans="2:21">
      <c r="B566" s="94"/>
      <c r="C566" s="95"/>
      <c r="D566" s="95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</row>
    <row r="567" spans="2:21">
      <c r="B567" s="94"/>
      <c r="C567" s="95"/>
      <c r="D567" s="95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</row>
    <row r="568" spans="2:21">
      <c r="B568" s="94"/>
      <c r="C568" s="95"/>
      <c r="D568" s="95"/>
      <c r="E568" s="95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</row>
    <row r="569" spans="2:21">
      <c r="B569" s="94"/>
      <c r="C569" s="95"/>
      <c r="D569" s="95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</row>
    <row r="570" spans="2:21">
      <c r="B570" s="94"/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</row>
    <row r="571" spans="2:21">
      <c r="B571" s="94"/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</row>
    <row r="572" spans="2:21">
      <c r="B572" s="94"/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</row>
    <row r="573" spans="2:21">
      <c r="B573" s="94"/>
      <c r="C573" s="95"/>
      <c r="D573" s="95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</row>
    <row r="574" spans="2:21">
      <c r="B574" s="94"/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</row>
    <row r="575" spans="2:21">
      <c r="B575" s="94"/>
      <c r="C575" s="95"/>
      <c r="D575" s="95"/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</row>
    <row r="576" spans="2:21">
      <c r="B576" s="94"/>
      <c r="C576" s="95"/>
      <c r="D576" s="95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</row>
    <row r="577" spans="2:21">
      <c r="B577" s="94"/>
      <c r="C577" s="95"/>
      <c r="D577" s="95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</row>
    <row r="578" spans="2:21">
      <c r="B578" s="94"/>
      <c r="C578" s="95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</row>
    <row r="579" spans="2:21">
      <c r="B579" s="94"/>
      <c r="C579" s="95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</row>
    <row r="580" spans="2:21">
      <c r="B580" s="94"/>
      <c r="C580" s="95"/>
      <c r="D580" s="95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</row>
    <row r="581" spans="2:21">
      <c r="B581" s="94"/>
      <c r="C581" s="95"/>
      <c r="D581" s="95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</row>
    <row r="582" spans="2:21">
      <c r="B582" s="94"/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</row>
    <row r="583" spans="2:21">
      <c r="B583" s="94"/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</row>
    <row r="584" spans="2:21">
      <c r="B584" s="94"/>
      <c r="C584" s="95"/>
      <c r="D584" s="95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</row>
    <row r="585" spans="2:21">
      <c r="B585" s="94"/>
      <c r="C585" s="95"/>
      <c r="D585" s="95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</row>
    <row r="586" spans="2:21">
      <c r="B586" s="94"/>
      <c r="C586" s="95"/>
      <c r="D586" s="95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</row>
    <row r="587" spans="2:21">
      <c r="B587" s="94"/>
      <c r="C587" s="95"/>
      <c r="D587" s="95"/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</row>
    <row r="588" spans="2:21">
      <c r="B588" s="94"/>
      <c r="C588" s="95"/>
      <c r="D588" s="95"/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</row>
    <row r="589" spans="2:21">
      <c r="B589" s="94"/>
      <c r="C589" s="95"/>
      <c r="D589" s="95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</row>
    <row r="590" spans="2:21">
      <c r="B590" s="94"/>
      <c r="C590" s="95"/>
      <c r="D590" s="95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</row>
    <row r="591" spans="2:21">
      <c r="B591" s="94"/>
      <c r="C591" s="95"/>
      <c r="D591" s="95"/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</row>
    <row r="592" spans="2:21">
      <c r="B592" s="94"/>
      <c r="C592" s="95"/>
      <c r="D592" s="95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</row>
    <row r="593" spans="2:21">
      <c r="B593" s="94"/>
      <c r="C593" s="95"/>
      <c r="D593" s="95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</row>
    <row r="594" spans="2:21">
      <c r="B594" s="94"/>
      <c r="C594" s="95"/>
      <c r="D594" s="95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</row>
    <row r="595" spans="2:21">
      <c r="B595" s="94"/>
      <c r="C595" s="95"/>
      <c r="D595" s="95"/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</row>
    <row r="596" spans="2:21">
      <c r="B596" s="94"/>
      <c r="C596" s="95"/>
      <c r="D596" s="95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</row>
    <row r="597" spans="2:21">
      <c r="B597" s="94"/>
      <c r="C597" s="95"/>
      <c r="D597" s="95"/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</row>
    <row r="598" spans="2:21">
      <c r="B598" s="94"/>
      <c r="C598" s="95"/>
      <c r="D598" s="95"/>
      <c r="E598" s="95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</row>
    <row r="599" spans="2:21">
      <c r="B599" s="94"/>
      <c r="C599" s="95"/>
      <c r="D599" s="95"/>
      <c r="E599" s="95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</row>
    <row r="600" spans="2:21">
      <c r="B600" s="94"/>
      <c r="C600" s="95"/>
      <c r="D600" s="95"/>
      <c r="E600" s="95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</row>
    <row r="601" spans="2:21">
      <c r="B601" s="94"/>
      <c r="C601" s="95"/>
      <c r="D601" s="95"/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</row>
    <row r="602" spans="2:21">
      <c r="B602" s="94"/>
      <c r="C602" s="95"/>
      <c r="D602" s="95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</row>
    <row r="603" spans="2:21">
      <c r="B603" s="94"/>
      <c r="C603" s="95"/>
      <c r="D603" s="95"/>
      <c r="E603" s="95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</row>
    <row r="604" spans="2:21">
      <c r="B604" s="94"/>
      <c r="C604" s="95"/>
      <c r="D604" s="95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</row>
    <row r="605" spans="2:21">
      <c r="B605" s="94"/>
      <c r="C605" s="95"/>
      <c r="D605" s="95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</row>
    <row r="606" spans="2:21">
      <c r="B606" s="94"/>
      <c r="C606" s="95"/>
      <c r="D606" s="95"/>
      <c r="E606" s="95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</row>
    <row r="607" spans="2:21">
      <c r="B607" s="94"/>
      <c r="C607" s="95"/>
      <c r="D607" s="95"/>
      <c r="E607" s="95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</row>
    <row r="608" spans="2:21">
      <c r="B608" s="94"/>
      <c r="C608" s="95"/>
      <c r="D608" s="95"/>
      <c r="E608" s="95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</row>
    <row r="609" spans="2:21">
      <c r="B609" s="94"/>
      <c r="C609" s="95"/>
      <c r="D609" s="95"/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</row>
    <row r="610" spans="2:21">
      <c r="B610" s="94"/>
      <c r="C610" s="95"/>
      <c r="D610" s="95"/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</row>
    <row r="611" spans="2:21">
      <c r="B611" s="94"/>
      <c r="C611" s="95"/>
      <c r="D611" s="95"/>
      <c r="E611" s="95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</row>
    <row r="612" spans="2:21">
      <c r="B612" s="94"/>
      <c r="C612" s="95"/>
      <c r="D612" s="95"/>
      <c r="E612" s="95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</row>
    <row r="613" spans="2:21">
      <c r="B613" s="94"/>
      <c r="C613" s="95"/>
      <c r="D613" s="95"/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</row>
    <row r="614" spans="2:21">
      <c r="B614" s="94"/>
      <c r="C614" s="95"/>
      <c r="D614" s="95"/>
      <c r="E614" s="95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</row>
    <row r="615" spans="2:21">
      <c r="B615" s="94"/>
      <c r="C615" s="95"/>
      <c r="D615" s="95"/>
      <c r="E615" s="95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</row>
    <row r="616" spans="2:21">
      <c r="B616" s="94"/>
      <c r="C616" s="95"/>
      <c r="D616" s="95"/>
      <c r="E616" s="95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</row>
    <row r="617" spans="2:21">
      <c r="B617" s="94"/>
      <c r="C617" s="95"/>
      <c r="D617" s="95"/>
      <c r="E617" s="95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</row>
    <row r="618" spans="2:21">
      <c r="B618" s="94"/>
      <c r="C618" s="95"/>
      <c r="D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</row>
    <row r="619" spans="2:21">
      <c r="B619" s="94"/>
      <c r="C619" s="95"/>
      <c r="D619" s="95"/>
      <c r="E619" s="95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</row>
    <row r="620" spans="2:21">
      <c r="B620" s="94"/>
      <c r="C620" s="95"/>
      <c r="D620" s="95"/>
      <c r="E620" s="95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</row>
    <row r="621" spans="2:21">
      <c r="B621" s="94"/>
      <c r="C621" s="95"/>
      <c r="D621" s="95"/>
      <c r="E621" s="95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</row>
    <row r="622" spans="2:21">
      <c r="B622" s="94"/>
      <c r="C622" s="95"/>
      <c r="D622" s="95"/>
      <c r="E622" s="95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</row>
    <row r="623" spans="2:21">
      <c r="B623" s="94"/>
      <c r="C623" s="95"/>
      <c r="D623" s="95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</row>
    <row r="624" spans="2:21">
      <c r="B624" s="94"/>
      <c r="C624" s="95"/>
      <c r="D624" s="95"/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</row>
    <row r="625" spans="2:21">
      <c r="B625" s="94"/>
      <c r="C625" s="95"/>
      <c r="D625" s="95"/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</row>
    <row r="626" spans="2:21">
      <c r="B626" s="94"/>
      <c r="C626" s="95"/>
      <c r="D626" s="95"/>
      <c r="E626" s="95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</row>
    <row r="627" spans="2:21">
      <c r="B627" s="94"/>
      <c r="C627" s="95"/>
      <c r="D627" s="95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</row>
    <row r="628" spans="2:21">
      <c r="B628" s="94"/>
      <c r="C628" s="95"/>
      <c r="D628" s="95"/>
      <c r="E628" s="95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</row>
    <row r="629" spans="2:21">
      <c r="B629" s="94"/>
      <c r="C629" s="95"/>
      <c r="D629" s="95"/>
      <c r="E629" s="95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</row>
    <row r="630" spans="2:21">
      <c r="B630" s="94"/>
      <c r="C630" s="95"/>
      <c r="D630" s="95"/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</row>
    <row r="631" spans="2:21">
      <c r="B631" s="94"/>
      <c r="C631" s="95"/>
      <c r="D631" s="95"/>
      <c r="E631" s="95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</row>
    <row r="632" spans="2:21">
      <c r="B632" s="94"/>
      <c r="C632" s="95"/>
      <c r="D632" s="95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</row>
    <row r="633" spans="2:21">
      <c r="B633" s="94"/>
      <c r="C633" s="95"/>
      <c r="D633" s="95"/>
      <c r="E633" s="95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</row>
    <row r="634" spans="2:21">
      <c r="B634" s="94"/>
      <c r="C634" s="95"/>
      <c r="D634" s="95"/>
      <c r="E634" s="95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</row>
    <row r="635" spans="2:21">
      <c r="B635" s="94"/>
      <c r="C635" s="95"/>
      <c r="D635" s="95"/>
      <c r="E635" s="95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</row>
    <row r="636" spans="2:21">
      <c r="B636" s="94"/>
      <c r="C636" s="95"/>
      <c r="D636" s="95"/>
      <c r="E636" s="95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</row>
    <row r="637" spans="2:21">
      <c r="B637" s="94"/>
      <c r="C637" s="95"/>
      <c r="D637" s="95"/>
      <c r="E637" s="95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</row>
    <row r="638" spans="2:21">
      <c r="B638" s="94"/>
      <c r="C638" s="95"/>
      <c r="D638" s="95"/>
      <c r="E638" s="95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</row>
    <row r="639" spans="2:21">
      <c r="B639" s="94"/>
      <c r="C639" s="95"/>
      <c r="D639" s="95"/>
      <c r="E639" s="95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</row>
    <row r="640" spans="2:21">
      <c r="B640" s="94"/>
      <c r="C640" s="95"/>
      <c r="D640" s="95"/>
      <c r="E640" s="95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</row>
    <row r="641" spans="2:21">
      <c r="B641" s="94"/>
      <c r="C641" s="95"/>
      <c r="D641" s="95"/>
      <c r="E641" s="95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</row>
    <row r="642" spans="2:21">
      <c r="B642" s="94"/>
      <c r="C642" s="95"/>
      <c r="D642" s="95"/>
      <c r="E642" s="95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</row>
    <row r="643" spans="2:21">
      <c r="B643" s="94"/>
      <c r="C643" s="95"/>
      <c r="D643" s="95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</row>
    <row r="644" spans="2:21">
      <c r="B644" s="94"/>
      <c r="C644" s="95"/>
      <c r="D644" s="95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</row>
    <row r="645" spans="2:21">
      <c r="B645" s="94"/>
      <c r="C645" s="95"/>
      <c r="D645" s="95"/>
      <c r="E645" s="95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</row>
    <row r="646" spans="2:21">
      <c r="B646" s="94"/>
      <c r="C646" s="95"/>
      <c r="D646" s="95"/>
      <c r="E646" s="95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</row>
    <row r="647" spans="2:21">
      <c r="B647" s="94"/>
      <c r="C647" s="95"/>
      <c r="D647" s="95"/>
      <c r="E647" s="95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</row>
    <row r="648" spans="2:21">
      <c r="B648" s="94"/>
      <c r="C648" s="95"/>
      <c r="D648" s="95"/>
      <c r="E648" s="95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</row>
    <row r="649" spans="2:21">
      <c r="B649" s="94"/>
      <c r="C649" s="95"/>
      <c r="D649" s="95"/>
      <c r="E649" s="95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</row>
    <row r="650" spans="2:21">
      <c r="B650" s="94"/>
      <c r="C650" s="95"/>
      <c r="D650" s="95"/>
      <c r="E650" s="95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</row>
    <row r="651" spans="2:21">
      <c r="B651" s="94"/>
      <c r="C651" s="95"/>
      <c r="D651" s="95"/>
      <c r="E651" s="95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</row>
    <row r="652" spans="2:21">
      <c r="B652" s="94"/>
      <c r="C652" s="95"/>
      <c r="D652" s="95"/>
      <c r="E652" s="95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</row>
    <row r="653" spans="2:21">
      <c r="B653" s="94"/>
      <c r="C653" s="95"/>
      <c r="D653" s="95"/>
      <c r="E653" s="95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</row>
    <row r="654" spans="2:21">
      <c r="B654" s="94"/>
      <c r="C654" s="95"/>
      <c r="D654" s="95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</row>
    <row r="655" spans="2:21">
      <c r="B655" s="94"/>
      <c r="C655" s="95"/>
      <c r="D655" s="95"/>
      <c r="E655" s="95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</row>
    <row r="656" spans="2:21">
      <c r="B656" s="94"/>
      <c r="C656" s="95"/>
      <c r="D656" s="95"/>
      <c r="E656" s="95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</row>
    <row r="657" spans="2:21">
      <c r="B657" s="94"/>
      <c r="C657" s="95"/>
      <c r="D657" s="95"/>
      <c r="E657" s="95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</row>
    <row r="658" spans="2:21">
      <c r="B658" s="94"/>
      <c r="C658" s="95"/>
      <c r="D658" s="95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</row>
    <row r="659" spans="2:21">
      <c r="B659" s="94"/>
      <c r="C659" s="95"/>
      <c r="D659" s="95"/>
      <c r="E659" s="95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</row>
    <row r="660" spans="2:21">
      <c r="B660" s="94"/>
      <c r="C660" s="95"/>
      <c r="D660" s="95"/>
      <c r="E660" s="95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</row>
    <row r="661" spans="2:21">
      <c r="B661" s="94"/>
      <c r="C661" s="95"/>
      <c r="D661" s="95"/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</row>
    <row r="662" spans="2:21">
      <c r="B662" s="94"/>
      <c r="C662" s="95"/>
      <c r="D662" s="95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</row>
    <row r="663" spans="2:21">
      <c r="B663" s="94"/>
      <c r="C663" s="95"/>
      <c r="D663" s="95"/>
      <c r="E663" s="95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</row>
    <row r="664" spans="2:21">
      <c r="B664" s="94"/>
      <c r="C664" s="95"/>
      <c r="D664" s="95"/>
      <c r="E664" s="95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</row>
    <row r="665" spans="2:21">
      <c r="B665" s="94"/>
      <c r="C665" s="95"/>
      <c r="D665" s="95"/>
      <c r="E665" s="95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</row>
    <row r="666" spans="2:21">
      <c r="B666" s="94"/>
      <c r="C666" s="95"/>
      <c r="D666" s="95"/>
      <c r="E666" s="95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</row>
    <row r="667" spans="2:21">
      <c r="B667" s="94"/>
      <c r="C667" s="95"/>
      <c r="D667" s="95"/>
      <c r="E667" s="95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</row>
    <row r="668" spans="2:21">
      <c r="B668" s="94"/>
      <c r="C668" s="95"/>
      <c r="D668" s="95"/>
      <c r="E668" s="95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</row>
    <row r="669" spans="2:21">
      <c r="B669" s="94"/>
      <c r="C669" s="95"/>
      <c r="D669" s="95"/>
      <c r="E669" s="95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</row>
    <row r="670" spans="2:21">
      <c r="B670" s="94"/>
      <c r="C670" s="95"/>
      <c r="D670" s="95"/>
      <c r="E670" s="95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</row>
    <row r="671" spans="2:21">
      <c r="B671" s="94"/>
      <c r="C671" s="95"/>
      <c r="D671" s="95"/>
      <c r="E671" s="95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</row>
    <row r="672" spans="2:21">
      <c r="B672" s="94"/>
      <c r="C672" s="95"/>
      <c r="D672" s="95"/>
      <c r="E672" s="95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</row>
    <row r="673" spans="2:21">
      <c r="B673" s="94"/>
      <c r="C673" s="95"/>
      <c r="D673" s="95"/>
      <c r="E673" s="95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</row>
    <row r="674" spans="2:21">
      <c r="B674" s="94"/>
      <c r="C674" s="95"/>
      <c r="D674" s="95"/>
      <c r="E674" s="95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</row>
    <row r="675" spans="2:21">
      <c r="B675" s="94"/>
      <c r="C675" s="95"/>
      <c r="D675" s="95"/>
      <c r="E675" s="95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</row>
    <row r="676" spans="2:21">
      <c r="B676" s="94"/>
      <c r="C676" s="95"/>
      <c r="D676" s="95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</row>
    <row r="677" spans="2:21">
      <c r="B677" s="94"/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</row>
    <row r="678" spans="2:21">
      <c r="B678" s="94"/>
      <c r="C678" s="95"/>
      <c r="D678" s="95"/>
      <c r="E678" s="95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</row>
    <row r="679" spans="2:21">
      <c r="B679" s="94"/>
      <c r="C679" s="95"/>
      <c r="D679" s="95"/>
      <c r="E679" s="95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</row>
    <row r="680" spans="2:21">
      <c r="B680" s="94"/>
      <c r="C680" s="95"/>
      <c r="D680" s="95"/>
      <c r="E680" s="95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</row>
    <row r="681" spans="2:21">
      <c r="B681" s="94"/>
      <c r="C681" s="95"/>
      <c r="D681" s="95"/>
      <c r="E681" s="95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</row>
    <row r="682" spans="2:21">
      <c r="B682" s="94"/>
      <c r="C682" s="95"/>
      <c r="D682" s="95"/>
      <c r="E682" s="95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</row>
    <row r="683" spans="2:21">
      <c r="B683" s="94"/>
      <c r="C683" s="95"/>
      <c r="D683" s="95"/>
      <c r="E683" s="95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</row>
    <row r="684" spans="2:21">
      <c r="B684" s="94"/>
      <c r="C684" s="95"/>
      <c r="D684" s="95"/>
      <c r="E684" s="95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</row>
    <row r="685" spans="2:21">
      <c r="B685" s="94"/>
      <c r="C685" s="95"/>
      <c r="D685" s="95"/>
      <c r="E685" s="95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</row>
    <row r="686" spans="2:21">
      <c r="B686" s="94"/>
      <c r="C686" s="95"/>
      <c r="D686" s="95"/>
      <c r="E686" s="95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</row>
    <row r="687" spans="2:21">
      <c r="B687" s="94"/>
      <c r="C687" s="95"/>
      <c r="D687" s="95"/>
      <c r="E687" s="95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</row>
    <row r="688" spans="2:21">
      <c r="B688" s="94"/>
      <c r="C688" s="95"/>
      <c r="D688" s="95"/>
      <c r="E688" s="95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</row>
    <row r="689" spans="2:21">
      <c r="B689" s="94"/>
      <c r="C689" s="95"/>
      <c r="D689" s="95"/>
      <c r="E689" s="95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</row>
    <row r="690" spans="2:21">
      <c r="B690" s="94"/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</row>
    <row r="691" spans="2:21">
      <c r="B691" s="94"/>
      <c r="C691" s="95"/>
      <c r="D691" s="95"/>
      <c r="E691" s="95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</row>
    <row r="692" spans="2:21">
      <c r="B692" s="94"/>
      <c r="C692" s="95"/>
      <c r="D692" s="95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</row>
    <row r="693" spans="2:21">
      <c r="B693" s="94"/>
      <c r="C693" s="95"/>
      <c r="D693" s="95"/>
      <c r="E693" s="95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</row>
    <row r="694" spans="2:21">
      <c r="B694" s="94"/>
      <c r="C694" s="95"/>
      <c r="D694" s="95"/>
      <c r="E694" s="95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</row>
    <row r="695" spans="2:21">
      <c r="B695" s="94"/>
      <c r="C695" s="95"/>
      <c r="D695" s="95"/>
      <c r="E695" s="95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</row>
    <row r="696" spans="2:21">
      <c r="B696" s="94"/>
      <c r="C696" s="95"/>
      <c r="D696" s="95"/>
      <c r="E696" s="95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</row>
    <row r="697" spans="2:21">
      <c r="B697" s="94"/>
      <c r="C697" s="95"/>
      <c r="D697" s="95"/>
      <c r="E697" s="95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</row>
    <row r="698" spans="2:21">
      <c r="B698" s="94"/>
      <c r="C698" s="95"/>
      <c r="D698" s="95"/>
      <c r="E698" s="95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</row>
    <row r="699" spans="2:21">
      <c r="B699" s="94"/>
      <c r="C699" s="95"/>
      <c r="D699" s="95"/>
      <c r="E699" s="95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</row>
    <row r="700" spans="2:21">
      <c r="B700" s="94"/>
      <c r="C700" s="95"/>
      <c r="D700" s="95"/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</row>
    <row r="701" spans="2:21">
      <c r="B701" s="94"/>
      <c r="C701" s="95"/>
      <c r="D701" s="95"/>
      <c r="E701" s="95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</row>
    <row r="702" spans="2:21">
      <c r="B702" s="94"/>
      <c r="C702" s="95"/>
      <c r="D702" s="95"/>
      <c r="E702" s="95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</row>
    <row r="703" spans="2:21">
      <c r="B703" s="94"/>
      <c r="C703" s="95"/>
      <c r="D703" s="95"/>
      <c r="E703" s="95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</row>
    <row r="704" spans="2:21">
      <c r="B704" s="94"/>
      <c r="C704" s="95"/>
      <c r="D704" s="95"/>
      <c r="E704" s="95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</row>
    <row r="705" spans="2:21">
      <c r="B705" s="94"/>
      <c r="C705" s="95"/>
      <c r="D705" s="95"/>
      <c r="E705" s="95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</row>
    <row r="706" spans="2:21">
      <c r="B706" s="94"/>
      <c r="C706" s="95"/>
      <c r="D706" s="95"/>
      <c r="E706" s="95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</row>
    <row r="707" spans="2:21">
      <c r="B707" s="94"/>
      <c r="C707" s="95"/>
      <c r="D707" s="95"/>
      <c r="E707" s="95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</row>
    <row r="708" spans="2:21">
      <c r="B708" s="94"/>
      <c r="C708" s="95"/>
      <c r="D708" s="95"/>
      <c r="E708" s="95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</row>
    <row r="709" spans="2:21">
      <c r="B709" s="94"/>
      <c r="C709" s="95"/>
      <c r="D709" s="95"/>
      <c r="E709" s="95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</row>
    <row r="710" spans="2:21">
      <c r="B710" s="94"/>
      <c r="C710" s="95"/>
      <c r="D710" s="95"/>
      <c r="E710" s="95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</row>
    <row r="711" spans="2:21">
      <c r="B711" s="94"/>
      <c r="C711" s="95"/>
      <c r="D711" s="95"/>
      <c r="E711" s="95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</row>
    <row r="712" spans="2:21">
      <c r="B712" s="94"/>
      <c r="C712" s="95"/>
      <c r="D712" s="95"/>
      <c r="E712" s="95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</row>
    <row r="713" spans="2:21">
      <c r="B713" s="94"/>
      <c r="C713" s="95"/>
      <c r="D713" s="95"/>
      <c r="E713" s="95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</row>
    <row r="714" spans="2:21">
      <c r="B714" s="94"/>
      <c r="C714" s="95"/>
      <c r="D714" s="95"/>
      <c r="E714" s="95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</row>
    <row r="715" spans="2:21">
      <c r="B715" s="94"/>
      <c r="C715" s="95"/>
      <c r="D715" s="95"/>
      <c r="E715" s="95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</row>
    <row r="716" spans="2:21">
      <c r="B716" s="94"/>
      <c r="C716" s="95"/>
      <c r="D716" s="95"/>
      <c r="E716" s="95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</row>
    <row r="717" spans="2:21">
      <c r="B717" s="94"/>
      <c r="C717" s="95"/>
      <c r="D717" s="95"/>
      <c r="E717" s="95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</row>
    <row r="718" spans="2:21">
      <c r="B718" s="94"/>
      <c r="C718" s="95"/>
      <c r="D718" s="95"/>
      <c r="E718" s="95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</row>
    <row r="719" spans="2:21">
      <c r="B719" s="94"/>
      <c r="C719" s="95"/>
      <c r="D719" s="95"/>
      <c r="E719" s="95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</row>
    <row r="720" spans="2:21">
      <c r="B720" s="94"/>
      <c r="C720" s="95"/>
      <c r="D720" s="95"/>
      <c r="E720" s="95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</row>
    <row r="721" spans="2:21">
      <c r="B721" s="94"/>
      <c r="C721" s="95"/>
      <c r="D721" s="95"/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</row>
    <row r="722" spans="2:21">
      <c r="B722" s="94"/>
      <c r="C722" s="95"/>
      <c r="D722" s="95"/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</row>
    <row r="723" spans="2:21">
      <c r="B723" s="94"/>
      <c r="C723" s="95"/>
      <c r="D723" s="95"/>
      <c r="E723" s="95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</row>
    <row r="724" spans="2:21">
      <c r="B724" s="94"/>
      <c r="C724" s="95"/>
      <c r="D724" s="95"/>
      <c r="E724" s="95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</row>
    <row r="725" spans="2:21">
      <c r="B725" s="94"/>
      <c r="C725" s="95"/>
      <c r="D725" s="95"/>
      <c r="E725" s="95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</row>
    <row r="726" spans="2:21">
      <c r="B726" s="94"/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</row>
    <row r="727" spans="2:21">
      <c r="B727" s="94"/>
      <c r="C727" s="95"/>
      <c r="D727" s="95"/>
      <c r="E727" s="95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</row>
    <row r="728" spans="2:21">
      <c r="B728" s="94"/>
      <c r="C728" s="95"/>
      <c r="D728" s="95"/>
      <c r="E728" s="95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</row>
    <row r="729" spans="2:21">
      <c r="B729" s="94"/>
      <c r="C729" s="95"/>
      <c r="D729" s="95"/>
      <c r="E729" s="95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</row>
    <row r="730" spans="2:21">
      <c r="B730" s="94"/>
      <c r="C730" s="95"/>
      <c r="D730" s="95"/>
      <c r="E730" s="95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</row>
    <row r="731" spans="2:21">
      <c r="B731" s="94"/>
      <c r="C731" s="95"/>
      <c r="D731" s="95"/>
      <c r="E731" s="95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</row>
    <row r="732" spans="2:21">
      <c r="B732" s="94"/>
      <c r="C732" s="95"/>
      <c r="D732" s="95"/>
      <c r="E732" s="95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</row>
    <row r="733" spans="2:21">
      <c r="B733" s="94"/>
      <c r="C733" s="95"/>
      <c r="D733" s="95"/>
      <c r="E733" s="95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264:K264"/>
  </mergeCells>
  <phoneticPr fontId="4" type="noConversion"/>
  <conditionalFormatting sqref="B12:B256">
    <cfRule type="cellIs" dxfId="8" priority="4" operator="equal">
      <formula>"NR3"</formula>
    </cfRule>
  </conditionalFormatting>
  <conditionalFormatting sqref="B12:B256">
    <cfRule type="containsText" dxfId="7" priority="3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262 B264" xr:uid="{00000000-0002-0000-0400-000000000000}"/>
    <dataValidation type="list" allowBlank="1" showInputMessage="1" showErrorMessage="1" sqref="I12:I35 I37:I827" xr:uid="{00000000-0002-0000-0400-000001000000}">
      <formula1>#REF!</formula1>
    </dataValidation>
    <dataValidation type="list" allowBlank="1" showInputMessage="1" showErrorMessage="1" sqref="G12:G35 G37:G827 L12:L827 E12:E35 E37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31.28515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1.28515625" style="1" bestFit="1" customWidth="1"/>
    <col min="10" max="10" width="13.140625" style="1" bestFit="1" customWidth="1"/>
    <col min="11" max="11" width="9.7109375" style="1" bestFit="1" customWidth="1"/>
    <col min="12" max="12" width="11.28515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144</v>
      </c>
      <c r="C1" s="46" t="s" vm="1">
        <v>227</v>
      </c>
    </row>
    <row r="2" spans="2:15">
      <c r="B2" s="46" t="s">
        <v>143</v>
      </c>
      <c r="C2" s="46" t="s">
        <v>228</v>
      </c>
    </row>
    <row r="3" spans="2:15">
      <c r="B3" s="46" t="s">
        <v>145</v>
      </c>
      <c r="C3" s="46" t="s">
        <v>229</v>
      </c>
    </row>
    <row r="4" spans="2:15">
      <c r="B4" s="46" t="s">
        <v>146</v>
      </c>
      <c r="C4" s="46">
        <v>414</v>
      </c>
    </row>
    <row r="6" spans="2:15" ht="26.25" customHeight="1">
      <c r="B6" s="145" t="s">
        <v>171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7"/>
    </row>
    <row r="7" spans="2:15" ht="26.25" customHeight="1">
      <c r="B7" s="145" t="s">
        <v>90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7"/>
    </row>
    <row r="8" spans="2:15" s="3" customFormat="1" ht="63">
      <c r="B8" s="21" t="s">
        <v>113</v>
      </c>
      <c r="C8" s="29" t="s">
        <v>44</v>
      </c>
      <c r="D8" s="29" t="s">
        <v>117</v>
      </c>
      <c r="E8" s="29" t="s">
        <v>187</v>
      </c>
      <c r="F8" s="29" t="s">
        <v>115</v>
      </c>
      <c r="G8" s="29" t="s">
        <v>64</v>
      </c>
      <c r="H8" s="29" t="s">
        <v>101</v>
      </c>
      <c r="I8" s="12" t="s">
        <v>204</v>
      </c>
      <c r="J8" s="12" t="s">
        <v>203</v>
      </c>
      <c r="K8" s="29" t="s">
        <v>218</v>
      </c>
      <c r="L8" s="12" t="s">
        <v>61</v>
      </c>
      <c r="M8" s="12" t="s">
        <v>58</v>
      </c>
      <c r="N8" s="12" t="s">
        <v>147</v>
      </c>
      <c r="O8" s="13" t="s">
        <v>149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211</v>
      </c>
      <c r="J9" s="15"/>
      <c r="K9" s="15" t="s">
        <v>207</v>
      </c>
      <c r="L9" s="15" t="s">
        <v>207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4" t="s">
        <v>28</v>
      </c>
      <c r="C11" s="74"/>
      <c r="D11" s="75"/>
      <c r="E11" s="75"/>
      <c r="F11" s="74"/>
      <c r="G11" s="75"/>
      <c r="H11" s="75"/>
      <c r="I11" s="77"/>
      <c r="J11" s="112"/>
      <c r="K11" s="77">
        <v>31.400386123000001</v>
      </c>
      <c r="L11" s="77">
        <f>L12+L188</f>
        <v>110708.48296395902</v>
      </c>
      <c r="M11" s="78"/>
      <c r="N11" s="78">
        <f t="shared" ref="N11:N47" si="0">IFERROR(L11/$L$11,0)</f>
        <v>1</v>
      </c>
      <c r="O11" s="78">
        <f>L11/'סכום נכסי הקרן'!$C$42</f>
        <v>5.6237618750210355E-2</v>
      </c>
    </row>
    <row r="12" spans="2:15">
      <c r="B12" s="79" t="s">
        <v>196</v>
      </c>
      <c r="C12" s="80"/>
      <c r="D12" s="81"/>
      <c r="E12" s="81"/>
      <c r="F12" s="80"/>
      <c r="G12" s="81"/>
      <c r="H12" s="81"/>
      <c r="I12" s="83"/>
      <c r="J12" s="101"/>
      <c r="K12" s="83">
        <v>27.724391056000005</v>
      </c>
      <c r="L12" s="83">
        <f>L13+L49+L118</f>
        <v>79275.809495179012</v>
      </c>
      <c r="M12" s="84"/>
      <c r="N12" s="84">
        <f t="shared" si="0"/>
        <v>0.71607710062278729</v>
      </c>
      <c r="O12" s="84">
        <f>L12/'סכום נכסי הקרן'!$C$42</f>
        <v>4.0270470980580328E-2</v>
      </c>
    </row>
    <row r="13" spans="2:15">
      <c r="B13" s="85" t="s">
        <v>836</v>
      </c>
      <c r="C13" s="80"/>
      <c r="D13" s="81"/>
      <c r="E13" s="81"/>
      <c r="F13" s="80"/>
      <c r="G13" s="81"/>
      <c r="H13" s="81"/>
      <c r="I13" s="83"/>
      <c r="J13" s="101"/>
      <c r="K13" s="83">
        <v>21.880115176000004</v>
      </c>
      <c r="L13" s="83">
        <f>SUM(L14:L47)</f>
        <v>48623.937443564006</v>
      </c>
      <c r="M13" s="84"/>
      <c r="N13" s="84">
        <f t="shared" si="0"/>
        <v>0.43920697079187199</v>
      </c>
      <c r="O13" s="84">
        <f>L13/'סכום נכסי הקרן'!$C$42</f>
        <v>2.4699954175828074E-2</v>
      </c>
    </row>
    <row r="14" spans="2:15">
      <c r="B14" s="86" t="s">
        <v>837</v>
      </c>
      <c r="C14" s="87" t="s">
        <v>838</v>
      </c>
      <c r="D14" s="88" t="s">
        <v>118</v>
      </c>
      <c r="E14" s="88" t="s">
        <v>26</v>
      </c>
      <c r="F14" s="87" t="s">
        <v>589</v>
      </c>
      <c r="G14" s="88" t="s">
        <v>278</v>
      </c>
      <c r="H14" s="88" t="s">
        <v>131</v>
      </c>
      <c r="I14" s="90">
        <v>42693.169846999997</v>
      </c>
      <c r="J14" s="99">
        <v>2464</v>
      </c>
      <c r="K14" s="90"/>
      <c r="L14" s="90">
        <v>1051.9597050499999</v>
      </c>
      <c r="M14" s="91">
        <v>1.9022275777826885E-4</v>
      </c>
      <c r="N14" s="91">
        <f t="shared" si="0"/>
        <v>9.5020695513681978E-3</v>
      </c>
      <c r="O14" s="91">
        <f>L14/'סכום נכסי הקרן'!$C$42</f>
        <v>5.3437376476782707E-4</v>
      </c>
    </row>
    <row r="15" spans="2:15">
      <c r="B15" s="86" t="s">
        <v>839</v>
      </c>
      <c r="C15" s="87" t="s">
        <v>840</v>
      </c>
      <c r="D15" s="88" t="s">
        <v>118</v>
      </c>
      <c r="E15" s="88" t="s">
        <v>26</v>
      </c>
      <c r="F15" s="87" t="s">
        <v>841</v>
      </c>
      <c r="G15" s="88" t="s">
        <v>628</v>
      </c>
      <c r="H15" s="88" t="s">
        <v>131</v>
      </c>
      <c r="I15" s="90">
        <v>5147.6910160000016</v>
      </c>
      <c r="J15" s="99">
        <v>26940</v>
      </c>
      <c r="K15" s="90"/>
      <c r="L15" s="90">
        <v>1386.7879612850002</v>
      </c>
      <c r="M15" s="91">
        <v>9.1765875299518263E-5</v>
      </c>
      <c r="N15" s="91">
        <f t="shared" si="0"/>
        <v>1.2526483284361027E-2</v>
      </c>
      <c r="O15" s="91">
        <f>L15/'סכום נכסי הקרן'!$C$42</f>
        <v>7.0445959122677831E-4</v>
      </c>
    </row>
    <row r="16" spans="2:15">
      <c r="B16" s="86" t="s">
        <v>842</v>
      </c>
      <c r="C16" s="87" t="s">
        <v>843</v>
      </c>
      <c r="D16" s="88" t="s">
        <v>118</v>
      </c>
      <c r="E16" s="88" t="s">
        <v>26</v>
      </c>
      <c r="F16" s="87" t="s">
        <v>642</v>
      </c>
      <c r="G16" s="88" t="s">
        <v>418</v>
      </c>
      <c r="H16" s="88" t="s">
        <v>131</v>
      </c>
      <c r="I16" s="90">
        <v>164610.03802800001</v>
      </c>
      <c r="J16" s="99">
        <v>2107</v>
      </c>
      <c r="K16" s="90"/>
      <c r="L16" s="90">
        <v>3468.3335012420007</v>
      </c>
      <c r="M16" s="91">
        <v>1.276630429400219E-4</v>
      </c>
      <c r="N16" s="91">
        <f t="shared" si="0"/>
        <v>3.1328525225759907E-2</v>
      </c>
      <c r="O16" s="91">
        <f>L16/'סכום נכסי הקרן'!$C$42</f>
        <v>1.7618416576526334E-3</v>
      </c>
    </row>
    <row r="17" spans="2:15">
      <c r="B17" s="86" t="s">
        <v>844</v>
      </c>
      <c r="C17" s="87" t="s">
        <v>845</v>
      </c>
      <c r="D17" s="88" t="s">
        <v>118</v>
      </c>
      <c r="E17" s="88" t="s">
        <v>26</v>
      </c>
      <c r="F17" s="87" t="s">
        <v>829</v>
      </c>
      <c r="G17" s="88" t="s">
        <v>639</v>
      </c>
      <c r="H17" s="88" t="s">
        <v>131</v>
      </c>
      <c r="I17" s="90">
        <v>4012.9924010000004</v>
      </c>
      <c r="J17" s="99">
        <v>75810</v>
      </c>
      <c r="K17" s="90"/>
      <c r="L17" s="90">
        <v>3042.2495392110004</v>
      </c>
      <c r="M17" s="91">
        <v>9.037719343307665E-5</v>
      </c>
      <c r="N17" s="91">
        <f t="shared" si="0"/>
        <v>2.7479823205611084E-2</v>
      </c>
      <c r="O17" s="91">
        <f>L17/'סכום נכסי הקרן'!$C$42</f>
        <v>1.5453998207603395E-3</v>
      </c>
    </row>
    <row r="18" spans="2:15">
      <c r="B18" s="86" t="s">
        <v>846</v>
      </c>
      <c r="C18" s="87" t="s">
        <v>847</v>
      </c>
      <c r="D18" s="88" t="s">
        <v>118</v>
      </c>
      <c r="E18" s="88" t="s">
        <v>26</v>
      </c>
      <c r="F18" s="87" t="s">
        <v>848</v>
      </c>
      <c r="G18" s="88" t="s">
        <v>267</v>
      </c>
      <c r="H18" s="88" t="s">
        <v>131</v>
      </c>
      <c r="I18" s="90">
        <v>8347.1862349999992</v>
      </c>
      <c r="J18" s="99">
        <v>2610</v>
      </c>
      <c r="K18" s="90"/>
      <c r="L18" s="90">
        <v>217.86156073899997</v>
      </c>
      <c r="M18" s="91">
        <v>4.6444867363801901E-5</v>
      </c>
      <c r="N18" s="91">
        <f t="shared" si="0"/>
        <v>1.9678849795993002E-3</v>
      </c>
      <c r="O18" s="91">
        <f>L18/'סכום נכסי הקרן'!$C$42</f>
        <v>1.1066916522697093E-4</v>
      </c>
    </row>
    <row r="19" spans="2:15">
      <c r="B19" s="86" t="s">
        <v>849</v>
      </c>
      <c r="C19" s="87" t="s">
        <v>850</v>
      </c>
      <c r="D19" s="88" t="s">
        <v>118</v>
      </c>
      <c r="E19" s="88" t="s">
        <v>26</v>
      </c>
      <c r="F19" s="87" t="s">
        <v>724</v>
      </c>
      <c r="G19" s="88" t="s">
        <v>509</v>
      </c>
      <c r="H19" s="88" t="s">
        <v>131</v>
      </c>
      <c r="I19" s="90">
        <v>1006.3841580000002</v>
      </c>
      <c r="J19" s="99">
        <v>146100</v>
      </c>
      <c r="K19" s="90">
        <v>11.958155432000005</v>
      </c>
      <c r="L19" s="90">
        <v>1482.2854107300002</v>
      </c>
      <c r="M19" s="91">
        <v>2.6194373378768171E-4</v>
      </c>
      <c r="N19" s="91">
        <f t="shared" si="0"/>
        <v>1.3389086102937171E-2</v>
      </c>
      <c r="O19" s="91">
        <f>L19/'סכום נכסי הקרן'!$C$42</f>
        <v>7.5297031967072028E-4</v>
      </c>
    </row>
    <row r="20" spans="2:15">
      <c r="B20" s="86" t="s">
        <v>851</v>
      </c>
      <c r="C20" s="87" t="s">
        <v>852</v>
      </c>
      <c r="D20" s="88" t="s">
        <v>118</v>
      </c>
      <c r="E20" s="88" t="s">
        <v>26</v>
      </c>
      <c r="F20" s="87" t="s">
        <v>311</v>
      </c>
      <c r="G20" s="88" t="s">
        <v>267</v>
      </c>
      <c r="H20" s="88" t="s">
        <v>131</v>
      </c>
      <c r="I20" s="90">
        <v>44900.77047000001</v>
      </c>
      <c r="J20" s="99">
        <v>1845</v>
      </c>
      <c r="K20" s="90"/>
      <c r="L20" s="90">
        <v>828.41921516000014</v>
      </c>
      <c r="M20" s="91">
        <v>9.5506311727286389E-5</v>
      </c>
      <c r="N20" s="91">
        <f t="shared" si="0"/>
        <v>7.4828883296114788E-3</v>
      </c>
      <c r="O20" s="91">
        <f>L20/'סכום נכסי הקרן'!$C$42</f>
        <v>4.2081982103108872E-4</v>
      </c>
    </row>
    <row r="21" spans="2:15">
      <c r="B21" s="86" t="s">
        <v>853</v>
      </c>
      <c r="C21" s="87" t="s">
        <v>854</v>
      </c>
      <c r="D21" s="88" t="s">
        <v>118</v>
      </c>
      <c r="E21" s="88" t="s">
        <v>26</v>
      </c>
      <c r="F21" s="87" t="s">
        <v>777</v>
      </c>
      <c r="G21" s="88" t="s">
        <v>628</v>
      </c>
      <c r="H21" s="88" t="s">
        <v>131</v>
      </c>
      <c r="I21" s="90">
        <v>16143.153263000004</v>
      </c>
      <c r="J21" s="99">
        <v>6008</v>
      </c>
      <c r="K21" s="90"/>
      <c r="L21" s="90">
        <v>969.88064803200018</v>
      </c>
      <c r="M21" s="91">
        <v>1.3697204082109885E-4</v>
      </c>
      <c r="N21" s="91">
        <f t="shared" si="0"/>
        <v>8.760671468578821E-3</v>
      </c>
      <c r="O21" s="91">
        <f>L21/'סכום נכסי הקרן'!$C$42</f>
        <v>4.9267930204578117E-4</v>
      </c>
    </row>
    <row r="22" spans="2:15">
      <c r="B22" s="86" t="s">
        <v>855</v>
      </c>
      <c r="C22" s="87" t="s">
        <v>856</v>
      </c>
      <c r="D22" s="88" t="s">
        <v>118</v>
      </c>
      <c r="E22" s="88" t="s">
        <v>26</v>
      </c>
      <c r="F22" s="87" t="s">
        <v>857</v>
      </c>
      <c r="G22" s="88" t="s">
        <v>125</v>
      </c>
      <c r="H22" s="88" t="s">
        <v>131</v>
      </c>
      <c r="I22" s="90">
        <v>8409.2751970000027</v>
      </c>
      <c r="J22" s="99">
        <v>5439</v>
      </c>
      <c r="K22" s="90"/>
      <c r="L22" s="90">
        <v>457.38047795100005</v>
      </c>
      <c r="M22" s="91">
        <v>4.7486043275790326E-5</v>
      </c>
      <c r="N22" s="91">
        <f t="shared" si="0"/>
        <v>4.1313950449479069E-3</v>
      </c>
      <c r="O22" s="91">
        <f>L22/'סכום נכסי הקרן'!$C$42</f>
        <v>2.3233981944428857E-4</v>
      </c>
    </row>
    <row r="23" spans="2:15">
      <c r="B23" s="86" t="s">
        <v>858</v>
      </c>
      <c r="C23" s="87" t="s">
        <v>859</v>
      </c>
      <c r="D23" s="88" t="s">
        <v>118</v>
      </c>
      <c r="E23" s="88" t="s">
        <v>26</v>
      </c>
      <c r="F23" s="87" t="s">
        <v>782</v>
      </c>
      <c r="G23" s="88" t="s">
        <v>628</v>
      </c>
      <c r="H23" s="88" t="s">
        <v>131</v>
      </c>
      <c r="I23" s="90">
        <v>88782.084664000009</v>
      </c>
      <c r="J23" s="99">
        <v>1124</v>
      </c>
      <c r="K23" s="90"/>
      <c r="L23" s="90">
        <v>997.9106316110001</v>
      </c>
      <c r="M23" s="91">
        <v>1.620437368810259E-4</v>
      </c>
      <c r="N23" s="91">
        <f t="shared" si="0"/>
        <v>9.0138587838464769E-3</v>
      </c>
      <c r="O23" s="91">
        <f>L23/'סכום נכסי הקרן'!$C$42</f>
        <v>5.0691795375419299E-4</v>
      </c>
    </row>
    <row r="24" spans="2:15">
      <c r="B24" s="86" t="s">
        <v>860</v>
      </c>
      <c r="C24" s="87" t="s">
        <v>861</v>
      </c>
      <c r="D24" s="88" t="s">
        <v>118</v>
      </c>
      <c r="E24" s="88" t="s">
        <v>26</v>
      </c>
      <c r="F24" s="87" t="s">
        <v>319</v>
      </c>
      <c r="G24" s="88" t="s">
        <v>267</v>
      </c>
      <c r="H24" s="88" t="s">
        <v>131</v>
      </c>
      <c r="I24" s="90">
        <v>11696.758206000002</v>
      </c>
      <c r="J24" s="99">
        <v>5860</v>
      </c>
      <c r="K24" s="90"/>
      <c r="L24" s="90">
        <v>685.43003087500017</v>
      </c>
      <c r="M24" s="91">
        <v>9.4151189845467174E-5</v>
      </c>
      <c r="N24" s="91">
        <f t="shared" si="0"/>
        <v>6.1913054223508863E-3</v>
      </c>
      <c r="O24" s="91">
        <f>L24/'סכום נכסי הקרן'!$C$42</f>
        <v>3.4818427390827922E-4</v>
      </c>
    </row>
    <row r="25" spans="2:15">
      <c r="B25" s="86" t="s">
        <v>862</v>
      </c>
      <c r="C25" s="87" t="s">
        <v>863</v>
      </c>
      <c r="D25" s="88" t="s">
        <v>118</v>
      </c>
      <c r="E25" s="88" t="s">
        <v>26</v>
      </c>
      <c r="F25" s="87" t="s">
        <v>573</v>
      </c>
      <c r="G25" s="88" t="s">
        <v>574</v>
      </c>
      <c r="H25" s="88" t="s">
        <v>131</v>
      </c>
      <c r="I25" s="90">
        <v>2598.1908990000006</v>
      </c>
      <c r="J25" s="99">
        <v>5193</v>
      </c>
      <c r="K25" s="90"/>
      <c r="L25" s="90">
        <v>134.92405341800003</v>
      </c>
      <c r="M25" s="91">
        <v>2.5666628594334636E-5</v>
      </c>
      <c r="N25" s="91">
        <f t="shared" si="0"/>
        <v>1.2187327457275732E-3</v>
      </c>
      <c r="O25" s="91">
        <f>L25/'סכום נכסי הקרן'!$C$42</f>
        <v>6.8538627512624314E-5</v>
      </c>
    </row>
    <row r="26" spans="2:15">
      <c r="B26" s="86" t="s">
        <v>864</v>
      </c>
      <c r="C26" s="87" t="s">
        <v>865</v>
      </c>
      <c r="D26" s="88" t="s">
        <v>118</v>
      </c>
      <c r="E26" s="88" t="s">
        <v>26</v>
      </c>
      <c r="F26" s="87" t="s">
        <v>422</v>
      </c>
      <c r="G26" s="88" t="s">
        <v>154</v>
      </c>
      <c r="H26" s="88" t="s">
        <v>131</v>
      </c>
      <c r="I26" s="90">
        <v>265916.70212199999</v>
      </c>
      <c r="J26" s="99">
        <v>537</v>
      </c>
      <c r="K26" s="90"/>
      <c r="L26" s="90">
        <v>1427.9726904040003</v>
      </c>
      <c r="M26" s="91">
        <v>9.6109335165765541E-5</v>
      </c>
      <c r="N26" s="91">
        <f t="shared" si="0"/>
        <v>1.2898493883877668E-2</v>
      </c>
      <c r="O26" s="91">
        <f>L26/'סכום נכסי הקרן'!$C$42</f>
        <v>7.2538058149343226E-4</v>
      </c>
    </row>
    <row r="27" spans="2:15">
      <c r="B27" s="86" t="s">
        <v>866</v>
      </c>
      <c r="C27" s="87" t="s">
        <v>867</v>
      </c>
      <c r="D27" s="88" t="s">
        <v>118</v>
      </c>
      <c r="E27" s="88" t="s">
        <v>26</v>
      </c>
      <c r="F27" s="87" t="s">
        <v>327</v>
      </c>
      <c r="G27" s="88" t="s">
        <v>267</v>
      </c>
      <c r="H27" s="88" t="s">
        <v>131</v>
      </c>
      <c r="I27" s="90">
        <v>3175.0257630000006</v>
      </c>
      <c r="J27" s="99">
        <v>31500</v>
      </c>
      <c r="K27" s="90"/>
      <c r="L27" s="90">
        <v>1000.1331155170001</v>
      </c>
      <c r="M27" s="91">
        <v>1.2928496842947771E-4</v>
      </c>
      <c r="N27" s="91">
        <f t="shared" si="0"/>
        <v>9.0339338842046271E-3</v>
      </c>
      <c r="O27" s="91">
        <f>L27/'סכום נכסי הקרן'!$C$42</f>
        <v>5.0804692959450679E-4</v>
      </c>
    </row>
    <row r="28" spans="2:15">
      <c r="B28" s="86" t="s">
        <v>868</v>
      </c>
      <c r="C28" s="87" t="s">
        <v>869</v>
      </c>
      <c r="D28" s="88" t="s">
        <v>118</v>
      </c>
      <c r="E28" s="88" t="s">
        <v>26</v>
      </c>
      <c r="F28" s="87" t="s">
        <v>870</v>
      </c>
      <c r="G28" s="88" t="s">
        <v>250</v>
      </c>
      <c r="H28" s="88" t="s">
        <v>131</v>
      </c>
      <c r="I28" s="90">
        <v>4346.6554560000013</v>
      </c>
      <c r="J28" s="99">
        <v>16360</v>
      </c>
      <c r="K28" s="90"/>
      <c r="L28" s="90">
        <v>711.11283261000005</v>
      </c>
      <c r="M28" s="91">
        <v>4.3323569451382667E-5</v>
      </c>
      <c r="N28" s="91">
        <f t="shared" si="0"/>
        <v>6.4232912742693965E-3</v>
      </c>
      <c r="O28" s="91">
        <f>L28/'סכום נכסי הקרן'!$C$42</f>
        <v>3.6123060580391515E-4</v>
      </c>
    </row>
    <row r="29" spans="2:15">
      <c r="B29" s="86" t="s">
        <v>871</v>
      </c>
      <c r="C29" s="87" t="s">
        <v>872</v>
      </c>
      <c r="D29" s="88" t="s">
        <v>118</v>
      </c>
      <c r="E29" s="88" t="s">
        <v>26</v>
      </c>
      <c r="F29" s="87" t="s">
        <v>873</v>
      </c>
      <c r="G29" s="88" t="s">
        <v>250</v>
      </c>
      <c r="H29" s="88" t="s">
        <v>131</v>
      </c>
      <c r="I29" s="90">
        <v>117119.14208600001</v>
      </c>
      <c r="J29" s="99">
        <v>2059</v>
      </c>
      <c r="K29" s="90"/>
      <c r="L29" s="90">
        <v>2411.4831355590004</v>
      </c>
      <c r="M29" s="91">
        <v>9.4679121159809825E-5</v>
      </c>
      <c r="N29" s="91">
        <f t="shared" si="0"/>
        <v>2.1782279650097412E-2</v>
      </c>
      <c r="O29" s="91">
        <f>L29/'סכום נכסי הקרן'!$C$42</f>
        <v>1.2249835384726437E-3</v>
      </c>
    </row>
    <row r="30" spans="2:15">
      <c r="B30" s="86" t="s">
        <v>874</v>
      </c>
      <c r="C30" s="87" t="s">
        <v>875</v>
      </c>
      <c r="D30" s="88" t="s">
        <v>118</v>
      </c>
      <c r="E30" s="88" t="s">
        <v>26</v>
      </c>
      <c r="F30" s="87" t="s">
        <v>876</v>
      </c>
      <c r="G30" s="88" t="s">
        <v>125</v>
      </c>
      <c r="H30" s="88" t="s">
        <v>131</v>
      </c>
      <c r="I30" s="90">
        <v>449.74899600000009</v>
      </c>
      <c r="J30" s="99">
        <v>56570</v>
      </c>
      <c r="K30" s="90"/>
      <c r="L30" s="90">
        <v>254.42300682000001</v>
      </c>
      <c r="M30" s="91">
        <v>2.4301482569354617E-5</v>
      </c>
      <c r="N30" s="91">
        <f t="shared" si="0"/>
        <v>2.2981347048430518E-3</v>
      </c>
      <c r="O30" s="91">
        <f>L30/'סכום נכסי הקרן'!$C$42</f>
        <v>1.2924162336759077E-4</v>
      </c>
    </row>
    <row r="31" spans="2:15">
      <c r="B31" s="86" t="s">
        <v>877</v>
      </c>
      <c r="C31" s="87" t="s">
        <v>878</v>
      </c>
      <c r="D31" s="88" t="s">
        <v>118</v>
      </c>
      <c r="E31" s="88" t="s">
        <v>26</v>
      </c>
      <c r="F31" s="87" t="s">
        <v>341</v>
      </c>
      <c r="G31" s="88" t="s">
        <v>342</v>
      </c>
      <c r="H31" s="88" t="s">
        <v>131</v>
      </c>
      <c r="I31" s="90">
        <v>25295.786176000001</v>
      </c>
      <c r="J31" s="99">
        <v>3962</v>
      </c>
      <c r="K31" s="90"/>
      <c r="L31" s="90">
        <v>1002.219048279</v>
      </c>
      <c r="M31" s="91">
        <v>9.9778704362256433E-5</v>
      </c>
      <c r="N31" s="91">
        <f t="shared" si="0"/>
        <v>9.0527755547447162E-3</v>
      </c>
      <c r="O31" s="91">
        <f>L31/'סכום נכסי הקרן'!$C$42</f>
        <v>5.0910654027895737E-4</v>
      </c>
    </row>
    <row r="32" spans="2:15">
      <c r="B32" s="86" t="s">
        <v>879</v>
      </c>
      <c r="C32" s="87" t="s">
        <v>880</v>
      </c>
      <c r="D32" s="88" t="s">
        <v>118</v>
      </c>
      <c r="E32" s="88" t="s">
        <v>26</v>
      </c>
      <c r="F32" s="87" t="s">
        <v>651</v>
      </c>
      <c r="G32" s="88" t="s">
        <v>342</v>
      </c>
      <c r="H32" s="88" t="s">
        <v>131</v>
      </c>
      <c r="I32" s="90">
        <v>20916.372358000004</v>
      </c>
      <c r="J32" s="99">
        <v>3012</v>
      </c>
      <c r="K32" s="90"/>
      <c r="L32" s="90">
        <v>630.00113542100019</v>
      </c>
      <c r="M32" s="91">
        <v>9.9706022426848787E-5</v>
      </c>
      <c r="N32" s="91">
        <f t="shared" si="0"/>
        <v>5.690631093067151E-3</v>
      </c>
      <c r="O32" s="91">
        <f>L32/'סכום נכסי הקרן'!$C$42</f>
        <v>3.2002754186000328E-4</v>
      </c>
    </row>
    <row r="33" spans="2:15">
      <c r="B33" s="86" t="s">
        <v>881</v>
      </c>
      <c r="C33" s="87" t="s">
        <v>882</v>
      </c>
      <c r="D33" s="88" t="s">
        <v>118</v>
      </c>
      <c r="E33" s="88" t="s">
        <v>26</v>
      </c>
      <c r="F33" s="87" t="s">
        <v>883</v>
      </c>
      <c r="G33" s="88" t="s">
        <v>509</v>
      </c>
      <c r="H33" s="88" t="s">
        <v>131</v>
      </c>
      <c r="I33" s="90">
        <v>476.46249400000011</v>
      </c>
      <c r="J33" s="99">
        <v>97080</v>
      </c>
      <c r="K33" s="90"/>
      <c r="L33" s="90">
        <v>462.5497893050001</v>
      </c>
      <c r="M33" s="91">
        <v>6.1859045568972768E-5</v>
      </c>
      <c r="N33" s="91">
        <f t="shared" si="0"/>
        <v>4.1780880463837856E-3</v>
      </c>
      <c r="O33" s="91">
        <f>L33/'סכום נכסי הקרן'!$C$42</f>
        <v>2.3496572265734251E-4</v>
      </c>
    </row>
    <row r="34" spans="2:15">
      <c r="B34" s="86" t="s">
        <v>884</v>
      </c>
      <c r="C34" s="87" t="s">
        <v>885</v>
      </c>
      <c r="D34" s="88" t="s">
        <v>118</v>
      </c>
      <c r="E34" s="88" t="s">
        <v>26</v>
      </c>
      <c r="F34" s="87" t="s">
        <v>886</v>
      </c>
      <c r="G34" s="88" t="s">
        <v>887</v>
      </c>
      <c r="H34" s="88" t="s">
        <v>131</v>
      </c>
      <c r="I34" s="90">
        <v>5859.4823800000004</v>
      </c>
      <c r="J34" s="99">
        <v>9321</v>
      </c>
      <c r="K34" s="90"/>
      <c r="L34" s="90">
        <v>546.16235235300007</v>
      </c>
      <c r="M34" s="91">
        <v>5.3040486628081527E-5</v>
      </c>
      <c r="N34" s="91">
        <f t="shared" si="0"/>
        <v>4.933337877376591E-3</v>
      </c>
      <c r="O34" s="91">
        <f>L34/'סכום נכסי הקרן'!$C$42</f>
        <v>2.7743917471387676E-4</v>
      </c>
    </row>
    <row r="35" spans="2:15">
      <c r="B35" s="86" t="s">
        <v>888</v>
      </c>
      <c r="C35" s="87" t="s">
        <v>889</v>
      </c>
      <c r="D35" s="88" t="s">
        <v>118</v>
      </c>
      <c r="E35" s="88" t="s">
        <v>26</v>
      </c>
      <c r="F35" s="87" t="s">
        <v>890</v>
      </c>
      <c r="G35" s="88" t="s">
        <v>891</v>
      </c>
      <c r="H35" s="88" t="s">
        <v>131</v>
      </c>
      <c r="I35" s="90">
        <v>26376.911901000003</v>
      </c>
      <c r="J35" s="99">
        <v>3863</v>
      </c>
      <c r="K35" s="90"/>
      <c r="L35" s="90">
        <v>1018.9401067540002</v>
      </c>
      <c r="M35" s="91">
        <v>2.3532484136104569E-5</v>
      </c>
      <c r="N35" s="91">
        <f t="shared" si="0"/>
        <v>9.2038123861358911E-3</v>
      </c>
      <c r="O35" s="91">
        <f>L35/'סכום נכסי הקרן'!$C$42</f>
        <v>5.1760049201997403E-4</v>
      </c>
    </row>
    <row r="36" spans="2:15">
      <c r="B36" s="86" t="s">
        <v>892</v>
      </c>
      <c r="C36" s="87" t="s">
        <v>893</v>
      </c>
      <c r="D36" s="88" t="s">
        <v>118</v>
      </c>
      <c r="E36" s="88" t="s">
        <v>26</v>
      </c>
      <c r="F36" s="87" t="s">
        <v>249</v>
      </c>
      <c r="G36" s="88" t="s">
        <v>250</v>
      </c>
      <c r="H36" s="88" t="s">
        <v>131</v>
      </c>
      <c r="I36" s="90">
        <v>163357.29770000002</v>
      </c>
      <c r="J36" s="99">
        <v>3151</v>
      </c>
      <c r="K36" s="90"/>
      <c r="L36" s="90">
        <v>5147.3884505130009</v>
      </c>
      <c r="M36" s="91">
        <v>1.0697089916725342E-4</v>
      </c>
      <c r="N36" s="91">
        <f t="shared" si="0"/>
        <v>4.6494977735253816E-2</v>
      </c>
      <c r="O36" s="91">
        <f>L36/'סכום נכסי הקרן'!$C$42</f>
        <v>2.6147668316747232E-3</v>
      </c>
    </row>
    <row r="37" spans="2:15">
      <c r="B37" s="86" t="s">
        <v>894</v>
      </c>
      <c r="C37" s="87" t="s">
        <v>895</v>
      </c>
      <c r="D37" s="88" t="s">
        <v>118</v>
      </c>
      <c r="E37" s="88" t="s">
        <v>26</v>
      </c>
      <c r="F37" s="87" t="s">
        <v>358</v>
      </c>
      <c r="G37" s="88" t="s">
        <v>267</v>
      </c>
      <c r="H37" s="88" t="s">
        <v>131</v>
      </c>
      <c r="I37" s="90">
        <v>179195.22461700003</v>
      </c>
      <c r="J37" s="99">
        <v>916.2</v>
      </c>
      <c r="K37" s="90"/>
      <c r="L37" s="90">
        <v>1641.7866479320003</v>
      </c>
      <c r="M37" s="91">
        <v>2.3737901066434023E-4</v>
      </c>
      <c r="N37" s="91">
        <f t="shared" si="0"/>
        <v>1.4829817950504132E-2</v>
      </c>
      <c r="O37" s="91">
        <f>L37/'סכום נכסי הקרן'!$C$42</f>
        <v>8.3399364803547727E-4</v>
      </c>
    </row>
    <row r="38" spans="2:15">
      <c r="B38" s="86" t="s">
        <v>896</v>
      </c>
      <c r="C38" s="87" t="s">
        <v>897</v>
      </c>
      <c r="D38" s="88" t="s">
        <v>118</v>
      </c>
      <c r="E38" s="88" t="s">
        <v>26</v>
      </c>
      <c r="F38" s="87" t="s">
        <v>898</v>
      </c>
      <c r="G38" s="88" t="s">
        <v>250</v>
      </c>
      <c r="H38" s="88" t="s">
        <v>131</v>
      </c>
      <c r="I38" s="90">
        <v>26945.418905000006</v>
      </c>
      <c r="J38" s="99">
        <v>13810</v>
      </c>
      <c r="K38" s="90"/>
      <c r="L38" s="90">
        <v>3721.1623508100006</v>
      </c>
      <c r="M38" s="91">
        <v>1.0468751265229648E-4</v>
      </c>
      <c r="N38" s="91">
        <f t="shared" si="0"/>
        <v>3.3612260336196818E-2</v>
      </c>
      <c r="O38" s="91">
        <f>L38/'סכום נכסי הקרן'!$C$42</f>
        <v>1.8902734821198538E-3</v>
      </c>
    </row>
    <row r="39" spans="2:15">
      <c r="B39" s="86" t="s">
        <v>899</v>
      </c>
      <c r="C39" s="87" t="s">
        <v>900</v>
      </c>
      <c r="D39" s="88" t="s">
        <v>118</v>
      </c>
      <c r="E39" s="88" t="s">
        <v>26</v>
      </c>
      <c r="F39" s="87" t="s">
        <v>369</v>
      </c>
      <c r="G39" s="88" t="s">
        <v>267</v>
      </c>
      <c r="H39" s="88" t="s">
        <v>131</v>
      </c>
      <c r="I39" s="90">
        <v>7855.0023010000014</v>
      </c>
      <c r="J39" s="99">
        <v>23790</v>
      </c>
      <c r="K39" s="90">
        <v>9.9219597440000005</v>
      </c>
      <c r="L39" s="90">
        <v>1878.6270069800005</v>
      </c>
      <c r="M39" s="91">
        <v>1.6536356428921932E-4</v>
      </c>
      <c r="N39" s="91">
        <f t="shared" si="0"/>
        <v>1.6969133319183722E-2</v>
      </c>
      <c r="O39" s="91">
        <f>L39/'סכום נכסי הקרן'!$C$42</f>
        <v>9.5430365012574576E-4</v>
      </c>
    </row>
    <row r="40" spans="2:15">
      <c r="B40" s="86" t="s">
        <v>901</v>
      </c>
      <c r="C40" s="87" t="s">
        <v>902</v>
      </c>
      <c r="D40" s="88" t="s">
        <v>118</v>
      </c>
      <c r="E40" s="88" t="s">
        <v>26</v>
      </c>
      <c r="F40" s="87" t="s">
        <v>903</v>
      </c>
      <c r="G40" s="88" t="s">
        <v>887</v>
      </c>
      <c r="H40" s="88" t="s">
        <v>131</v>
      </c>
      <c r="I40" s="90">
        <v>1126.8819840000001</v>
      </c>
      <c r="J40" s="99">
        <v>42120</v>
      </c>
      <c r="K40" s="90"/>
      <c r="L40" s="90">
        <v>474.64269161800007</v>
      </c>
      <c r="M40" s="91">
        <v>3.9120939375808129E-5</v>
      </c>
      <c r="N40" s="91">
        <f t="shared" si="0"/>
        <v>4.2873199858814732E-3</v>
      </c>
      <c r="O40" s="91">
        <f>L40/'סכום נכסי הקרן'!$C$42</f>
        <v>2.4110866682615953E-4</v>
      </c>
    </row>
    <row r="41" spans="2:15">
      <c r="B41" s="86" t="s">
        <v>904</v>
      </c>
      <c r="C41" s="87" t="s">
        <v>905</v>
      </c>
      <c r="D41" s="88" t="s">
        <v>118</v>
      </c>
      <c r="E41" s="88" t="s">
        <v>26</v>
      </c>
      <c r="F41" s="87" t="s">
        <v>906</v>
      </c>
      <c r="G41" s="88" t="s">
        <v>125</v>
      </c>
      <c r="H41" s="88" t="s">
        <v>131</v>
      </c>
      <c r="I41" s="90">
        <v>78021.729713000008</v>
      </c>
      <c r="J41" s="99">
        <v>1147</v>
      </c>
      <c r="K41" s="90"/>
      <c r="L41" s="90">
        <v>894.90923993200022</v>
      </c>
      <c r="M41" s="91">
        <v>6.6468523789331245E-5</v>
      </c>
      <c r="N41" s="91">
        <f t="shared" si="0"/>
        <v>8.0834748699730313E-3</v>
      </c>
      <c r="O41" s="91">
        <f>L41/'סכום נכסי הקרן'!$C$42</f>
        <v>4.5459537791444959E-4</v>
      </c>
    </row>
    <row r="42" spans="2:15">
      <c r="B42" s="86" t="s">
        <v>907</v>
      </c>
      <c r="C42" s="87" t="s">
        <v>908</v>
      </c>
      <c r="D42" s="88" t="s">
        <v>118</v>
      </c>
      <c r="E42" s="88" t="s">
        <v>26</v>
      </c>
      <c r="F42" s="87" t="s">
        <v>909</v>
      </c>
      <c r="G42" s="88" t="s">
        <v>155</v>
      </c>
      <c r="H42" s="88" t="s">
        <v>131</v>
      </c>
      <c r="I42" s="90">
        <v>1037.6835480000002</v>
      </c>
      <c r="J42" s="99">
        <v>64510</v>
      </c>
      <c r="K42" s="90"/>
      <c r="L42" s="90">
        <v>669.40965702400013</v>
      </c>
      <c r="M42" s="91">
        <v>1.6385225361055043E-5</v>
      </c>
      <c r="N42" s="91">
        <f t="shared" si="0"/>
        <v>6.0465976870257131E-3</v>
      </c>
      <c r="O42" s="91">
        <f>L42/'סכום נכסי הקרן'!$C$42</f>
        <v>3.4004625545885577E-4</v>
      </c>
    </row>
    <row r="43" spans="2:15">
      <c r="B43" s="86" t="s">
        <v>910</v>
      </c>
      <c r="C43" s="87" t="s">
        <v>911</v>
      </c>
      <c r="D43" s="88" t="s">
        <v>118</v>
      </c>
      <c r="E43" s="88" t="s">
        <v>26</v>
      </c>
      <c r="F43" s="87" t="s">
        <v>297</v>
      </c>
      <c r="G43" s="88" t="s">
        <v>267</v>
      </c>
      <c r="H43" s="88" t="s">
        <v>131</v>
      </c>
      <c r="I43" s="90">
        <v>9530.3957370000007</v>
      </c>
      <c r="J43" s="99">
        <v>19540</v>
      </c>
      <c r="K43" s="90"/>
      <c r="L43" s="90">
        <v>1862.239326978</v>
      </c>
      <c r="M43" s="91">
        <v>7.8586450386715047E-5</v>
      </c>
      <c r="N43" s="91">
        <f t="shared" si="0"/>
        <v>1.6821107806022861E-2</v>
      </c>
      <c r="O43" s="91">
        <f>L43/'סכום נכסי הקרן'!$C$42</f>
        <v>9.4597904775130107E-4</v>
      </c>
    </row>
    <row r="44" spans="2:15">
      <c r="B44" s="86" t="s">
        <v>912</v>
      </c>
      <c r="C44" s="87" t="s">
        <v>913</v>
      </c>
      <c r="D44" s="88" t="s">
        <v>118</v>
      </c>
      <c r="E44" s="88" t="s">
        <v>26</v>
      </c>
      <c r="F44" s="87" t="s">
        <v>270</v>
      </c>
      <c r="G44" s="88" t="s">
        <v>250</v>
      </c>
      <c r="H44" s="88" t="s">
        <v>131</v>
      </c>
      <c r="I44" s="90">
        <v>139641.32495900002</v>
      </c>
      <c r="J44" s="99">
        <v>3389</v>
      </c>
      <c r="K44" s="90"/>
      <c r="L44" s="90">
        <v>4732.4445028540003</v>
      </c>
      <c r="M44" s="91">
        <v>1.0442290297659867E-4</v>
      </c>
      <c r="N44" s="91">
        <f t="shared" si="0"/>
        <v>4.274690047369397E-2</v>
      </c>
      <c r="O44" s="91">
        <f>L44/'סכום נכסי הקרן'!$C$42</f>
        <v>2.403983891592788E-3</v>
      </c>
    </row>
    <row r="45" spans="2:15">
      <c r="B45" s="86" t="s">
        <v>914</v>
      </c>
      <c r="C45" s="87" t="s">
        <v>915</v>
      </c>
      <c r="D45" s="88" t="s">
        <v>118</v>
      </c>
      <c r="E45" s="88" t="s">
        <v>26</v>
      </c>
      <c r="F45" s="87" t="s">
        <v>916</v>
      </c>
      <c r="G45" s="88" t="s">
        <v>917</v>
      </c>
      <c r="H45" s="88" t="s">
        <v>131</v>
      </c>
      <c r="I45" s="90">
        <v>13345.589431000002</v>
      </c>
      <c r="J45" s="99">
        <v>8007</v>
      </c>
      <c r="K45" s="90"/>
      <c r="L45" s="90">
        <v>1068.581345776</v>
      </c>
      <c r="M45" s="91">
        <v>1.1452304426685249E-4</v>
      </c>
      <c r="N45" s="91">
        <f t="shared" si="0"/>
        <v>9.6522083689275662E-3</v>
      </c>
      <c r="O45" s="91">
        <f>L45/'סכום נכסי הקרן'!$C$42</f>
        <v>5.4281721434933821E-4</v>
      </c>
    </row>
    <row r="46" spans="2:15">
      <c r="B46" s="86" t="s">
        <v>918</v>
      </c>
      <c r="C46" s="87" t="s">
        <v>919</v>
      </c>
      <c r="D46" s="88" t="s">
        <v>118</v>
      </c>
      <c r="E46" s="88" t="s">
        <v>26</v>
      </c>
      <c r="F46" s="87" t="s">
        <v>920</v>
      </c>
      <c r="G46" s="88" t="s">
        <v>574</v>
      </c>
      <c r="H46" s="88" t="s">
        <v>131</v>
      </c>
      <c r="I46" s="90">
        <v>83285.704361000026</v>
      </c>
      <c r="J46" s="99">
        <v>1022</v>
      </c>
      <c r="K46" s="90"/>
      <c r="L46" s="90">
        <v>851.17989856800023</v>
      </c>
      <c r="M46" s="91">
        <v>1.5227917516561859E-4</v>
      </c>
      <c r="N46" s="91">
        <f t="shared" si="0"/>
        <v>7.6884794713075475E-3</v>
      </c>
      <c r="O46" s="91">
        <f>L46/'סכום נכסי הקרן'!$C$42</f>
        <v>4.3238177727621271E-4</v>
      </c>
    </row>
    <row r="47" spans="2:15">
      <c r="B47" s="86" t="s">
        <v>921</v>
      </c>
      <c r="C47" s="87" t="s">
        <v>922</v>
      </c>
      <c r="D47" s="88" t="s">
        <v>118</v>
      </c>
      <c r="E47" s="88" t="s">
        <v>26</v>
      </c>
      <c r="F47" s="87" t="s">
        <v>761</v>
      </c>
      <c r="G47" s="88" t="s">
        <v>762</v>
      </c>
      <c r="H47" s="88" t="s">
        <v>131</v>
      </c>
      <c r="I47" s="90">
        <v>58280.498683000013</v>
      </c>
      <c r="J47" s="99">
        <v>2562</v>
      </c>
      <c r="K47" s="90"/>
      <c r="L47" s="90">
        <v>1493.1463762530002</v>
      </c>
      <c r="M47" s="91">
        <v>1.6312980187167792E-4</v>
      </c>
      <c r="N47" s="91">
        <f t="shared" si="0"/>
        <v>1.3487190288201237E-2</v>
      </c>
      <c r="O47" s="91">
        <f>L47/'סכום נכסי הקרן'!$C$42</f>
        <v>7.5848746543940096E-4</v>
      </c>
    </row>
    <row r="48" spans="2:15">
      <c r="B48" s="92"/>
      <c r="C48" s="87"/>
      <c r="D48" s="87"/>
      <c r="E48" s="87"/>
      <c r="F48" s="87"/>
      <c r="G48" s="87"/>
      <c r="H48" s="87"/>
      <c r="I48" s="90"/>
      <c r="J48" s="99"/>
      <c r="K48" s="87"/>
      <c r="L48" s="87"/>
      <c r="M48" s="87"/>
      <c r="N48" s="91"/>
      <c r="O48" s="87"/>
    </row>
    <row r="49" spans="2:15">
      <c r="B49" s="85" t="s">
        <v>923</v>
      </c>
      <c r="C49" s="80"/>
      <c r="D49" s="81"/>
      <c r="E49" s="81"/>
      <c r="F49" s="80"/>
      <c r="G49" s="81"/>
      <c r="H49" s="81"/>
      <c r="I49" s="83"/>
      <c r="J49" s="101"/>
      <c r="K49" s="83"/>
      <c r="L49" s="83">
        <f>SUM(L50:L116)</f>
        <v>25831.065709504011</v>
      </c>
      <c r="M49" s="84"/>
      <c r="N49" s="84">
        <f t="shared" ref="N49:N80" si="1">IFERROR(L49/$L$11,0)</f>
        <v>0.23332508058947277</v>
      </c>
      <c r="O49" s="84">
        <f>L49/'סכום נכסי הקרן'!$C$42</f>
        <v>1.3121646927052876E-2</v>
      </c>
    </row>
    <row r="50" spans="2:15">
      <c r="B50" s="86" t="s">
        <v>924</v>
      </c>
      <c r="C50" s="87" t="s">
        <v>925</v>
      </c>
      <c r="D50" s="88" t="s">
        <v>118</v>
      </c>
      <c r="E50" s="88" t="s">
        <v>26</v>
      </c>
      <c r="F50" s="87" t="s">
        <v>926</v>
      </c>
      <c r="G50" s="88" t="s">
        <v>574</v>
      </c>
      <c r="H50" s="88" t="s">
        <v>131</v>
      </c>
      <c r="I50" s="90">
        <v>13859.143200000002</v>
      </c>
      <c r="J50" s="99">
        <v>887.7</v>
      </c>
      <c r="K50" s="90"/>
      <c r="L50" s="90">
        <v>123.02761418700003</v>
      </c>
      <c r="M50" s="91">
        <v>5.1937635667355119E-5</v>
      </c>
      <c r="N50" s="91">
        <f t="shared" si="1"/>
        <v>1.1112754044967945E-3</v>
      </c>
      <c r="O50" s="91">
        <f>L50/'סכום נכסי הקרן'!$C$42</f>
        <v>6.2495482524576519E-5</v>
      </c>
    </row>
    <row r="51" spans="2:15">
      <c r="B51" s="86" t="s">
        <v>927</v>
      </c>
      <c r="C51" s="87" t="s">
        <v>928</v>
      </c>
      <c r="D51" s="88" t="s">
        <v>118</v>
      </c>
      <c r="E51" s="88" t="s">
        <v>26</v>
      </c>
      <c r="F51" s="87" t="s">
        <v>769</v>
      </c>
      <c r="G51" s="88" t="s">
        <v>574</v>
      </c>
      <c r="H51" s="88" t="s">
        <v>131</v>
      </c>
      <c r="I51" s="90">
        <v>34142.141404000009</v>
      </c>
      <c r="J51" s="99">
        <v>1369</v>
      </c>
      <c r="K51" s="90"/>
      <c r="L51" s="90">
        <v>467.40591582400003</v>
      </c>
      <c r="M51" s="91">
        <v>1.6182497990420016E-4</v>
      </c>
      <c r="N51" s="91">
        <f t="shared" si="1"/>
        <v>4.2219521332991557E-3</v>
      </c>
      <c r="O51" s="91">
        <f>L51/'סכום נכסי הקרן'!$C$42</f>
        <v>2.3743253445411523E-4</v>
      </c>
    </row>
    <row r="52" spans="2:15">
      <c r="B52" s="86" t="s">
        <v>929</v>
      </c>
      <c r="C52" s="87" t="s">
        <v>930</v>
      </c>
      <c r="D52" s="88" t="s">
        <v>118</v>
      </c>
      <c r="E52" s="88" t="s">
        <v>26</v>
      </c>
      <c r="F52" s="87" t="s">
        <v>931</v>
      </c>
      <c r="G52" s="88" t="s">
        <v>342</v>
      </c>
      <c r="H52" s="88" t="s">
        <v>131</v>
      </c>
      <c r="I52" s="90">
        <v>1261.1919310000001</v>
      </c>
      <c r="J52" s="99">
        <v>8921</v>
      </c>
      <c r="K52" s="90"/>
      <c r="L52" s="90">
        <v>112.51093212700002</v>
      </c>
      <c r="M52" s="91">
        <v>8.5942038020940913E-5</v>
      </c>
      <c r="N52" s="91">
        <f t="shared" si="1"/>
        <v>1.0162810393095874E-3</v>
      </c>
      <c r="O52" s="91">
        <f>L52/'סכום נכסי הקרן'!$C$42</f>
        <v>5.7153225631760122E-5</v>
      </c>
    </row>
    <row r="53" spans="2:15">
      <c r="B53" s="86" t="s">
        <v>932</v>
      </c>
      <c r="C53" s="87" t="s">
        <v>933</v>
      </c>
      <c r="D53" s="88" t="s">
        <v>118</v>
      </c>
      <c r="E53" s="88" t="s">
        <v>26</v>
      </c>
      <c r="F53" s="87" t="s">
        <v>934</v>
      </c>
      <c r="G53" s="88" t="s">
        <v>762</v>
      </c>
      <c r="H53" s="88" t="s">
        <v>131</v>
      </c>
      <c r="I53" s="90">
        <v>33013.417069000003</v>
      </c>
      <c r="J53" s="99">
        <v>1178</v>
      </c>
      <c r="K53" s="90"/>
      <c r="L53" s="90">
        <v>388.89805307800009</v>
      </c>
      <c r="M53" s="91">
        <v>2.6389617949618377E-4</v>
      </c>
      <c r="N53" s="91">
        <f t="shared" si="1"/>
        <v>3.5128116894583886E-3</v>
      </c>
      <c r="O53" s="91">
        <f>L53/'סכום נכסי הקרן'!$C$42</f>
        <v>1.9755216453304318E-4</v>
      </c>
    </row>
    <row r="54" spans="2:15">
      <c r="B54" s="86" t="s">
        <v>935</v>
      </c>
      <c r="C54" s="87" t="s">
        <v>936</v>
      </c>
      <c r="D54" s="88" t="s">
        <v>118</v>
      </c>
      <c r="E54" s="88" t="s">
        <v>26</v>
      </c>
      <c r="F54" s="87" t="s">
        <v>937</v>
      </c>
      <c r="G54" s="88" t="s">
        <v>128</v>
      </c>
      <c r="H54" s="88" t="s">
        <v>131</v>
      </c>
      <c r="I54" s="90">
        <v>4959.9893630000006</v>
      </c>
      <c r="J54" s="99">
        <v>566.6</v>
      </c>
      <c r="K54" s="90"/>
      <c r="L54" s="90">
        <v>28.103299734000004</v>
      </c>
      <c r="M54" s="91">
        <v>2.5112746031454867E-5</v>
      </c>
      <c r="N54" s="91">
        <f t="shared" si="1"/>
        <v>2.5384956040946737E-4</v>
      </c>
      <c r="O54" s="91">
        <f>L54/'סכום נכסי הקרן'!$C$42</f>
        <v>1.4275894798216118E-5</v>
      </c>
    </row>
    <row r="55" spans="2:15">
      <c r="B55" s="86" t="s">
        <v>938</v>
      </c>
      <c r="C55" s="87" t="s">
        <v>939</v>
      </c>
      <c r="D55" s="88" t="s">
        <v>118</v>
      </c>
      <c r="E55" s="88" t="s">
        <v>26</v>
      </c>
      <c r="F55" s="87" t="s">
        <v>940</v>
      </c>
      <c r="G55" s="88" t="s">
        <v>561</v>
      </c>
      <c r="H55" s="88" t="s">
        <v>131</v>
      </c>
      <c r="I55" s="90">
        <v>2503.0157090000002</v>
      </c>
      <c r="J55" s="99">
        <v>3661</v>
      </c>
      <c r="K55" s="90"/>
      <c r="L55" s="90">
        <v>91.63540509000002</v>
      </c>
      <c r="M55" s="91">
        <v>4.408746519503174E-5</v>
      </c>
      <c r="N55" s="91">
        <f t="shared" si="1"/>
        <v>8.2771800892468008E-4</v>
      </c>
      <c r="O55" s="91">
        <f>L55/'סכום נכסי הקרן'!$C$42</f>
        <v>4.6548889818589372E-5</v>
      </c>
    </row>
    <row r="56" spans="2:15">
      <c r="B56" s="86" t="s">
        <v>941</v>
      </c>
      <c r="C56" s="87" t="s">
        <v>942</v>
      </c>
      <c r="D56" s="88" t="s">
        <v>118</v>
      </c>
      <c r="E56" s="88" t="s">
        <v>26</v>
      </c>
      <c r="F56" s="87" t="s">
        <v>943</v>
      </c>
      <c r="G56" s="88" t="s">
        <v>661</v>
      </c>
      <c r="H56" s="88" t="s">
        <v>131</v>
      </c>
      <c r="I56" s="90">
        <v>3034.3010130000002</v>
      </c>
      <c r="J56" s="99">
        <v>8131</v>
      </c>
      <c r="K56" s="90"/>
      <c r="L56" s="90">
        <v>246.71901540200005</v>
      </c>
      <c r="M56" s="91">
        <v>1.4106587490102194E-4</v>
      </c>
      <c r="N56" s="91">
        <f t="shared" si="1"/>
        <v>2.2285466189823871E-3</v>
      </c>
      <c r="O56" s="91">
        <f>L56/'סכום נכסי הקרן'!$C$42</f>
        <v>1.2532815512540177E-4</v>
      </c>
    </row>
    <row r="57" spans="2:15">
      <c r="B57" s="86" t="s">
        <v>944</v>
      </c>
      <c r="C57" s="87" t="s">
        <v>945</v>
      </c>
      <c r="D57" s="88" t="s">
        <v>118</v>
      </c>
      <c r="E57" s="88" t="s">
        <v>26</v>
      </c>
      <c r="F57" s="87" t="s">
        <v>787</v>
      </c>
      <c r="G57" s="88" t="s">
        <v>574</v>
      </c>
      <c r="H57" s="88" t="s">
        <v>131</v>
      </c>
      <c r="I57" s="90">
        <v>3127.0978760000003</v>
      </c>
      <c r="J57" s="99">
        <v>19810</v>
      </c>
      <c r="K57" s="90"/>
      <c r="L57" s="90">
        <v>619.47808934400007</v>
      </c>
      <c r="M57" s="91">
        <v>2.4732779469287708E-4</v>
      </c>
      <c r="N57" s="91">
        <f t="shared" si="1"/>
        <v>5.5955792434232007E-3</v>
      </c>
      <c r="O57" s="91">
        <f>L57/'סכום נכסי הקרן'!$C$42</f>
        <v>3.1468205217822446E-4</v>
      </c>
    </row>
    <row r="58" spans="2:15">
      <c r="B58" s="86" t="s">
        <v>946</v>
      </c>
      <c r="C58" s="87" t="s">
        <v>947</v>
      </c>
      <c r="D58" s="88" t="s">
        <v>118</v>
      </c>
      <c r="E58" s="88" t="s">
        <v>26</v>
      </c>
      <c r="F58" s="87" t="s">
        <v>948</v>
      </c>
      <c r="G58" s="88" t="s">
        <v>509</v>
      </c>
      <c r="H58" s="88" t="s">
        <v>131</v>
      </c>
      <c r="I58" s="90">
        <v>2358.6788450000004</v>
      </c>
      <c r="J58" s="99">
        <v>12130</v>
      </c>
      <c r="K58" s="90"/>
      <c r="L58" s="90">
        <v>286.10774389500006</v>
      </c>
      <c r="M58" s="91">
        <v>6.4921869557425519E-5</v>
      </c>
      <c r="N58" s="91">
        <f t="shared" si="1"/>
        <v>2.584334427093017E-3</v>
      </c>
      <c r="O58" s="91">
        <f>L58/'סכום נכסי הקרן'!$C$42</f>
        <v>1.4533681423390039E-4</v>
      </c>
    </row>
    <row r="59" spans="2:15">
      <c r="B59" s="86" t="s">
        <v>949</v>
      </c>
      <c r="C59" s="87" t="s">
        <v>950</v>
      </c>
      <c r="D59" s="88" t="s">
        <v>118</v>
      </c>
      <c r="E59" s="88" t="s">
        <v>26</v>
      </c>
      <c r="F59" s="87" t="s">
        <v>804</v>
      </c>
      <c r="G59" s="88" t="s">
        <v>574</v>
      </c>
      <c r="H59" s="88" t="s">
        <v>131</v>
      </c>
      <c r="I59" s="90">
        <v>1527.1389890000003</v>
      </c>
      <c r="J59" s="99">
        <v>3816</v>
      </c>
      <c r="K59" s="90"/>
      <c r="L59" s="90">
        <v>58.275623828000008</v>
      </c>
      <c r="M59" s="91">
        <v>2.6512788243907262E-5</v>
      </c>
      <c r="N59" s="91">
        <f t="shared" si="1"/>
        <v>5.2638806230387563E-4</v>
      </c>
      <c r="O59" s="91">
        <f>L59/'סכום נכסי הקרן'!$C$42</f>
        <v>2.9602811162507331E-5</v>
      </c>
    </row>
    <row r="60" spans="2:15">
      <c r="B60" s="86" t="s">
        <v>951</v>
      </c>
      <c r="C60" s="87" t="s">
        <v>952</v>
      </c>
      <c r="D60" s="88" t="s">
        <v>118</v>
      </c>
      <c r="E60" s="88" t="s">
        <v>26</v>
      </c>
      <c r="F60" s="87" t="s">
        <v>953</v>
      </c>
      <c r="G60" s="88" t="s">
        <v>561</v>
      </c>
      <c r="H60" s="88" t="s">
        <v>131</v>
      </c>
      <c r="I60" s="90">
        <v>444.50974400000007</v>
      </c>
      <c r="J60" s="99">
        <v>5580</v>
      </c>
      <c r="K60" s="90"/>
      <c r="L60" s="90">
        <v>24.803643744000006</v>
      </c>
      <c r="M60" s="91">
        <v>2.4556468197667671E-5</v>
      </c>
      <c r="N60" s="91">
        <f t="shared" si="1"/>
        <v>2.2404465385073333E-4</v>
      </c>
      <c r="O60" s="91">
        <f>L60/'סכום נכסי הקרן'!$C$42</f>
        <v>1.259973782628039E-5</v>
      </c>
    </row>
    <row r="61" spans="2:15">
      <c r="B61" s="86" t="s">
        <v>954</v>
      </c>
      <c r="C61" s="87" t="s">
        <v>955</v>
      </c>
      <c r="D61" s="88" t="s">
        <v>118</v>
      </c>
      <c r="E61" s="88" t="s">
        <v>26</v>
      </c>
      <c r="F61" s="87" t="s">
        <v>956</v>
      </c>
      <c r="G61" s="88" t="s">
        <v>278</v>
      </c>
      <c r="H61" s="88" t="s">
        <v>131</v>
      </c>
      <c r="I61" s="90">
        <v>2495.3733810000003</v>
      </c>
      <c r="J61" s="99">
        <v>10550</v>
      </c>
      <c r="K61" s="90"/>
      <c r="L61" s="90">
        <v>263.26189169700001</v>
      </c>
      <c r="M61" s="91">
        <v>1.997287282113155E-4</v>
      </c>
      <c r="N61" s="91">
        <f t="shared" si="1"/>
        <v>2.3779739785857652E-3</v>
      </c>
      <c r="O61" s="91">
        <f>L61/'סכום נכסי הקרן'!$C$42</f>
        <v>1.3373159400562713E-4</v>
      </c>
    </row>
    <row r="62" spans="2:15">
      <c r="B62" s="86" t="s">
        <v>957</v>
      </c>
      <c r="C62" s="87" t="s">
        <v>958</v>
      </c>
      <c r="D62" s="88" t="s">
        <v>118</v>
      </c>
      <c r="E62" s="88" t="s">
        <v>26</v>
      </c>
      <c r="F62" s="87" t="s">
        <v>729</v>
      </c>
      <c r="G62" s="88" t="s">
        <v>278</v>
      </c>
      <c r="H62" s="88" t="s">
        <v>131</v>
      </c>
      <c r="I62" s="90">
        <v>228183.77931900002</v>
      </c>
      <c r="J62" s="99">
        <v>125.9</v>
      </c>
      <c r="K62" s="90"/>
      <c r="L62" s="90">
        <v>287.28337816300001</v>
      </c>
      <c r="M62" s="91">
        <v>7.234144407850455E-5</v>
      </c>
      <c r="N62" s="91">
        <f t="shared" si="1"/>
        <v>2.5949536157633441E-3</v>
      </c>
      <c r="O62" s="91">
        <f>L62/'סכום נכסי הקרן'!$C$42</f>
        <v>1.4593401211777877E-4</v>
      </c>
    </row>
    <row r="63" spans="2:15">
      <c r="B63" s="86" t="s">
        <v>959</v>
      </c>
      <c r="C63" s="87" t="s">
        <v>960</v>
      </c>
      <c r="D63" s="88" t="s">
        <v>118</v>
      </c>
      <c r="E63" s="88" t="s">
        <v>26</v>
      </c>
      <c r="F63" s="87" t="s">
        <v>580</v>
      </c>
      <c r="G63" s="88" t="s">
        <v>561</v>
      </c>
      <c r="H63" s="88" t="s">
        <v>131</v>
      </c>
      <c r="I63" s="90">
        <v>31104.166653000004</v>
      </c>
      <c r="J63" s="99">
        <v>1167</v>
      </c>
      <c r="K63" s="90"/>
      <c r="L63" s="90">
        <v>362.98562484200005</v>
      </c>
      <c r="M63" s="91">
        <v>1.7421375097772073E-4</v>
      </c>
      <c r="N63" s="91">
        <f t="shared" si="1"/>
        <v>3.2787516830139339E-3</v>
      </c>
      <c r="O63" s="91">
        <f>L63/'סכום נכסי הקרן'!$C$42</f>
        <v>1.8438918712594817E-4</v>
      </c>
    </row>
    <row r="64" spans="2:15">
      <c r="B64" s="86" t="s">
        <v>961</v>
      </c>
      <c r="C64" s="87" t="s">
        <v>962</v>
      </c>
      <c r="D64" s="88" t="s">
        <v>118</v>
      </c>
      <c r="E64" s="88" t="s">
        <v>26</v>
      </c>
      <c r="F64" s="87" t="s">
        <v>520</v>
      </c>
      <c r="G64" s="88" t="s">
        <v>509</v>
      </c>
      <c r="H64" s="88" t="s">
        <v>131</v>
      </c>
      <c r="I64" s="90">
        <v>388550.25139500009</v>
      </c>
      <c r="J64" s="99">
        <v>58.3</v>
      </c>
      <c r="K64" s="90"/>
      <c r="L64" s="90">
        <v>226.52479656900007</v>
      </c>
      <c r="M64" s="91">
        <v>3.0716512763242349E-4</v>
      </c>
      <c r="N64" s="91">
        <f t="shared" si="1"/>
        <v>2.0461376626644311E-3</v>
      </c>
      <c r="O64" s="91">
        <f>L64/'סכום נכסי הקרן'!$C$42</f>
        <v>1.1506990978336879E-4</v>
      </c>
    </row>
    <row r="65" spans="2:15">
      <c r="B65" s="86" t="s">
        <v>963</v>
      </c>
      <c r="C65" s="87" t="s">
        <v>964</v>
      </c>
      <c r="D65" s="88" t="s">
        <v>118</v>
      </c>
      <c r="E65" s="88" t="s">
        <v>26</v>
      </c>
      <c r="F65" s="87" t="s">
        <v>965</v>
      </c>
      <c r="G65" s="88" t="s">
        <v>628</v>
      </c>
      <c r="H65" s="88" t="s">
        <v>131</v>
      </c>
      <c r="I65" s="90">
        <v>22263.057878</v>
      </c>
      <c r="J65" s="99">
        <v>794.8</v>
      </c>
      <c r="K65" s="90"/>
      <c r="L65" s="90">
        <v>176.94678402000005</v>
      </c>
      <c r="M65" s="91">
        <v>1.252683926036372E-4</v>
      </c>
      <c r="N65" s="91">
        <f t="shared" si="1"/>
        <v>1.5983127876262636E-3</v>
      </c>
      <c r="O65" s="91">
        <f>L65/'סכום נכסי הקרן'!$C$42</f>
        <v>8.9885305194111747E-5</v>
      </c>
    </row>
    <row r="66" spans="2:15">
      <c r="B66" s="86" t="s">
        <v>966</v>
      </c>
      <c r="C66" s="87" t="s">
        <v>967</v>
      </c>
      <c r="D66" s="88" t="s">
        <v>118</v>
      </c>
      <c r="E66" s="88" t="s">
        <v>26</v>
      </c>
      <c r="F66" s="87" t="s">
        <v>968</v>
      </c>
      <c r="G66" s="88" t="s">
        <v>126</v>
      </c>
      <c r="H66" s="88" t="s">
        <v>131</v>
      </c>
      <c r="I66" s="90">
        <v>952.12808800000016</v>
      </c>
      <c r="J66" s="99">
        <v>3186</v>
      </c>
      <c r="K66" s="90"/>
      <c r="L66" s="90">
        <v>30.334800869000006</v>
      </c>
      <c r="M66" s="91">
        <v>3.4702195281909032E-5</v>
      </c>
      <c r="N66" s="91">
        <f t="shared" si="1"/>
        <v>2.740061109759354E-4</v>
      </c>
      <c r="O66" s="91">
        <f>L66/'סכום נכסי הקרן'!$C$42</f>
        <v>1.5409451204292483E-5</v>
      </c>
    </row>
    <row r="67" spans="2:15">
      <c r="B67" s="86" t="s">
        <v>969</v>
      </c>
      <c r="C67" s="87" t="s">
        <v>970</v>
      </c>
      <c r="D67" s="88" t="s">
        <v>118</v>
      </c>
      <c r="E67" s="88" t="s">
        <v>26</v>
      </c>
      <c r="F67" s="87" t="s">
        <v>971</v>
      </c>
      <c r="G67" s="88" t="s">
        <v>152</v>
      </c>
      <c r="H67" s="88" t="s">
        <v>131</v>
      </c>
      <c r="I67" s="90">
        <v>2220.8485030000006</v>
      </c>
      <c r="J67" s="99">
        <v>14760</v>
      </c>
      <c r="K67" s="90"/>
      <c r="L67" s="90">
        <v>327.79723899800007</v>
      </c>
      <c r="M67" s="91">
        <v>8.6351926691117248E-5</v>
      </c>
      <c r="N67" s="91">
        <f t="shared" si="1"/>
        <v>2.9609044422071432E-3</v>
      </c>
      <c r="O67" s="91">
        <f>L67/'סכום נכסי הקרן'!$C$42</f>
        <v>1.6651421517664957E-4</v>
      </c>
    </row>
    <row r="68" spans="2:15">
      <c r="B68" s="86" t="s">
        <v>972</v>
      </c>
      <c r="C68" s="87" t="s">
        <v>973</v>
      </c>
      <c r="D68" s="88" t="s">
        <v>118</v>
      </c>
      <c r="E68" s="88" t="s">
        <v>26</v>
      </c>
      <c r="F68" s="87" t="s">
        <v>734</v>
      </c>
      <c r="G68" s="88" t="s">
        <v>574</v>
      </c>
      <c r="H68" s="88" t="s">
        <v>131</v>
      </c>
      <c r="I68" s="90">
        <v>2413.7603510000004</v>
      </c>
      <c r="J68" s="99">
        <v>24790</v>
      </c>
      <c r="K68" s="90"/>
      <c r="L68" s="90">
        <v>598.3711911370001</v>
      </c>
      <c r="M68" s="91">
        <v>1.2902378635174471E-4</v>
      </c>
      <c r="N68" s="91">
        <f t="shared" si="1"/>
        <v>5.4049262993857384E-3</v>
      </c>
      <c r="O68" s="91">
        <f>L68/'סכום נכסי הקרן'!$C$42</f>
        <v>3.0396018459784047E-4</v>
      </c>
    </row>
    <row r="69" spans="2:15">
      <c r="B69" s="86" t="s">
        <v>974</v>
      </c>
      <c r="C69" s="87" t="s">
        <v>975</v>
      </c>
      <c r="D69" s="88" t="s">
        <v>118</v>
      </c>
      <c r="E69" s="88" t="s">
        <v>26</v>
      </c>
      <c r="F69" s="87" t="s">
        <v>976</v>
      </c>
      <c r="G69" s="88" t="s">
        <v>127</v>
      </c>
      <c r="H69" s="88" t="s">
        <v>131</v>
      </c>
      <c r="I69" s="90">
        <v>1374.990346</v>
      </c>
      <c r="J69" s="99">
        <v>31220</v>
      </c>
      <c r="K69" s="90"/>
      <c r="L69" s="90">
        <v>429.27198581600004</v>
      </c>
      <c r="M69" s="91">
        <v>2.3646305638643048E-4</v>
      </c>
      <c r="N69" s="91">
        <f t="shared" si="1"/>
        <v>3.8774985829744309E-3</v>
      </c>
      <c r="O69" s="91">
        <f>L69/'סכום נכסי הקרן'!$C$42</f>
        <v>2.1806128701379695E-4</v>
      </c>
    </row>
    <row r="70" spans="2:15">
      <c r="B70" s="86" t="s">
        <v>977</v>
      </c>
      <c r="C70" s="87" t="s">
        <v>978</v>
      </c>
      <c r="D70" s="88" t="s">
        <v>118</v>
      </c>
      <c r="E70" s="88" t="s">
        <v>26</v>
      </c>
      <c r="F70" s="87" t="s">
        <v>979</v>
      </c>
      <c r="G70" s="88" t="s">
        <v>574</v>
      </c>
      <c r="H70" s="88" t="s">
        <v>131</v>
      </c>
      <c r="I70" s="90">
        <v>1842.4740940000002</v>
      </c>
      <c r="J70" s="99">
        <v>9978</v>
      </c>
      <c r="K70" s="90"/>
      <c r="L70" s="90">
        <v>183.84206515500003</v>
      </c>
      <c r="M70" s="91">
        <v>5.888147948660253E-5</v>
      </c>
      <c r="N70" s="91">
        <f t="shared" si="1"/>
        <v>1.6605960106494237E-3</v>
      </c>
      <c r="O70" s="91">
        <f>L70/'סכום נכסי הקרן'!$C$42</f>
        <v>9.3387965345022539E-5</v>
      </c>
    </row>
    <row r="71" spans="2:15">
      <c r="B71" s="86" t="s">
        <v>980</v>
      </c>
      <c r="C71" s="87" t="s">
        <v>981</v>
      </c>
      <c r="D71" s="88" t="s">
        <v>118</v>
      </c>
      <c r="E71" s="88" t="s">
        <v>26</v>
      </c>
      <c r="F71" s="87" t="s">
        <v>583</v>
      </c>
      <c r="G71" s="88" t="s">
        <v>267</v>
      </c>
      <c r="H71" s="88" t="s">
        <v>131</v>
      </c>
      <c r="I71" s="90">
        <v>2679.3411330000004</v>
      </c>
      <c r="J71" s="99">
        <v>3380</v>
      </c>
      <c r="K71" s="90"/>
      <c r="L71" s="90">
        <v>90.561730288000021</v>
      </c>
      <c r="M71" s="91">
        <v>7.2046444518313212E-5</v>
      </c>
      <c r="N71" s="91">
        <f t="shared" si="1"/>
        <v>8.1801979273333787E-4</v>
      </c>
      <c r="O71" s="91">
        <f>L71/'סכום נכסי הקרן'!$C$42</f>
        <v>4.6003485233863554E-5</v>
      </c>
    </row>
    <row r="72" spans="2:15">
      <c r="B72" s="86" t="s">
        <v>982</v>
      </c>
      <c r="C72" s="87" t="s">
        <v>983</v>
      </c>
      <c r="D72" s="88" t="s">
        <v>118</v>
      </c>
      <c r="E72" s="88" t="s">
        <v>26</v>
      </c>
      <c r="F72" s="87" t="s">
        <v>984</v>
      </c>
      <c r="G72" s="88" t="s">
        <v>985</v>
      </c>
      <c r="H72" s="88" t="s">
        <v>131</v>
      </c>
      <c r="I72" s="90">
        <v>21090.039797000001</v>
      </c>
      <c r="J72" s="99">
        <v>4801</v>
      </c>
      <c r="K72" s="90"/>
      <c r="L72" s="90">
        <v>1012.5328106300001</v>
      </c>
      <c r="M72" s="91">
        <v>2.9488422001872771E-4</v>
      </c>
      <c r="N72" s="91">
        <f t="shared" si="1"/>
        <v>9.1459370006870076E-3</v>
      </c>
      <c r="O72" s="91">
        <f>L72/'סכום נכסי הקרן'!$C$42</f>
        <v>5.143457181580784E-4</v>
      </c>
    </row>
    <row r="73" spans="2:15">
      <c r="B73" s="86" t="s">
        <v>986</v>
      </c>
      <c r="C73" s="87" t="s">
        <v>987</v>
      </c>
      <c r="D73" s="88" t="s">
        <v>118</v>
      </c>
      <c r="E73" s="88" t="s">
        <v>26</v>
      </c>
      <c r="F73" s="87" t="s">
        <v>988</v>
      </c>
      <c r="G73" s="88" t="s">
        <v>153</v>
      </c>
      <c r="H73" s="88" t="s">
        <v>131</v>
      </c>
      <c r="I73" s="90">
        <v>10195.035698</v>
      </c>
      <c r="J73" s="99">
        <v>2246</v>
      </c>
      <c r="K73" s="90"/>
      <c r="L73" s="90">
        <v>228.98050176500004</v>
      </c>
      <c r="M73" s="91">
        <v>7.023052338055146E-5</v>
      </c>
      <c r="N73" s="91">
        <f t="shared" si="1"/>
        <v>2.0683193883123149E-3</v>
      </c>
      <c r="O73" s="91">
        <f>L73/'סכום נכסי הקרן'!$C$42</f>
        <v>1.1631735721357626E-4</v>
      </c>
    </row>
    <row r="74" spans="2:15">
      <c r="B74" s="86" t="s">
        <v>989</v>
      </c>
      <c r="C74" s="87" t="s">
        <v>990</v>
      </c>
      <c r="D74" s="88" t="s">
        <v>118</v>
      </c>
      <c r="E74" s="88" t="s">
        <v>26</v>
      </c>
      <c r="F74" s="87" t="s">
        <v>991</v>
      </c>
      <c r="G74" s="88" t="s">
        <v>985</v>
      </c>
      <c r="H74" s="88" t="s">
        <v>131</v>
      </c>
      <c r="I74" s="90">
        <v>5139.3514250000007</v>
      </c>
      <c r="J74" s="99">
        <v>19750</v>
      </c>
      <c r="K74" s="90"/>
      <c r="L74" s="90">
        <v>1015.021906437</v>
      </c>
      <c r="M74" s="91">
        <v>2.2410603982256415E-4</v>
      </c>
      <c r="N74" s="91">
        <f t="shared" si="1"/>
        <v>9.1684203347582576E-3</v>
      </c>
      <c r="O74" s="91">
        <f>L74/'סכום נכסי הקרן'!$C$42</f>
        <v>5.1561012732781084E-4</v>
      </c>
    </row>
    <row r="75" spans="2:15">
      <c r="B75" s="86" t="s">
        <v>992</v>
      </c>
      <c r="C75" s="87" t="s">
        <v>993</v>
      </c>
      <c r="D75" s="88" t="s">
        <v>118</v>
      </c>
      <c r="E75" s="88" t="s">
        <v>26</v>
      </c>
      <c r="F75" s="87" t="s">
        <v>994</v>
      </c>
      <c r="G75" s="88" t="s">
        <v>661</v>
      </c>
      <c r="H75" s="88" t="s">
        <v>131</v>
      </c>
      <c r="I75" s="90">
        <v>2512.9027220000003</v>
      </c>
      <c r="J75" s="99">
        <v>15550</v>
      </c>
      <c r="K75" s="90"/>
      <c r="L75" s="90">
        <v>390.75637332100001</v>
      </c>
      <c r="M75" s="91">
        <v>1.7344885455823015E-4</v>
      </c>
      <c r="N75" s="91">
        <f t="shared" si="1"/>
        <v>3.5295973972311605E-3</v>
      </c>
      <c r="O75" s="91">
        <f>L75/'סכום נכסי הקרן'!$C$42</f>
        <v>1.9849615276722077E-4</v>
      </c>
    </row>
    <row r="76" spans="2:15">
      <c r="B76" s="86" t="s">
        <v>995</v>
      </c>
      <c r="C76" s="87" t="s">
        <v>996</v>
      </c>
      <c r="D76" s="88" t="s">
        <v>118</v>
      </c>
      <c r="E76" s="88" t="s">
        <v>26</v>
      </c>
      <c r="F76" s="87" t="s">
        <v>997</v>
      </c>
      <c r="G76" s="88" t="s">
        <v>128</v>
      </c>
      <c r="H76" s="88" t="s">
        <v>131</v>
      </c>
      <c r="I76" s="90">
        <v>13878.123693000003</v>
      </c>
      <c r="J76" s="99">
        <v>1575</v>
      </c>
      <c r="K76" s="90"/>
      <c r="L76" s="90">
        <v>218.58044815900004</v>
      </c>
      <c r="M76" s="91">
        <v>6.9272827641606504E-5</v>
      </c>
      <c r="N76" s="91">
        <f t="shared" si="1"/>
        <v>1.97437849663389E-3</v>
      </c>
      <c r="O76" s="91">
        <f>L76/'סכום נכסי הקרן'!$C$42</f>
        <v>1.110343451623102E-4</v>
      </c>
    </row>
    <row r="77" spans="2:15">
      <c r="B77" s="86" t="s">
        <v>998</v>
      </c>
      <c r="C77" s="87" t="s">
        <v>999</v>
      </c>
      <c r="D77" s="88" t="s">
        <v>118</v>
      </c>
      <c r="E77" s="88" t="s">
        <v>26</v>
      </c>
      <c r="F77" s="87" t="s">
        <v>1000</v>
      </c>
      <c r="G77" s="88" t="s">
        <v>574</v>
      </c>
      <c r="H77" s="88" t="s">
        <v>131</v>
      </c>
      <c r="I77" s="90">
        <v>37216.395283000005</v>
      </c>
      <c r="J77" s="99">
        <v>950.7</v>
      </c>
      <c r="K77" s="90"/>
      <c r="L77" s="90">
        <v>353.81626995700003</v>
      </c>
      <c r="M77" s="91">
        <v>1.2299516282109876E-4</v>
      </c>
      <c r="N77" s="91">
        <f t="shared" si="1"/>
        <v>3.1959273624242905E-3</v>
      </c>
      <c r="O77" s="91">
        <f>L77/'סכום נכסי הקרן'!$C$42</f>
        <v>1.797313445613826E-4</v>
      </c>
    </row>
    <row r="78" spans="2:15">
      <c r="B78" s="86" t="s">
        <v>1001</v>
      </c>
      <c r="C78" s="87" t="s">
        <v>1002</v>
      </c>
      <c r="D78" s="88" t="s">
        <v>118</v>
      </c>
      <c r="E78" s="88" t="s">
        <v>26</v>
      </c>
      <c r="F78" s="87" t="s">
        <v>657</v>
      </c>
      <c r="G78" s="88" t="s">
        <v>125</v>
      </c>
      <c r="H78" s="88" t="s">
        <v>131</v>
      </c>
      <c r="I78" s="90">
        <v>860851.04385300016</v>
      </c>
      <c r="J78" s="99">
        <v>165.6</v>
      </c>
      <c r="K78" s="90"/>
      <c r="L78" s="90">
        <v>1425.5693286170003</v>
      </c>
      <c r="M78" s="91">
        <v>3.3231628018370044E-4</v>
      </c>
      <c r="N78" s="91">
        <f t="shared" si="1"/>
        <v>1.287678496218842E-2</v>
      </c>
      <c r="O78" s="91">
        <f>L78/'סכום נכסי הקרן'!$C$42</f>
        <v>7.2415972343199426E-4</v>
      </c>
    </row>
    <row r="79" spans="2:15">
      <c r="B79" s="86" t="s">
        <v>1003</v>
      </c>
      <c r="C79" s="87" t="s">
        <v>1004</v>
      </c>
      <c r="D79" s="88" t="s">
        <v>118</v>
      </c>
      <c r="E79" s="88" t="s">
        <v>26</v>
      </c>
      <c r="F79" s="87" t="s">
        <v>345</v>
      </c>
      <c r="G79" s="88" t="s">
        <v>267</v>
      </c>
      <c r="H79" s="88" t="s">
        <v>131</v>
      </c>
      <c r="I79" s="90">
        <v>541.00650300000018</v>
      </c>
      <c r="J79" s="99">
        <v>71190</v>
      </c>
      <c r="K79" s="90"/>
      <c r="L79" s="90">
        <v>385.14253012200004</v>
      </c>
      <c r="M79" s="91">
        <v>1.024073585143881E-4</v>
      </c>
      <c r="N79" s="91">
        <f t="shared" si="1"/>
        <v>3.4788890590017624E-3</v>
      </c>
      <c r="O79" s="91">
        <f>L79/'סכום נכסי הקרן'!$C$42</f>
        <v>1.9564443657441919E-4</v>
      </c>
    </row>
    <row r="80" spans="2:15">
      <c r="B80" s="86" t="s">
        <v>1005</v>
      </c>
      <c r="C80" s="87" t="s">
        <v>1006</v>
      </c>
      <c r="D80" s="88" t="s">
        <v>118</v>
      </c>
      <c r="E80" s="88" t="s">
        <v>26</v>
      </c>
      <c r="F80" s="87" t="s">
        <v>685</v>
      </c>
      <c r="G80" s="88" t="s">
        <v>342</v>
      </c>
      <c r="H80" s="88" t="s">
        <v>131</v>
      </c>
      <c r="I80" s="90">
        <v>6845.3822050000008</v>
      </c>
      <c r="J80" s="99">
        <v>5901</v>
      </c>
      <c r="K80" s="90"/>
      <c r="L80" s="90">
        <v>403.94600393300004</v>
      </c>
      <c r="M80" s="91">
        <v>8.6616417840892595E-5</v>
      </c>
      <c r="N80" s="91">
        <f t="shared" si="1"/>
        <v>3.6487357889684394E-3</v>
      </c>
      <c r="O80" s="91">
        <f>L80/'סכום נכסי הקרן'!$C$42</f>
        <v>2.0519621222025509E-4</v>
      </c>
    </row>
    <row r="81" spans="2:15">
      <c r="B81" s="86" t="s">
        <v>1007</v>
      </c>
      <c r="C81" s="87" t="s">
        <v>1008</v>
      </c>
      <c r="D81" s="88" t="s">
        <v>118</v>
      </c>
      <c r="E81" s="88" t="s">
        <v>26</v>
      </c>
      <c r="F81" s="87" t="s">
        <v>1009</v>
      </c>
      <c r="G81" s="88" t="s">
        <v>267</v>
      </c>
      <c r="H81" s="88" t="s">
        <v>131</v>
      </c>
      <c r="I81" s="90">
        <v>13698.028185000003</v>
      </c>
      <c r="J81" s="99">
        <v>858.7</v>
      </c>
      <c r="K81" s="90"/>
      <c r="L81" s="90">
        <v>117.62496802100003</v>
      </c>
      <c r="M81" s="91">
        <v>9.1079492126158225E-5</v>
      </c>
      <c r="N81" s="91">
        <f t="shared" ref="N81:N116" si="2">IFERROR(L81/$L$11,0)</f>
        <v>1.0624747523574382E-3</v>
      </c>
      <c r="O81" s="91">
        <f>L81/'סכום נכסי הקרן'!$C$42</f>
        <v>5.9751050054801772E-5</v>
      </c>
    </row>
    <row r="82" spans="2:15">
      <c r="B82" s="86" t="s">
        <v>1010</v>
      </c>
      <c r="C82" s="87" t="s">
        <v>1011</v>
      </c>
      <c r="D82" s="88" t="s">
        <v>118</v>
      </c>
      <c r="E82" s="88" t="s">
        <v>26</v>
      </c>
      <c r="F82" s="87" t="s">
        <v>470</v>
      </c>
      <c r="G82" s="88" t="s">
        <v>267</v>
      </c>
      <c r="H82" s="88" t="s">
        <v>131</v>
      </c>
      <c r="I82" s="90">
        <v>6733.4177020000006</v>
      </c>
      <c r="J82" s="99">
        <v>6819</v>
      </c>
      <c r="K82" s="90"/>
      <c r="L82" s="90">
        <v>459.15175307400011</v>
      </c>
      <c r="M82" s="91">
        <v>1.8443047324421676E-4</v>
      </c>
      <c r="N82" s="91">
        <f t="shared" si="2"/>
        <v>4.1473944975244249E-3</v>
      </c>
      <c r="O82" s="91">
        <f>L82/'סכום נכסי הקרן'!$C$42</f>
        <v>2.3323959055849883E-4</v>
      </c>
    </row>
    <row r="83" spans="2:15">
      <c r="B83" s="86" t="s">
        <v>1012</v>
      </c>
      <c r="C83" s="87" t="s">
        <v>1013</v>
      </c>
      <c r="D83" s="88" t="s">
        <v>118</v>
      </c>
      <c r="E83" s="88" t="s">
        <v>26</v>
      </c>
      <c r="F83" s="87" t="s">
        <v>1014</v>
      </c>
      <c r="G83" s="88" t="s">
        <v>985</v>
      </c>
      <c r="H83" s="88" t="s">
        <v>131</v>
      </c>
      <c r="I83" s="90">
        <v>14269.042210000001</v>
      </c>
      <c r="J83" s="99">
        <v>7800</v>
      </c>
      <c r="K83" s="90"/>
      <c r="L83" s="90">
        <v>1112.9852923190003</v>
      </c>
      <c r="M83" s="91">
        <v>2.246312322978865E-4</v>
      </c>
      <c r="N83" s="91">
        <f t="shared" si="2"/>
        <v>1.0053297295035025E-2</v>
      </c>
      <c r="O83" s="91">
        <f>L83/'סכום נכסי הקרן'!$C$42</f>
        <v>5.6537350046070075E-4</v>
      </c>
    </row>
    <row r="84" spans="2:15">
      <c r="B84" s="86" t="s">
        <v>1015</v>
      </c>
      <c r="C84" s="87" t="s">
        <v>1016</v>
      </c>
      <c r="D84" s="88" t="s">
        <v>118</v>
      </c>
      <c r="E84" s="88" t="s">
        <v>26</v>
      </c>
      <c r="F84" s="87" t="s">
        <v>1017</v>
      </c>
      <c r="G84" s="88" t="s">
        <v>1018</v>
      </c>
      <c r="H84" s="88" t="s">
        <v>131</v>
      </c>
      <c r="I84" s="90">
        <v>15614.880416000002</v>
      </c>
      <c r="J84" s="99">
        <v>4003</v>
      </c>
      <c r="K84" s="90"/>
      <c r="L84" s="90">
        <v>625.0636630570001</v>
      </c>
      <c r="M84" s="91">
        <v>1.4234171476452682E-4</v>
      </c>
      <c r="N84" s="91">
        <f t="shared" si="2"/>
        <v>5.6460322309762716E-3</v>
      </c>
      <c r="O84" s="91">
        <f>L84/'סכום נכסי הקרן'!$C$42</f>
        <v>3.1751940805704317E-4</v>
      </c>
    </row>
    <row r="85" spans="2:15">
      <c r="B85" s="86" t="s">
        <v>1019</v>
      </c>
      <c r="C85" s="87" t="s">
        <v>1020</v>
      </c>
      <c r="D85" s="88" t="s">
        <v>118</v>
      </c>
      <c r="E85" s="88" t="s">
        <v>26</v>
      </c>
      <c r="F85" s="87" t="s">
        <v>535</v>
      </c>
      <c r="G85" s="88" t="s">
        <v>536</v>
      </c>
      <c r="H85" s="88" t="s">
        <v>131</v>
      </c>
      <c r="I85" s="90">
        <v>437.8573560000001</v>
      </c>
      <c r="J85" s="99">
        <v>41100</v>
      </c>
      <c r="K85" s="90"/>
      <c r="L85" s="90">
        <v>179.95937322600003</v>
      </c>
      <c r="M85" s="91">
        <v>1.4808267057714241E-4</v>
      </c>
      <c r="N85" s="91">
        <f t="shared" si="2"/>
        <v>1.6255246970061502E-3</v>
      </c>
      <c r="O85" s="91">
        <f>L85/'סכום נכסי הקרן'!$C$42</f>
        <v>9.1415638179283078E-5</v>
      </c>
    </row>
    <row r="86" spans="2:15">
      <c r="B86" s="86" t="s">
        <v>1021</v>
      </c>
      <c r="C86" s="87" t="s">
        <v>1022</v>
      </c>
      <c r="D86" s="88" t="s">
        <v>118</v>
      </c>
      <c r="E86" s="88" t="s">
        <v>26</v>
      </c>
      <c r="F86" s="87" t="s">
        <v>1023</v>
      </c>
      <c r="G86" s="88" t="s">
        <v>342</v>
      </c>
      <c r="H86" s="88" t="s">
        <v>131</v>
      </c>
      <c r="I86" s="90">
        <v>6271.4602860000005</v>
      </c>
      <c r="J86" s="99">
        <v>8890</v>
      </c>
      <c r="K86" s="90"/>
      <c r="L86" s="90">
        <v>557.53281940400007</v>
      </c>
      <c r="M86" s="91">
        <v>1.0134381449771109E-4</v>
      </c>
      <c r="N86" s="91">
        <f t="shared" si="2"/>
        <v>5.0360442531355437E-3</v>
      </c>
      <c r="O86" s="91">
        <f>L86/'סכום נכסי הקרן'!$C$42</f>
        <v>2.8321513671702455E-4</v>
      </c>
    </row>
    <row r="87" spans="2:15">
      <c r="B87" s="86" t="s">
        <v>1024</v>
      </c>
      <c r="C87" s="87" t="s">
        <v>1025</v>
      </c>
      <c r="D87" s="88" t="s">
        <v>118</v>
      </c>
      <c r="E87" s="88" t="s">
        <v>26</v>
      </c>
      <c r="F87" s="87" t="s">
        <v>545</v>
      </c>
      <c r="G87" s="88" t="s">
        <v>267</v>
      </c>
      <c r="H87" s="88" t="s">
        <v>131</v>
      </c>
      <c r="I87" s="90">
        <v>213949.34264800002</v>
      </c>
      <c r="J87" s="99">
        <v>156.1</v>
      </c>
      <c r="K87" s="90"/>
      <c r="L87" s="90">
        <v>333.9749238660001</v>
      </c>
      <c r="M87" s="91">
        <v>3.1007872648120639E-4</v>
      </c>
      <c r="N87" s="91">
        <f t="shared" si="2"/>
        <v>3.0167058108340724E-3</v>
      </c>
      <c r="O87" s="91">
        <f>L87/'סכום נכסי הקרן'!$C$42</f>
        <v>1.6965235127123078E-4</v>
      </c>
    </row>
    <row r="88" spans="2:15">
      <c r="B88" s="86" t="s">
        <v>1026</v>
      </c>
      <c r="C88" s="87" t="s">
        <v>1027</v>
      </c>
      <c r="D88" s="88" t="s">
        <v>118</v>
      </c>
      <c r="E88" s="88" t="s">
        <v>26</v>
      </c>
      <c r="F88" s="87" t="s">
        <v>624</v>
      </c>
      <c r="G88" s="88" t="s">
        <v>278</v>
      </c>
      <c r="H88" s="88" t="s">
        <v>131</v>
      </c>
      <c r="I88" s="90">
        <v>45495.265842000001</v>
      </c>
      <c r="J88" s="99">
        <v>363</v>
      </c>
      <c r="K88" s="90"/>
      <c r="L88" s="90">
        <v>165.14781500500004</v>
      </c>
      <c r="M88" s="91">
        <v>6.4025684702918696E-5</v>
      </c>
      <c r="N88" s="91">
        <f t="shared" si="2"/>
        <v>1.4917358686846397E-3</v>
      </c>
      <c r="O88" s="91">
        <f>L88/'סכום נכסי הקרן'!$C$42</f>
        <v>8.3891673059100627E-5</v>
      </c>
    </row>
    <row r="89" spans="2:15">
      <c r="B89" s="86" t="s">
        <v>1028</v>
      </c>
      <c r="C89" s="87" t="s">
        <v>1029</v>
      </c>
      <c r="D89" s="88" t="s">
        <v>118</v>
      </c>
      <c r="E89" s="88" t="s">
        <v>26</v>
      </c>
      <c r="F89" s="87" t="s">
        <v>1030</v>
      </c>
      <c r="G89" s="88" t="s">
        <v>125</v>
      </c>
      <c r="H89" s="88" t="s">
        <v>131</v>
      </c>
      <c r="I89" s="90">
        <v>7427.0257460000003</v>
      </c>
      <c r="J89" s="99">
        <v>2923</v>
      </c>
      <c r="K89" s="90"/>
      <c r="L89" s="90">
        <v>217.09196256700008</v>
      </c>
      <c r="M89" s="91">
        <v>7.8931321709274326E-5</v>
      </c>
      <c r="N89" s="91">
        <f t="shared" si="2"/>
        <v>1.9609334059583678E-3</v>
      </c>
      <c r="O89" s="91">
        <f>L89/'סכום נכסי הקרן'!$C$42</f>
        <v>1.1027822527883815E-4</v>
      </c>
    </row>
    <row r="90" spans="2:15">
      <c r="B90" s="86" t="s">
        <v>1031</v>
      </c>
      <c r="C90" s="87" t="s">
        <v>1032</v>
      </c>
      <c r="D90" s="88" t="s">
        <v>118</v>
      </c>
      <c r="E90" s="88" t="s">
        <v>26</v>
      </c>
      <c r="F90" s="87" t="s">
        <v>1033</v>
      </c>
      <c r="G90" s="88" t="s">
        <v>155</v>
      </c>
      <c r="H90" s="88" t="s">
        <v>131</v>
      </c>
      <c r="I90" s="90">
        <v>1541.6368900000002</v>
      </c>
      <c r="J90" s="99">
        <v>8834</v>
      </c>
      <c r="K90" s="90"/>
      <c r="L90" s="90">
        <v>136.18820289000001</v>
      </c>
      <c r="M90" s="91">
        <v>4.6491540557560654E-5</v>
      </c>
      <c r="N90" s="91">
        <f t="shared" si="2"/>
        <v>1.230151468468192E-3</v>
      </c>
      <c r="O90" s="91">
        <f>L90/'סכום נכסי הקרן'!$C$42</f>
        <v>6.9180789288725603E-5</v>
      </c>
    </row>
    <row r="91" spans="2:15">
      <c r="B91" s="86" t="s">
        <v>1034</v>
      </c>
      <c r="C91" s="87" t="s">
        <v>1035</v>
      </c>
      <c r="D91" s="88" t="s">
        <v>118</v>
      </c>
      <c r="E91" s="88" t="s">
        <v>26</v>
      </c>
      <c r="F91" s="87" t="s">
        <v>1036</v>
      </c>
      <c r="G91" s="88" t="s">
        <v>127</v>
      </c>
      <c r="H91" s="88" t="s">
        <v>131</v>
      </c>
      <c r="I91" s="90">
        <v>174235.84159200001</v>
      </c>
      <c r="J91" s="99">
        <v>178.2</v>
      </c>
      <c r="K91" s="90"/>
      <c r="L91" s="90">
        <v>310.48826970600004</v>
      </c>
      <c r="M91" s="91">
        <v>3.4115881702988449E-4</v>
      </c>
      <c r="N91" s="91">
        <f t="shared" si="2"/>
        <v>2.8045571702674222E-3</v>
      </c>
      <c r="O91" s="91">
        <f>L91/'סכום נכסי הקרן'!$C$42</f>
        <v>1.577216169046681E-4</v>
      </c>
    </row>
    <row r="92" spans="2:15">
      <c r="B92" s="86" t="s">
        <v>1037</v>
      </c>
      <c r="C92" s="87" t="s">
        <v>1038</v>
      </c>
      <c r="D92" s="88" t="s">
        <v>118</v>
      </c>
      <c r="E92" s="88" t="s">
        <v>26</v>
      </c>
      <c r="F92" s="87" t="s">
        <v>627</v>
      </c>
      <c r="G92" s="88" t="s">
        <v>628</v>
      </c>
      <c r="H92" s="88" t="s">
        <v>131</v>
      </c>
      <c r="I92" s="90">
        <v>5098.6575160000002</v>
      </c>
      <c r="J92" s="99">
        <v>8861</v>
      </c>
      <c r="K92" s="90"/>
      <c r="L92" s="90">
        <v>451.79204247300009</v>
      </c>
      <c r="M92" s="91">
        <v>1.4346044074998131E-4</v>
      </c>
      <c r="N92" s="91">
        <f t="shared" si="2"/>
        <v>4.0809162078400112E-3</v>
      </c>
      <c r="O92" s="91">
        <f>L92/'סכום נכסי הקרן'!$C$42</f>
        <v>2.2950100984806075E-4</v>
      </c>
    </row>
    <row r="93" spans="2:15">
      <c r="B93" s="86" t="s">
        <v>1039</v>
      </c>
      <c r="C93" s="87" t="s">
        <v>1040</v>
      </c>
      <c r="D93" s="88" t="s">
        <v>118</v>
      </c>
      <c r="E93" s="88" t="s">
        <v>26</v>
      </c>
      <c r="F93" s="87" t="s">
        <v>1041</v>
      </c>
      <c r="G93" s="88" t="s">
        <v>125</v>
      </c>
      <c r="H93" s="88" t="s">
        <v>131</v>
      </c>
      <c r="I93" s="90">
        <v>15943.679802000004</v>
      </c>
      <c r="J93" s="99">
        <v>2185</v>
      </c>
      <c r="K93" s="90"/>
      <c r="L93" s="90">
        <v>348.36940369500002</v>
      </c>
      <c r="M93" s="91">
        <v>1.6931291517753835E-4</v>
      </c>
      <c r="N93" s="91">
        <f t="shared" si="2"/>
        <v>3.1467272820314154E-3</v>
      </c>
      <c r="O93" s="91">
        <f>L93/'סכום נכסי הקרן'!$C$42</f>
        <v>1.7696444919776839E-4</v>
      </c>
    </row>
    <row r="94" spans="2:15">
      <c r="B94" s="86" t="s">
        <v>1042</v>
      </c>
      <c r="C94" s="87" t="s">
        <v>1043</v>
      </c>
      <c r="D94" s="88" t="s">
        <v>118</v>
      </c>
      <c r="E94" s="88" t="s">
        <v>26</v>
      </c>
      <c r="F94" s="87" t="s">
        <v>1044</v>
      </c>
      <c r="G94" s="88" t="s">
        <v>561</v>
      </c>
      <c r="H94" s="88" t="s">
        <v>131</v>
      </c>
      <c r="I94" s="90">
        <v>4456.7638740000002</v>
      </c>
      <c r="J94" s="99">
        <v>4892</v>
      </c>
      <c r="K94" s="90"/>
      <c r="L94" s="90">
        <v>218.024888713</v>
      </c>
      <c r="M94" s="91">
        <v>6.0316276415787472E-5</v>
      </c>
      <c r="N94" s="91">
        <f t="shared" si="2"/>
        <v>1.9693602773328371E-3</v>
      </c>
      <c r="O94" s="91">
        <f>L94/'סכום נכסי הקרן'!$C$42</f>
        <v>1.1075213245845263E-4</v>
      </c>
    </row>
    <row r="95" spans="2:15">
      <c r="B95" s="86" t="s">
        <v>1045</v>
      </c>
      <c r="C95" s="87" t="s">
        <v>1046</v>
      </c>
      <c r="D95" s="88" t="s">
        <v>118</v>
      </c>
      <c r="E95" s="88" t="s">
        <v>26</v>
      </c>
      <c r="F95" s="87" t="s">
        <v>552</v>
      </c>
      <c r="G95" s="88" t="s">
        <v>154</v>
      </c>
      <c r="H95" s="88" t="s">
        <v>131</v>
      </c>
      <c r="I95" s="90">
        <v>32505.212188000005</v>
      </c>
      <c r="J95" s="99">
        <v>1232</v>
      </c>
      <c r="K95" s="90"/>
      <c r="L95" s="90">
        <v>400.46421415200001</v>
      </c>
      <c r="M95" s="91">
        <v>1.9659992426370772E-4</v>
      </c>
      <c r="N95" s="91">
        <f t="shared" si="2"/>
        <v>3.6172857167808049E-3</v>
      </c>
      <c r="O95" s="91">
        <f>L95/'סכום נכסי הקרן'!$C$42</f>
        <v>2.0342753505090029E-4</v>
      </c>
    </row>
    <row r="96" spans="2:15">
      <c r="B96" s="86" t="s">
        <v>1047</v>
      </c>
      <c r="C96" s="87" t="s">
        <v>1048</v>
      </c>
      <c r="D96" s="88" t="s">
        <v>118</v>
      </c>
      <c r="E96" s="88" t="s">
        <v>26</v>
      </c>
      <c r="F96" s="87" t="s">
        <v>1049</v>
      </c>
      <c r="G96" s="88" t="s">
        <v>126</v>
      </c>
      <c r="H96" s="88" t="s">
        <v>131</v>
      </c>
      <c r="I96" s="90">
        <v>2186.9208249999997</v>
      </c>
      <c r="J96" s="99">
        <v>11980</v>
      </c>
      <c r="K96" s="90"/>
      <c r="L96" s="90">
        <v>261.99311485600003</v>
      </c>
      <c r="M96" s="91">
        <v>1.7920669975432139E-4</v>
      </c>
      <c r="N96" s="91">
        <f t="shared" si="2"/>
        <v>2.3665134580634758E-3</v>
      </c>
      <c r="O96" s="91">
        <f>L96/'סכום נכסי הקרן'!$C$42</f>
        <v>1.3308708162181567E-4</v>
      </c>
    </row>
    <row r="97" spans="2:15">
      <c r="B97" s="86" t="s">
        <v>1050</v>
      </c>
      <c r="C97" s="87" t="s">
        <v>1051</v>
      </c>
      <c r="D97" s="88" t="s">
        <v>118</v>
      </c>
      <c r="E97" s="88" t="s">
        <v>26</v>
      </c>
      <c r="F97" s="87" t="s">
        <v>1052</v>
      </c>
      <c r="G97" s="88" t="s">
        <v>509</v>
      </c>
      <c r="H97" s="88" t="s">
        <v>131</v>
      </c>
      <c r="I97" s="90">
        <v>1674.2859670000003</v>
      </c>
      <c r="J97" s="99">
        <v>42230</v>
      </c>
      <c r="K97" s="90"/>
      <c r="L97" s="90">
        <v>707.05096398500018</v>
      </c>
      <c r="M97" s="91">
        <v>2.6155152091070623E-4</v>
      </c>
      <c r="N97" s="91">
        <f t="shared" si="2"/>
        <v>6.3866015056423418E-3</v>
      </c>
      <c r="O97" s="91">
        <f>L97/'סכום נכסי הקרן'!$C$42</f>
        <v>3.5916726058383345E-4</v>
      </c>
    </row>
    <row r="98" spans="2:15">
      <c r="B98" s="86" t="s">
        <v>1053</v>
      </c>
      <c r="C98" s="87" t="s">
        <v>1054</v>
      </c>
      <c r="D98" s="88" t="s">
        <v>118</v>
      </c>
      <c r="E98" s="88" t="s">
        <v>26</v>
      </c>
      <c r="F98" s="87" t="s">
        <v>1055</v>
      </c>
      <c r="G98" s="88" t="s">
        <v>661</v>
      </c>
      <c r="H98" s="88" t="s">
        <v>131</v>
      </c>
      <c r="I98" s="90">
        <v>1110.3351570000002</v>
      </c>
      <c r="J98" s="99">
        <v>26410</v>
      </c>
      <c r="K98" s="90"/>
      <c r="L98" s="90">
        <v>293.23951492600008</v>
      </c>
      <c r="M98" s="91">
        <v>8.060982724865658E-5</v>
      </c>
      <c r="N98" s="91">
        <f t="shared" si="2"/>
        <v>2.648753799846248E-3</v>
      </c>
      <c r="O98" s="91">
        <f>L98/'סכום נכסי הקרן'!$C$42</f>
        <v>1.489596063589243E-4</v>
      </c>
    </row>
    <row r="99" spans="2:15">
      <c r="B99" s="86" t="s">
        <v>1056</v>
      </c>
      <c r="C99" s="87" t="s">
        <v>1057</v>
      </c>
      <c r="D99" s="88" t="s">
        <v>118</v>
      </c>
      <c r="E99" s="88" t="s">
        <v>26</v>
      </c>
      <c r="F99" s="87" t="s">
        <v>555</v>
      </c>
      <c r="G99" s="88" t="s">
        <v>278</v>
      </c>
      <c r="H99" s="88" t="s">
        <v>131</v>
      </c>
      <c r="I99" s="90">
        <v>2230.5647520000002</v>
      </c>
      <c r="J99" s="99">
        <v>31450</v>
      </c>
      <c r="K99" s="90"/>
      <c r="L99" s="90">
        <v>701.51261451000005</v>
      </c>
      <c r="M99" s="91">
        <v>2.097926890804594E-4</v>
      </c>
      <c r="N99" s="91">
        <f t="shared" si="2"/>
        <v>6.3365750819508243E-3</v>
      </c>
      <c r="O99" s="91">
        <f>L99/'סכום נכסי הקרן'!$C$42</f>
        <v>3.5635389364083338E-4</v>
      </c>
    </row>
    <row r="100" spans="2:15">
      <c r="B100" s="86" t="s">
        <v>1058</v>
      </c>
      <c r="C100" s="87" t="s">
        <v>1059</v>
      </c>
      <c r="D100" s="88" t="s">
        <v>118</v>
      </c>
      <c r="E100" s="88" t="s">
        <v>26</v>
      </c>
      <c r="F100" s="87" t="s">
        <v>1060</v>
      </c>
      <c r="G100" s="88" t="s">
        <v>250</v>
      </c>
      <c r="H100" s="88" t="s">
        <v>131</v>
      </c>
      <c r="I100" s="90">
        <v>148.73830400000003</v>
      </c>
      <c r="J100" s="99">
        <v>17300</v>
      </c>
      <c r="K100" s="90"/>
      <c r="L100" s="90">
        <v>25.731726713000004</v>
      </c>
      <c r="M100" s="91">
        <v>4.1954084096417088E-6</v>
      </c>
      <c r="N100" s="91">
        <f t="shared" si="2"/>
        <v>2.3242777810781608E-4</v>
      </c>
      <c r="O100" s="91">
        <f>L100/'סכום נכסי הקרן'!$C$42</f>
        <v>1.3071184772185851E-5</v>
      </c>
    </row>
    <row r="101" spans="2:15">
      <c r="B101" s="86" t="s">
        <v>1061</v>
      </c>
      <c r="C101" s="87" t="s">
        <v>1062</v>
      </c>
      <c r="D101" s="88" t="s">
        <v>118</v>
      </c>
      <c r="E101" s="88" t="s">
        <v>26</v>
      </c>
      <c r="F101" s="87" t="s">
        <v>1063</v>
      </c>
      <c r="G101" s="88" t="s">
        <v>418</v>
      </c>
      <c r="H101" s="88" t="s">
        <v>131</v>
      </c>
      <c r="I101" s="90">
        <v>1302.8064830000003</v>
      </c>
      <c r="J101" s="99">
        <v>15780</v>
      </c>
      <c r="K101" s="90"/>
      <c r="L101" s="90">
        <v>205.58286300000003</v>
      </c>
      <c r="M101" s="91">
        <v>1.3644874562144461E-4</v>
      </c>
      <c r="N101" s="91">
        <f t="shared" si="2"/>
        <v>1.8569747999069523E-3</v>
      </c>
      <c r="O101" s="91">
        <f>L101/'סכום נכסי הקרן'!$C$42</f>
        <v>1.0443184082591534E-4</v>
      </c>
    </row>
    <row r="102" spans="2:15">
      <c r="B102" s="86" t="s">
        <v>1064</v>
      </c>
      <c r="C102" s="87" t="s">
        <v>1065</v>
      </c>
      <c r="D102" s="88" t="s">
        <v>118</v>
      </c>
      <c r="E102" s="88" t="s">
        <v>26</v>
      </c>
      <c r="F102" s="87" t="s">
        <v>756</v>
      </c>
      <c r="G102" s="88" t="s">
        <v>154</v>
      </c>
      <c r="H102" s="88" t="s">
        <v>131</v>
      </c>
      <c r="I102" s="90">
        <v>36739.653131000006</v>
      </c>
      <c r="J102" s="99">
        <v>1494</v>
      </c>
      <c r="K102" s="90"/>
      <c r="L102" s="90">
        <v>548.89041777700015</v>
      </c>
      <c r="M102" s="91">
        <v>1.9726379184781593E-4</v>
      </c>
      <c r="N102" s="91">
        <f t="shared" si="2"/>
        <v>4.9579797598318697E-3</v>
      </c>
      <c r="O102" s="91">
        <f>L102/'סכום נכסי הקרן'!$C$42</f>
        <v>2.7882497550468419E-4</v>
      </c>
    </row>
    <row r="103" spans="2:15">
      <c r="B103" s="86" t="s">
        <v>1066</v>
      </c>
      <c r="C103" s="87" t="s">
        <v>1067</v>
      </c>
      <c r="D103" s="88" t="s">
        <v>118</v>
      </c>
      <c r="E103" s="88" t="s">
        <v>26</v>
      </c>
      <c r="F103" s="87" t="s">
        <v>1068</v>
      </c>
      <c r="G103" s="88" t="s">
        <v>155</v>
      </c>
      <c r="H103" s="88" t="s">
        <v>131</v>
      </c>
      <c r="I103" s="90">
        <v>61.871175000000015</v>
      </c>
      <c r="J103" s="99">
        <v>11690</v>
      </c>
      <c r="K103" s="90"/>
      <c r="L103" s="90">
        <v>7.2327403580000009</v>
      </c>
      <c r="M103" s="91">
        <v>1.3153029004057191E-6</v>
      </c>
      <c r="N103" s="91">
        <f t="shared" si="2"/>
        <v>6.5331401572493847E-5</v>
      </c>
      <c r="O103" s="91">
        <f>L103/'סכום נכסי הקרן'!$C$42</f>
        <v>3.6740824540508027E-6</v>
      </c>
    </row>
    <row r="104" spans="2:15">
      <c r="B104" s="86" t="s">
        <v>1069</v>
      </c>
      <c r="C104" s="87" t="s">
        <v>1070</v>
      </c>
      <c r="D104" s="88" t="s">
        <v>118</v>
      </c>
      <c r="E104" s="88" t="s">
        <v>26</v>
      </c>
      <c r="F104" s="87" t="s">
        <v>1071</v>
      </c>
      <c r="G104" s="88" t="s">
        <v>574</v>
      </c>
      <c r="H104" s="88" t="s">
        <v>131</v>
      </c>
      <c r="I104" s="90">
        <v>2119.3748260000007</v>
      </c>
      <c r="J104" s="99">
        <v>8450</v>
      </c>
      <c r="K104" s="90"/>
      <c r="L104" s="90">
        <v>179.08717279699999</v>
      </c>
      <c r="M104" s="91">
        <v>1.0059423763883907E-4</v>
      </c>
      <c r="N104" s="91">
        <f t="shared" si="2"/>
        <v>1.6176463447277257E-3</v>
      </c>
      <c r="O104" s="91">
        <f>L104/'סכום נכסי הקרן'!$C$42</f>
        <v>9.0972578407469187E-5</v>
      </c>
    </row>
    <row r="105" spans="2:15">
      <c r="B105" s="86" t="s">
        <v>1072</v>
      </c>
      <c r="C105" s="87" t="s">
        <v>1073</v>
      </c>
      <c r="D105" s="88" t="s">
        <v>118</v>
      </c>
      <c r="E105" s="88" t="s">
        <v>26</v>
      </c>
      <c r="F105" s="87" t="s">
        <v>613</v>
      </c>
      <c r="G105" s="88" t="s">
        <v>614</v>
      </c>
      <c r="H105" s="88" t="s">
        <v>131</v>
      </c>
      <c r="I105" s="90">
        <v>3899.0579190000008</v>
      </c>
      <c r="J105" s="99">
        <v>38400</v>
      </c>
      <c r="K105" s="90"/>
      <c r="L105" s="90">
        <v>1497.2382409640002</v>
      </c>
      <c r="M105" s="91">
        <v>2.3738046415197291E-4</v>
      </c>
      <c r="N105" s="91">
        <f t="shared" si="2"/>
        <v>1.3524151003418807E-2</v>
      </c>
      <c r="O105" s="91">
        <f>L105/'סכום נכסי הקרן'!$C$42</f>
        <v>7.6056604805054169E-4</v>
      </c>
    </row>
    <row r="106" spans="2:15">
      <c r="B106" s="86" t="s">
        <v>1074</v>
      </c>
      <c r="C106" s="87" t="s">
        <v>1075</v>
      </c>
      <c r="D106" s="88" t="s">
        <v>118</v>
      </c>
      <c r="E106" s="88" t="s">
        <v>26</v>
      </c>
      <c r="F106" s="87" t="s">
        <v>1076</v>
      </c>
      <c r="G106" s="88" t="s">
        <v>887</v>
      </c>
      <c r="H106" s="88" t="s">
        <v>131</v>
      </c>
      <c r="I106" s="90">
        <v>2381.6046640000004</v>
      </c>
      <c r="J106" s="99">
        <v>23500</v>
      </c>
      <c r="K106" s="90"/>
      <c r="L106" s="90">
        <v>559.67709614</v>
      </c>
      <c r="M106" s="91">
        <v>5.3805179858982184E-5</v>
      </c>
      <c r="N106" s="91">
        <f t="shared" si="2"/>
        <v>5.0554129291266875E-3</v>
      </c>
      <c r="O106" s="91">
        <f>L106/'סכום נכסי הקרן'!$C$42</f>
        <v>2.8430438493311087E-4</v>
      </c>
    </row>
    <row r="107" spans="2:15">
      <c r="B107" s="86" t="s">
        <v>1077</v>
      </c>
      <c r="C107" s="87" t="s">
        <v>1078</v>
      </c>
      <c r="D107" s="88" t="s">
        <v>118</v>
      </c>
      <c r="E107" s="88" t="s">
        <v>26</v>
      </c>
      <c r="F107" s="87" t="s">
        <v>799</v>
      </c>
      <c r="G107" s="88" t="s">
        <v>574</v>
      </c>
      <c r="H107" s="88" t="s">
        <v>131</v>
      </c>
      <c r="I107" s="90">
        <v>8786.5285000000022</v>
      </c>
      <c r="J107" s="99">
        <v>2810</v>
      </c>
      <c r="K107" s="90"/>
      <c r="L107" s="90">
        <v>246.90145082800007</v>
      </c>
      <c r="M107" s="91">
        <v>1.6223724630859534E-4</v>
      </c>
      <c r="N107" s="91">
        <f t="shared" si="2"/>
        <v>2.2301945091992496E-3</v>
      </c>
      <c r="O107" s="91">
        <f>L107/'סכום נכסי הקרן'!$C$42</f>
        <v>1.2542082854715989E-4</v>
      </c>
    </row>
    <row r="108" spans="2:15">
      <c r="B108" s="86" t="s">
        <v>1079</v>
      </c>
      <c r="C108" s="87" t="s">
        <v>1080</v>
      </c>
      <c r="D108" s="88" t="s">
        <v>118</v>
      </c>
      <c r="E108" s="88" t="s">
        <v>26</v>
      </c>
      <c r="F108" s="87" t="s">
        <v>400</v>
      </c>
      <c r="G108" s="88" t="s">
        <v>267</v>
      </c>
      <c r="H108" s="88" t="s">
        <v>131</v>
      </c>
      <c r="I108" s="90">
        <v>2703.963385</v>
      </c>
      <c r="J108" s="99">
        <v>21760</v>
      </c>
      <c r="K108" s="90"/>
      <c r="L108" s="90">
        <v>588.38243270000009</v>
      </c>
      <c r="M108" s="91">
        <v>2.2165154978255475E-4</v>
      </c>
      <c r="N108" s="91">
        <f t="shared" si="2"/>
        <v>5.3147005265309901E-3</v>
      </c>
      <c r="O108" s="91">
        <f>L108/'סכום נכסי הקרן'!$C$42</f>
        <v>2.9888610198259202E-4</v>
      </c>
    </row>
    <row r="109" spans="2:15">
      <c r="B109" s="86" t="s">
        <v>1081</v>
      </c>
      <c r="C109" s="87" t="s">
        <v>1082</v>
      </c>
      <c r="D109" s="88" t="s">
        <v>118</v>
      </c>
      <c r="E109" s="88" t="s">
        <v>26</v>
      </c>
      <c r="F109" s="87" t="s">
        <v>403</v>
      </c>
      <c r="G109" s="88" t="s">
        <v>267</v>
      </c>
      <c r="H109" s="88" t="s">
        <v>131</v>
      </c>
      <c r="I109" s="90">
        <v>38814.636626000007</v>
      </c>
      <c r="J109" s="99">
        <v>1555</v>
      </c>
      <c r="K109" s="90"/>
      <c r="L109" s="90">
        <v>603.56759954100005</v>
      </c>
      <c r="M109" s="91">
        <v>1.9980316424873665E-4</v>
      </c>
      <c r="N109" s="91">
        <f t="shared" si="2"/>
        <v>5.4518640611983691E-3</v>
      </c>
      <c r="O109" s="91">
        <f>L109/'סכום נכסי הקרן'!$C$42</f>
        <v>3.065998525516474E-4</v>
      </c>
    </row>
    <row r="110" spans="2:15">
      <c r="B110" s="86" t="s">
        <v>1083</v>
      </c>
      <c r="C110" s="87" t="s">
        <v>1084</v>
      </c>
      <c r="D110" s="88" t="s">
        <v>118</v>
      </c>
      <c r="E110" s="88" t="s">
        <v>26</v>
      </c>
      <c r="F110" s="87" t="s">
        <v>1085</v>
      </c>
      <c r="G110" s="88" t="s">
        <v>661</v>
      </c>
      <c r="H110" s="88" t="s">
        <v>131</v>
      </c>
      <c r="I110" s="90">
        <v>4076.0952830000006</v>
      </c>
      <c r="J110" s="99">
        <v>7500</v>
      </c>
      <c r="K110" s="90"/>
      <c r="L110" s="90">
        <v>305.70714619700004</v>
      </c>
      <c r="M110" s="91">
        <v>8.4142225834354101E-5</v>
      </c>
      <c r="N110" s="91">
        <f t="shared" si="2"/>
        <v>2.7613705654021339E-3</v>
      </c>
      <c r="O110" s="91">
        <f>L110/'סכום נכסי הקרן'!$C$42</f>
        <v>1.5529290508513804E-4</v>
      </c>
    </row>
    <row r="111" spans="2:15">
      <c r="B111" s="86" t="s">
        <v>1086</v>
      </c>
      <c r="C111" s="87" t="s">
        <v>1087</v>
      </c>
      <c r="D111" s="88" t="s">
        <v>118</v>
      </c>
      <c r="E111" s="88" t="s">
        <v>26</v>
      </c>
      <c r="F111" s="87" t="s">
        <v>1088</v>
      </c>
      <c r="G111" s="88" t="s">
        <v>661</v>
      </c>
      <c r="H111" s="88" t="s">
        <v>131</v>
      </c>
      <c r="I111" s="90">
        <v>993.45308200000011</v>
      </c>
      <c r="J111" s="99">
        <v>21820</v>
      </c>
      <c r="K111" s="90"/>
      <c r="L111" s="90">
        <v>216.771462654</v>
      </c>
      <c r="M111" s="91">
        <v>7.2116953743445926E-5</v>
      </c>
      <c r="N111" s="91">
        <f t="shared" si="2"/>
        <v>1.9580384163024765E-3</v>
      </c>
      <c r="O111" s="91">
        <f>L111/'סכום נכסי הקרן'!$C$42</f>
        <v>1.1011541795428434E-4</v>
      </c>
    </row>
    <row r="112" spans="2:15">
      <c r="B112" s="86" t="s">
        <v>1089</v>
      </c>
      <c r="C112" s="87" t="s">
        <v>1090</v>
      </c>
      <c r="D112" s="88" t="s">
        <v>118</v>
      </c>
      <c r="E112" s="88" t="s">
        <v>26</v>
      </c>
      <c r="F112" s="87" t="s">
        <v>1091</v>
      </c>
      <c r="G112" s="88" t="s">
        <v>125</v>
      </c>
      <c r="H112" s="88" t="s">
        <v>131</v>
      </c>
      <c r="I112" s="90">
        <v>98821.477332000009</v>
      </c>
      <c r="J112" s="99">
        <v>317.89999999999998</v>
      </c>
      <c r="K112" s="90"/>
      <c r="L112" s="90">
        <v>314.15347643600001</v>
      </c>
      <c r="M112" s="91">
        <v>8.7929543955032728E-5</v>
      </c>
      <c r="N112" s="91">
        <f t="shared" si="2"/>
        <v>2.837663998505627E-3</v>
      </c>
      <c r="O112" s="91">
        <f>L112/'סכום נכסי הקרן'!$C$42</f>
        <v>1.5958346608915691E-4</v>
      </c>
    </row>
    <row r="113" spans="2:15">
      <c r="B113" s="86" t="s">
        <v>1092</v>
      </c>
      <c r="C113" s="87" t="s">
        <v>1093</v>
      </c>
      <c r="D113" s="88" t="s">
        <v>118</v>
      </c>
      <c r="E113" s="88" t="s">
        <v>26</v>
      </c>
      <c r="F113" s="87" t="s">
        <v>816</v>
      </c>
      <c r="G113" s="88" t="s">
        <v>278</v>
      </c>
      <c r="H113" s="88" t="s">
        <v>131</v>
      </c>
      <c r="I113" s="90">
        <v>134021.99081700001</v>
      </c>
      <c r="J113" s="99">
        <v>297</v>
      </c>
      <c r="K113" s="90"/>
      <c r="L113" s="90">
        <v>398.04531272700007</v>
      </c>
      <c r="M113" s="91">
        <v>1.4618830171617413E-4</v>
      </c>
      <c r="N113" s="91">
        <f t="shared" si="2"/>
        <v>3.5954364297140907E-3</v>
      </c>
      <c r="O113" s="91">
        <f>L113/'סכום נכסי הקרן'!$C$42</f>
        <v>2.0219878317487855E-4</v>
      </c>
    </row>
    <row r="114" spans="2:15">
      <c r="B114" s="86" t="s">
        <v>1094</v>
      </c>
      <c r="C114" s="87" t="s">
        <v>1095</v>
      </c>
      <c r="D114" s="88" t="s">
        <v>118</v>
      </c>
      <c r="E114" s="88" t="s">
        <v>26</v>
      </c>
      <c r="F114" s="87" t="s">
        <v>660</v>
      </c>
      <c r="G114" s="88" t="s">
        <v>661</v>
      </c>
      <c r="H114" s="88" t="s">
        <v>131</v>
      </c>
      <c r="I114" s="90">
        <v>71503.916945000004</v>
      </c>
      <c r="J114" s="99">
        <v>1769</v>
      </c>
      <c r="K114" s="90"/>
      <c r="L114" s="90">
        <v>1264.9042907770001</v>
      </c>
      <c r="M114" s="91">
        <v>2.6915008097567111E-4</v>
      </c>
      <c r="N114" s="91">
        <f t="shared" si="2"/>
        <v>1.1425540815953443E-2</v>
      </c>
      <c r="O114" s="91">
        <f>L114/'סכום נכסי הקרן'!$C$42</f>
        <v>6.4254520842255711E-4</v>
      </c>
    </row>
    <row r="115" spans="2:15">
      <c r="B115" s="86" t="s">
        <v>1096</v>
      </c>
      <c r="C115" s="87" t="s">
        <v>1097</v>
      </c>
      <c r="D115" s="88" t="s">
        <v>118</v>
      </c>
      <c r="E115" s="88" t="s">
        <v>26</v>
      </c>
      <c r="F115" s="87" t="s">
        <v>1098</v>
      </c>
      <c r="G115" s="88" t="s">
        <v>126</v>
      </c>
      <c r="H115" s="88" t="s">
        <v>131</v>
      </c>
      <c r="I115" s="90">
        <v>1102.6631310000002</v>
      </c>
      <c r="J115" s="99">
        <v>26950</v>
      </c>
      <c r="K115" s="90"/>
      <c r="L115" s="90">
        <v>297.16771384600008</v>
      </c>
      <c r="M115" s="91">
        <v>1.2842569328841218E-4</v>
      </c>
      <c r="N115" s="91">
        <f t="shared" si="2"/>
        <v>2.6842361659200282E-3</v>
      </c>
      <c r="O115" s="91">
        <f>L115/'סכום נכסי הקרן'!$C$42</f>
        <v>1.5095505013453691E-4</v>
      </c>
    </row>
    <row r="116" spans="2:15">
      <c r="B116" s="86" t="s">
        <v>1099</v>
      </c>
      <c r="C116" s="87" t="s">
        <v>1100</v>
      </c>
      <c r="D116" s="88" t="s">
        <v>118</v>
      </c>
      <c r="E116" s="88" t="s">
        <v>26</v>
      </c>
      <c r="F116" s="87" t="s">
        <v>1101</v>
      </c>
      <c r="G116" s="88" t="s">
        <v>917</v>
      </c>
      <c r="H116" s="88" t="s">
        <v>131</v>
      </c>
      <c r="I116" s="90">
        <v>13411.547321000002</v>
      </c>
      <c r="J116" s="99">
        <v>864</v>
      </c>
      <c r="K116" s="90"/>
      <c r="L116" s="90">
        <v>115.87576885600002</v>
      </c>
      <c r="M116" s="91">
        <v>1.3400187178317711E-4</v>
      </c>
      <c r="N116" s="91">
        <f t="shared" si="2"/>
        <v>1.0466747059818642E-3</v>
      </c>
      <c r="O116" s="91">
        <f>L116/'סכום נכסי הקרן'!$C$42</f>
        <v>5.8862493070496596E-5</v>
      </c>
    </row>
    <row r="117" spans="2:15">
      <c r="B117" s="92"/>
      <c r="C117" s="87"/>
      <c r="D117" s="87"/>
      <c r="E117" s="87"/>
      <c r="F117" s="87"/>
      <c r="G117" s="87"/>
      <c r="H117" s="87"/>
      <c r="I117" s="90"/>
      <c r="J117" s="99"/>
      <c r="K117" s="87"/>
      <c r="L117" s="87"/>
      <c r="M117" s="87"/>
      <c r="N117" s="91"/>
      <c r="O117" s="87"/>
    </row>
    <row r="118" spans="2:15">
      <c r="B118" s="85" t="s">
        <v>27</v>
      </c>
      <c r="C118" s="80"/>
      <c r="D118" s="81"/>
      <c r="E118" s="81"/>
      <c r="F118" s="80"/>
      <c r="G118" s="81"/>
      <c r="H118" s="81"/>
      <c r="I118" s="83"/>
      <c r="J118" s="101"/>
      <c r="K118" s="83">
        <v>5.8442758800000014</v>
      </c>
      <c r="L118" s="83">
        <f>SUM(L119:L186)</f>
        <v>4820.806342111001</v>
      </c>
      <c r="M118" s="84"/>
      <c r="N118" s="84">
        <f t="shared" ref="N118:N149" si="3">IFERROR(L118/$L$11,0)</f>
        <v>4.354504924144257E-2</v>
      </c>
      <c r="O118" s="84">
        <f>L118/'סכום נכסי הקרן'!$C$42</f>
        <v>2.4488698776993839E-3</v>
      </c>
    </row>
    <row r="119" spans="2:15">
      <c r="B119" s="86" t="s">
        <v>1102</v>
      </c>
      <c r="C119" s="87" t="s">
        <v>1103</v>
      </c>
      <c r="D119" s="88" t="s">
        <v>118</v>
      </c>
      <c r="E119" s="88" t="s">
        <v>26</v>
      </c>
      <c r="F119" s="87" t="s">
        <v>1104</v>
      </c>
      <c r="G119" s="88" t="s">
        <v>1105</v>
      </c>
      <c r="H119" s="88" t="s">
        <v>131</v>
      </c>
      <c r="I119" s="90">
        <v>59864.546779000004</v>
      </c>
      <c r="J119" s="99">
        <v>165.9</v>
      </c>
      <c r="K119" s="90"/>
      <c r="L119" s="90">
        <v>99.315283109000006</v>
      </c>
      <c r="M119" s="91">
        <v>2.0166387814037192E-4</v>
      </c>
      <c r="N119" s="91">
        <f t="shared" si="3"/>
        <v>8.9708828492692785E-4</v>
      </c>
      <c r="O119" s="91">
        <f>L119/'סכום נכסי הקרן'!$C$42</f>
        <v>5.0450108953000647E-5</v>
      </c>
    </row>
    <row r="120" spans="2:15">
      <c r="B120" s="86" t="s">
        <v>1106</v>
      </c>
      <c r="C120" s="87" t="s">
        <v>1107</v>
      </c>
      <c r="D120" s="88" t="s">
        <v>118</v>
      </c>
      <c r="E120" s="88" t="s">
        <v>26</v>
      </c>
      <c r="F120" s="87" t="s">
        <v>1108</v>
      </c>
      <c r="G120" s="88" t="s">
        <v>561</v>
      </c>
      <c r="H120" s="88" t="s">
        <v>131</v>
      </c>
      <c r="I120" s="90">
        <v>24251.132171000001</v>
      </c>
      <c r="J120" s="99">
        <v>435.2</v>
      </c>
      <c r="K120" s="90"/>
      <c r="L120" s="90">
        <v>105.54092722000001</v>
      </c>
      <c r="M120" s="91">
        <v>1.471053471146512E-4</v>
      </c>
      <c r="N120" s="91">
        <f t="shared" si="3"/>
        <v>9.5332285651821913E-4</v>
      </c>
      <c r="O120" s="91">
        <f>L120/'סכום נכסי הקרן'!$C$42</f>
        <v>5.3612607350733102E-5</v>
      </c>
    </row>
    <row r="121" spans="2:15">
      <c r="B121" s="86" t="s">
        <v>1109</v>
      </c>
      <c r="C121" s="87" t="s">
        <v>1110</v>
      </c>
      <c r="D121" s="88" t="s">
        <v>118</v>
      </c>
      <c r="E121" s="88" t="s">
        <v>26</v>
      </c>
      <c r="F121" s="87" t="s">
        <v>1111</v>
      </c>
      <c r="G121" s="88" t="s">
        <v>1112</v>
      </c>
      <c r="H121" s="88" t="s">
        <v>131</v>
      </c>
      <c r="I121" s="90">
        <v>826.47515600000008</v>
      </c>
      <c r="J121" s="99">
        <v>1868</v>
      </c>
      <c r="K121" s="90"/>
      <c r="L121" s="90">
        <v>15.438555907000003</v>
      </c>
      <c r="M121" s="91">
        <v>1.8493530895977533E-4</v>
      </c>
      <c r="N121" s="91">
        <f t="shared" si="3"/>
        <v>1.3945233006242171E-4</v>
      </c>
      <c r="O121" s="91">
        <f>L121/'סכום נכסי הקרן'!$C$42</f>
        <v>7.8424669718789699E-6</v>
      </c>
    </row>
    <row r="122" spans="2:15">
      <c r="B122" s="86" t="s">
        <v>1113</v>
      </c>
      <c r="C122" s="87" t="s">
        <v>1114</v>
      </c>
      <c r="D122" s="88" t="s">
        <v>118</v>
      </c>
      <c r="E122" s="88" t="s">
        <v>26</v>
      </c>
      <c r="F122" s="87" t="s">
        <v>1115</v>
      </c>
      <c r="G122" s="88" t="s">
        <v>127</v>
      </c>
      <c r="H122" s="88" t="s">
        <v>131</v>
      </c>
      <c r="I122" s="90">
        <v>10802.915042000002</v>
      </c>
      <c r="J122" s="99">
        <v>426.8</v>
      </c>
      <c r="K122" s="90"/>
      <c r="L122" s="90">
        <v>46.106841395000004</v>
      </c>
      <c r="M122" s="91">
        <v>1.9637550895477006E-4</v>
      </c>
      <c r="N122" s="91">
        <f t="shared" si="3"/>
        <v>4.1647071805698952E-4</v>
      </c>
      <c r="O122" s="91">
        <f>L122/'סכום נכסי הקרן'!$C$42</f>
        <v>2.3421321462715325E-5</v>
      </c>
    </row>
    <row r="123" spans="2:15">
      <c r="B123" s="86" t="s">
        <v>1116</v>
      </c>
      <c r="C123" s="87" t="s">
        <v>1117</v>
      </c>
      <c r="D123" s="88" t="s">
        <v>118</v>
      </c>
      <c r="E123" s="88" t="s">
        <v>26</v>
      </c>
      <c r="F123" s="87" t="s">
        <v>1118</v>
      </c>
      <c r="G123" s="88" t="s">
        <v>127</v>
      </c>
      <c r="H123" s="88" t="s">
        <v>131</v>
      </c>
      <c r="I123" s="90">
        <v>4750.374772000001</v>
      </c>
      <c r="J123" s="99">
        <v>2113</v>
      </c>
      <c r="K123" s="90"/>
      <c r="L123" s="90">
        <v>100.37541893900001</v>
      </c>
      <c r="M123" s="91">
        <v>2.8113136397904791E-4</v>
      </c>
      <c r="N123" s="91">
        <f t="shared" si="3"/>
        <v>9.066642072195776E-4</v>
      </c>
      <c r="O123" s="91">
        <f>L123/'סכום נכסי הקרן'!$C$42</f>
        <v>5.0988636020076321E-5</v>
      </c>
    </row>
    <row r="124" spans="2:15">
      <c r="B124" s="86" t="s">
        <v>1119</v>
      </c>
      <c r="C124" s="87" t="s">
        <v>1120</v>
      </c>
      <c r="D124" s="88" t="s">
        <v>118</v>
      </c>
      <c r="E124" s="88" t="s">
        <v>26</v>
      </c>
      <c r="F124" s="87" t="s">
        <v>1121</v>
      </c>
      <c r="G124" s="88" t="s">
        <v>126</v>
      </c>
      <c r="H124" s="88" t="s">
        <v>131</v>
      </c>
      <c r="I124" s="90">
        <v>5939.6328000000012</v>
      </c>
      <c r="J124" s="99">
        <v>542.5</v>
      </c>
      <c r="K124" s="90"/>
      <c r="L124" s="90">
        <v>32.22250794</v>
      </c>
      <c r="M124" s="91">
        <v>1.0451687939336767E-4</v>
      </c>
      <c r="N124" s="91">
        <f t="shared" si="3"/>
        <v>2.9105726207530086E-4</v>
      </c>
      <c r="O124" s="91">
        <f>L124/'סכום נכסי הקרן'!$C$42</f>
        <v>1.636836733907083E-5</v>
      </c>
    </row>
    <row r="125" spans="2:15">
      <c r="B125" s="86" t="s">
        <v>1122</v>
      </c>
      <c r="C125" s="87" t="s">
        <v>1123</v>
      </c>
      <c r="D125" s="88" t="s">
        <v>118</v>
      </c>
      <c r="E125" s="88" t="s">
        <v>26</v>
      </c>
      <c r="F125" s="87" t="s">
        <v>1124</v>
      </c>
      <c r="G125" s="88" t="s">
        <v>126</v>
      </c>
      <c r="H125" s="88" t="s">
        <v>131</v>
      </c>
      <c r="I125" s="90">
        <v>3.5640000000000003E-3</v>
      </c>
      <c r="J125" s="99">
        <v>6848</v>
      </c>
      <c r="K125" s="90"/>
      <c r="L125" s="90">
        <v>2.4466300000000005E-4</v>
      </c>
      <c r="M125" s="91">
        <v>3.1855254870193859E-10</v>
      </c>
      <c r="N125" s="91">
        <f t="shared" si="3"/>
        <v>2.209975183921992E-9</v>
      </c>
      <c r="O125" s="91">
        <f>L125/'סכום נכסי הקרן'!$C$42</f>
        <v>1.24283741840831E-10</v>
      </c>
    </row>
    <row r="126" spans="2:15">
      <c r="B126" s="86" t="s">
        <v>1125</v>
      </c>
      <c r="C126" s="87" t="s">
        <v>1126</v>
      </c>
      <c r="D126" s="88" t="s">
        <v>118</v>
      </c>
      <c r="E126" s="88" t="s">
        <v>26</v>
      </c>
      <c r="F126" s="87" t="s">
        <v>819</v>
      </c>
      <c r="G126" s="88" t="s">
        <v>628</v>
      </c>
      <c r="H126" s="88" t="s">
        <v>131</v>
      </c>
      <c r="I126" s="90">
        <v>479.54862800000012</v>
      </c>
      <c r="J126" s="99">
        <v>5877</v>
      </c>
      <c r="K126" s="90"/>
      <c r="L126" s="90">
        <v>28.183072888000005</v>
      </c>
      <c r="M126" s="91">
        <v>3.7311453532499502E-5</v>
      </c>
      <c r="N126" s="91">
        <f t="shared" si="3"/>
        <v>2.5457012988945897E-4</v>
      </c>
      <c r="O126" s="91">
        <f>L126/'סכום נכסי הקרן'!$C$42</f>
        <v>1.4316417909914926E-5</v>
      </c>
    </row>
    <row r="127" spans="2:15">
      <c r="B127" s="86" t="s">
        <v>1127</v>
      </c>
      <c r="C127" s="87" t="s">
        <v>1128</v>
      </c>
      <c r="D127" s="88" t="s">
        <v>118</v>
      </c>
      <c r="E127" s="88" t="s">
        <v>26</v>
      </c>
      <c r="F127" s="87" t="s">
        <v>1129</v>
      </c>
      <c r="G127" s="88" t="s">
        <v>1130</v>
      </c>
      <c r="H127" s="88" t="s">
        <v>131</v>
      </c>
      <c r="I127" s="90">
        <v>5412.6067069999999</v>
      </c>
      <c r="J127" s="99">
        <v>514.70000000000005</v>
      </c>
      <c r="K127" s="90"/>
      <c r="L127" s="90">
        <v>27.858686722000002</v>
      </c>
      <c r="M127" s="91">
        <v>2.7866514315563507E-4</v>
      </c>
      <c r="N127" s="91">
        <f t="shared" si="3"/>
        <v>2.5164003675372693E-4</v>
      </c>
      <c r="O127" s="91">
        <f>L127/'סכום נכסי הקרן'!$C$42</f>
        <v>1.4151636449245018E-5</v>
      </c>
    </row>
    <row r="128" spans="2:15">
      <c r="B128" s="86" t="s">
        <v>1131</v>
      </c>
      <c r="C128" s="87" t="s">
        <v>1132</v>
      </c>
      <c r="D128" s="88" t="s">
        <v>118</v>
      </c>
      <c r="E128" s="88" t="s">
        <v>26</v>
      </c>
      <c r="F128" s="87" t="s">
        <v>1133</v>
      </c>
      <c r="G128" s="88" t="s">
        <v>278</v>
      </c>
      <c r="H128" s="88" t="s">
        <v>131</v>
      </c>
      <c r="I128" s="90">
        <v>3092.7841230000008</v>
      </c>
      <c r="J128" s="99">
        <v>3094</v>
      </c>
      <c r="K128" s="90"/>
      <c r="L128" s="90">
        <v>95.690740762000019</v>
      </c>
      <c r="M128" s="91">
        <v>1.9283283431055428E-4</v>
      </c>
      <c r="N128" s="91">
        <f t="shared" si="3"/>
        <v>8.6434876714146648E-4</v>
      </c>
      <c r="O128" s="91">
        <f>L128/'סכום נכסי הקרן'!$C$42</f>
        <v>4.8608916433716138E-5</v>
      </c>
    </row>
    <row r="129" spans="2:15">
      <c r="B129" s="86" t="s">
        <v>1134</v>
      </c>
      <c r="C129" s="87" t="s">
        <v>1135</v>
      </c>
      <c r="D129" s="88" t="s">
        <v>118</v>
      </c>
      <c r="E129" s="88" t="s">
        <v>26</v>
      </c>
      <c r="F129" s="87" t="s">
        <v>1136</v>
      </c>
      <c r="G129" s="88" t="s">
        <v>153</v>
      </c>
      <c r="H129" s="88" t="s">
        <v>131</v>
      </c>
      <c r="I129" s="90">
        <v>115.67434900000001</v>
      </c>
      <c r="J129" s="99">
        <v>7518</v>
      </c>
      <c r="K129" s="90"/>
      <c r="L129" s="90">
        <v>8.6963975410000014</v>
      </c>
      <c r="M129" s="91">
        <v>1.0193434360302108E-5</v>
      </c>
      <c r="N129" s="91">
        <f t="shared" si="3"/>
        <v>7.8552223896258253E-5</v>
      </c>
      <c r="O129" s="91">
        <f>L129/'סכום נכסי הקרן'!$C$42</f>
        <v>4.4175900194589353E-6</v>
      </c>
    </row>
    <row r="130" spans="2:15">
      <c r="B130" s="86" t="s">
        <v>1137</v>
      </c>
      <c r="C130" s="87" t="s">
        <v>1138</v>
      </c>
      <c r="D130" s="88" t="s">
        <v>118</v>
      </c>
      <c r="E130" s="88" t="s">
        <v>26</v>
      </c>
      <c r="F130" s="87" t="s">
        <v>1139</v>
      </c>
      <c r="G130" s="88" t="s">
        <v>1112</v>
      </c>
      <c r="H130" s="88" t="s">
        <v>131</v>
      </c>
      <c r="I130" s="90">
        <v>3248.6318710000005</v>
      </c>
      <c r="J130" s="99">
        <v>472.1</v>
      </c>
      <c r="K130" s="90"/>
      <c r="L130" s="90">
        <v>15.336791065000003</v>
      </c>
      <c r="M130" s="91">
        <v>6.2568906466835392E-5</v>
      </c>
      <c r="N130" s="91">
        <f t="shared" si="3"/>
        <v>1.3853311556976961E-4</v>
      </c>
      <c r="O130" s="91">
        <f>L130/'סכום נכסי הקרן'!$C$42</f>
        <v>7.7907725376915328E-6</v>
      </c>
    </row>
    <row r="131" spans="2:15">
      <c r="B131" s="86" t="s">
        <v>1140</v>
      </c>
      <c r="C131" s="87" t="s">
        <v>1141</v>
      </c>
      <c r="D131" s="88" t="s">
        <v>118</v>
      </c>
      <c r="E131" s="88" t="s">
        <v>26</v>
      </c>
      <c r="F131" s="87" t="s">
        <v>1142</v>
      </c>
      <c r="G131" s="88" t="s">
        <v>509</v>
      </c>
      <c r="H131" s="88" t="s">
        <v>131</v>
      </c>
      <c r="I131" s="90">
        <v>3405.5354880000004</v>
      </c>
      <c r="J131" s="99">
        <v>2414</v>
      </c>
      <c r="K131" s="90"/>
      <c r="L131" s="90">
        <v>82.209626679000024</v>
      </c>
      <c r="M131" s="91">
        <v>1.2165331791276162E-4</v>
      </c>
      <c r="N131" s="91">
        <f t="shared" si="3"/>
        <v>7.425774834776053E-4</v>
      </c>
      <c r="O131" s="91">
        <f>L131/'סכום נכסי הקרן'!$C$42</f>
        <v>4.1760789408304194E-5</v>
      </c>
    </row>
    <row r="132" spans="2:15">
      <c r="B132" s="86" t="s">
        <v>1143</v>
      </c>
      <c r="C132" s="87" t="s">
        <v>1144</v>
      </c>
      <c r="D132" s="88" t="s">
        <v>118</v>
      </c>
      <c r="E132" s="88" t="s">
        <v>26</v>
      </c>
      <c r="F132" s="87" t="s">
        <v>1145</v>
      </c>
      <c r="G132" s="88" t="s">
        <v>127</v>
      </c>
      <c r="H132" s="88" t="s">
        <v>131</v>
      </c>
      <c r="I132" s="90">
        <v>1818.0127070000003</v>
      </c>
      <c r="J132" s="99">
        <v>1871</v>
      </c>
      <c r="K132" s="90"/>
      <c r="L132" s="90">
        <v>34.015017743999998</v>
      </c>
      <c r="M132" s="91">
        <v>2.7848004676839038E-4</v>
      </c>
      <c r="N132" s="91">
        <f t="shared" si="3"/>
        <v>3.0724852182351315E-4</v>
      </c>
      <c r="O132" s="91">
        <f>L132/'סכום נכסי הקרן'!$C$42</f>
        <v>1.7278925231876421E-5</v>
      </c>
    </row>
    <row r="133" spans="2:15">
      <c r="B133" s="86" t="s">
        <v>1146</v>
      </c>
      <c r="C133" s="87" t="s">
        <v>1147</v>
      </c>
      <c r="D133" s="88" t="s">
        <v>118</v>
      </c>
      <c r="E133" s="88" t="s">
        <v>26</v>
      </c>
      <c r="F133" s="87" t="s">
        <v>1148</v>
      </c>
      <c r="G133" s="88" t="s">
        <v>509</v>
      </c>
      <c r="H133" s="88" t="s">
        <v>131</v>
      </c>
      <c r="I133" s="90">
        <v>792.58969900000011</v>
      </c>
      <c r="J133" s="99">
        <v>11370</v>
      </c>
      <c r="K133" s="90"/>
      <c r="L133" s="90">
        <v>90.117448773000007</v>
      </c>
      <c r="M133" s="91">
        <v>1.5660689715539221E-4</v>
      </c>
      <c r="N133" s="91">
        <f t="shared" si="3"/>
        <v>8.1400671710349067E-4</v>
      </c>
      <c r="O133" s="91">
        <f>L133/'סכום נכסי הקרן'!$C$42</f>
        <v>4.5777799416576446E-5</v>
      </c>
    </row>
    <row r="134" spans="2:15">
      <c r="B134" s="86" t="s">
        <v>1149</v>
      </c>
      <c r="C134" s="87" t="s">
        <v>1150</v>
      </c>
      <c r="D134" s="88" t="s">
        <v>118</v>
      </c>
      <c r="E134" s="88" t="s">
        <v>26</v>
      </c>
      <c r="F134" s="87" t="s">
        <v>1151</v>
      </c>
      <c r="G134" s="88" t="s">
        <v>1152</v>
      </c>
      <c r="H134" s="88" t="s">
        <v>131</v>
      </c>
      <c r="I134" s="90">
        <v>2441.0356400000005</v>
      </c>
      <c r="J134" s="99">
        <v>129.5</v>
      </c>
      <c r="K134" s="90"/>
      <c r="L134" s="90">
        <v>3.161141154000001</v>
      </c>
      <c r="M134" s="91">
        <v>8.2410888071544178E-5</v>
      </c>
      <c r="N134" s="91">
        <f t="shared" si="3"/>
        <v>2.8553739238113359E-5</v>
      </c>
      <c r="O134" s="91">
        <f>L134/'סכום נכסי הקרן'!$C$42</f>
        <v>1.6057943011659411E-6</v>
      </c>
    </row>
    <row r="135" spans="2:15">
      <c r="B135" s="86" t="s">
        <v>1153</v>
      </c>
      <c r="C135" s="87" t="s">
        <v>1154</v>
      </c>
      <c r="D135" s="88" t="s">
        <v>118</v>
      </c>
      <c r="E135" s="88" t="s">
        <v>26</v>
      </c>
      <c r="F135" s="87" t="s">
        <v>1155</v>
      </c>
      <c r="G135" s="88" t="s">
        <v>628</v>
      </c>
      <c r="H135" s="88" t="s">
        <v>131</v>
      </c>
      <c r="I135" s="90">
        <v>4949.6940000000004</v>
      </c>
      <c r="J135" s="99">
        <v>1258</v>
      </c>
      <c r="K135" s="90"/>
      <c r="L135" s="90">
        <v>62.267150520000001</v>
      </c>
      <c r="M135" s="91">
        <v>1.085496250705397E-4</v>
      </c>
      <c r="N135" s="91">
        <f t="shared" si="3"/>
        <v>5.6244245113783176E-4</v>
      </c>
      <c r="O135" s="91">
        <f>L135/'סכום נכסי הקרן'!$C$42</f>
        <v>3.1630424136023198E-5</v>
      </c>
    </row>
    <row r="136" spans="2:15">
      <c r="B136" s="86" t="s">
        <v>1156</v>
      </c>
      <c r="C136" s="87" t="s">
        <v>1157</v>
      </c>
      <c r="D136" s="88" t="s">
        <v>118</v>
      </c>
      <c r="E136" s="88" t="s">
        <v>26</v>
      </c>
      <c r="F136" s="87" t="s">
        <v>1158</v>
      </c>
      <c r="G136" s="88" t="s">
        <v>1018</v>
      </c>
      <c r="H136" s="88" t="s">
        <v>131</v>
      </c>
      <c r="I136" s="90">
        <v>5015.3195180000002</v>
      </c>
      <c r="J136" s="99">
        <v>171.5</v>
      </c>
      <c r="K136" s="90"/>
      <c r="L136" s="90">
        <v>8.6012729860000015</v>
      </c>
      <c r="M136" s="91">
        <v>5.0959660342327122E-5</v>
      </c>
      <c r="N136" s="91">
        <f t="shared" si="3"/>
        <v>7.769298933307697E-5</v>
      </c>
      <c r="O136" s="91">
        <f>L136/'סכום נכסי הקרן'!$C$42</f>
        <v>4.3692687136777426E-6</v>
      </c>
    </row>
    <row r="137" spans="2:15">
      <c r="B137" s="86" t="s">
        <v>1159</v>
      </c>
      <c r="C137" s="87" t="s">
        <v>1160</v>
      </c>
      <c r="D137" s="88" t="s">
        <v>118</v>
      </c>
      <c r="E137" s="88" t="s">
        <v>26</v>
      </c>
      <c r="F137" s="87" t="s">
        <v>1161</v>
      </c>
      <c r="G137" s="88" t="s">
        <v>1152</v>
      </c>
      <c r="H137" s="88" t="s">
        <v>131</v>
      </c>
      <c r="I137" s="90">
        <v>5446.0443650000016</v>
      </c>
      <c r="J137" s="99">
        <v>5999</v>
      </c>
      <c r="K137" s="90"/>
      <c r="L137" s="90">
        <v>326.7082014340001</v>
      </c>
      <c r="M137" s="91">
        <v>2.2021366960972607E-4</v>
      </c>
      <c r="N137" s="91">
        <f t="shared" si="3"/>
        <v>2.9510674583117492E-3</v>
      </c>
      <c r="O137" s="91">
        <f>L137/'סכום נכסי הקרן'!$C$42</f>
        <v>1.6596100662668843E-4</v>
      </c>
    </row>
    <row r="138" spans="2:15">
      <c r="B138" s="86" t="s">
        <v>1162</v>
      </c>
      <c r="C138" s="87" t="s">
        <v>1163</v>
      </c>
      <c r="D138" s="88" t="s">
        <v>118</v>
      </c>
      <c r="E138" s="88" t="s">
        <v>26</v>
      </c>
      <c r="F138" s="87" t="s">
        <v>1164</v>
      </c>
      <c r="G138" s="88" t="s">
        <v>762</v>
      </c>
      <c r="H138" s="88" t="s">
        <v>131</v>
      </c>
      <c r="I138" s="90">
        <v>1651.0446790000001</v>
      </c>
      <c r="J138" s="99">
        <v>9300</v>
      </c>
      <c r="K138" s="90"/>
      <c r="L138" s="90">
        <v>153.54715515700002</v>
      </c>
      <c r="M138" s="91">
        <v>1.8654660053160388E-4</v>
      </c>
      <c r="N138" s="91">
        <f t="shared" si="3"/>
        <v>1.3869502232000332E-3</v>
      </c>
      <c r="O138" s="91">
        <f>L138/'סכום נכסי הקרן'!$C$42</f>
        <v>7.7998777877842619E-5</v>
      </c>
    </row>
    <row r="139" spans="2:15">
      <c r="B139" s="86" t="s">
        <v>1165</v>
      </c>
      <c r="C139" s="87" t="s">
        <v>1166</v>
      </c>
      <c r="D139" s="88" t="s">
        <v>118</v>
      </c>
      <c r="E139" s="88" t="s">
        <v>26</v>
      </c>
      <c r="F139" s="87" t="s">
        <v>1167</v>
      </c>
      <c r="G139" s="88" t="s">
        <v>126</v>
      </c>
      <c r="H139" s="88" t="s">
        <v>131</v>
      </c>
      <c r="I139" s="90">
        <v>20491.733160000003</v>
      </c>
      <c r="J139" s="99">
        <v>192.8</v>
      </c>
      <c r="K139" s="90"/>
      <c r="L139" s="90">
        <v>39.508061533000003</v>
      </c>
      <c r="M139" s="91">
        <v>1.3684580705251252E-4</v>
      </c>
      <c r="N139" s="91">
        <f t="shared" si="3"/>
        <v>3.5686571141853508E-4</v>
      </c>
      <c r="O139" s="91">
        <f>L139/'סכום נכסי הקרן'!$C$42</f>
        <v>2.0069277823778164E-5</v>
      </c>
    </row>
    <row r="140" spans="2:15">
      <c r="B140" s="86" t="s">
        <v>1168</v>
      </c>
      <c r="C140" s="87" t="s">
        <v>1169</v>
      </c>
      <c r="D140" s="88" t="s">
        <v>118</v>
      </c>
      <c r="E140" s="88" t="s">
        <v>26</v>
      </c>
      <c r="F140" s="87" t="s">
        <v>1170</v>
      </c>
      <c r="G140" s="88" t="s">
        <v>127</v>
      </c>
      <c r="H140" s="88" t="s">
        <v>131</v>
      </c>
      <c r="I140" s="90">
        <v>19303.8066</v>
      </c>
      <c r="J140" s="99">
        <v>405.3</v>
      </c>
      <c r="K140" s="90"/>
      <c r="L140" s="90">
        <v>78.238328150000015</v>
      </c>
      <c r="M140" s="91">
        <v>2.4210386402465962E-4</v>
      </c>
      <c r="N140" s="91">
        <f t="shared" si="3"/>
        <v>7.0670581020851298E-4</v>
      </c>
      <c r="O140" s="91">
        <f>L140/'סכום נכסי הקרן'!$C$42</f>
        <v>3.974345192306487E-5</v>
      </c>
    </row>
    <row r="141" spans="2:15">
      <c r="B141" s="86" t="s">
        <v>1171</v>
      </c>
      <c r="C141" s="87" t="s">
        <v>1172</v>
      </c>
      <c r="D141" s="88" t="s">
        <v>118</v>
      </c>
      <c r="E141" s="88" t="s">
        <v>26</v>
      </c>
      <c r="F141" s="87" t="s">
        <v>1173</v>
      </c>
      <c r="G141" s="88" t="s">
        <v>153</v>
      </c>
      <c r="H141" s="88" t="s">
        <v>131</v>
      </c>
      <c r="I141" s="90">
        <v>19973.547221000004</v>
      </c>
      <c r="J141" s="99">
        <v>129.69999999999999</v>
      </c>
      <c r="K141" s="90"/>
      <c r="L141" s="90">
        <v>25.905690737000004</v>
      </c>
      <c r="M141" s="91">
        <v>1.8463674684567123E-4</v>
      </c>
      <c r="N141" s="91">
        <f t="shared" si="3"/>
        <v>2.339991484250901E-4</v>
      </c>
      <c r="O141" s="91">
        <f>L141/'סכום נכסי הקרן'!$C$42</f>
        <v>1.3159554897004103E-5</v>
      </c>
    </row>
    <row r="142" spans="2:15">
      <c r="B142" s="86" t="s">
        <v>1174</v>
      </c>
      <c r="C142" s="87" t="s">
        <v>1175</v>
      </c>
      <c r="D142" s="88" t="s">
        <v>118</v>
      </c>
      <c r="E142" s="88" t="s">
        <v>26</v>
      </c>
      <c r="F142" s="87" t="s">
        <v>1176</v>
      </c>
      <c r="G142" s="88" t="s">
        <v>418</v>
      </c>
      <c r="H142" s="88" t="s">
        <v>131</v>
      </c>
      <c r="I142" s="90">
        <v>6698.6306090000016</v>
      </c>
      <c r="J142" s="99">
        <v>1146</v>
      </c>
      <c r="K142" s="90"/>
      <c r="L142" s="90">
        <v>76.766306825000001</v>
      </c>
      <c r="M142" s="91">
        <v>1.9568422265260784E-4</v>
      </c>
      <c r="N142" s="91">
        <f t="shared" si="3"/>
        <v>6.9340943683593925E-4</v>
      </c>
      <c r="O142" s="91">
        <f>L142/'סכום נכסי הקרן'!$C$42</f>
        <v>3.8995695546577625E-5</v>
      </c>
    </row>
    <row r="143" spans="2:15">
      <c r="B143" s="86" t="s">
        <v>1177</v>
      </c>
      <c r="C143" s="87" t="s">
        <v>1178</v>
      </c>
      <c r="D143" s="88" t="s">
        <v>118</v>
      </c>
      <c r="E143" s="88" t="s">
        <v>26</v>
      </c>
      <c r="F143" s="87" t="s">
        <v>1179</v>
      </c>
      <c r="G143" s="88" t="s">
        <v>155</v>
      </c>
      <c r="H143" s="88" t="s">
        <v>131</v>
      </c>
      <c r="I143" s="90">
        <v>1661.8350120000002</v>
      </c>
      <c r="J143" s="99">
        <v>2240</v>
      </c>
      <c r="K143" s="90"/>
      <c r="L143" s="90">
        <v>37.225104270000003</v>
      </c>
      <c r="M143" s="91">
        <v>1.4036238137694472E-4</v>
      </c>
      <c r="N143" s="91">
        <f t="shared" si="3"/>
        <v>3.3624437146445753E-4</v>
      </c>
      <c r="O143" s="91">
        <f>L143/'סכום נכסי הקרן'!$C$42</f>
        <v>1.8909582769322272E-5</v>
      </c>
    </row>
    <row r="144" spans="2:15">
      <c r="B144" s="86" t="s">
        <v>1180</v>
      </c>
      <c r="C144" s="87" t="s">
        <v>1181</v>
      </c>
      <c r="D144" s="88" t="s">
        <v>118</v>
      </c>
      <c r="E144" s="88" t="s">
        <v>26</v>
      </c>
      <c r="F144" s="87" t="s">
        <v>1182</v>
      </c>
      <c r="G144" s="88" t="s">
        <v>418</v>
      </c>
      <c r="H144" s="88" t="s">
        <v>131</v>
      </c>
      <c r="I144" s="90">
        <v>4182.1177280000011</v>
      </c>
      <c r="J144" s="99">
        <v>702.3</v>
      </c>
      <c r="K144" s="90"/>
      <c r="L144" s="90">
        <v>29.371012812000004</v>
      </c>
      <c r="M144" s="91">
        <v>2.7550605539597553E-4</v>
      </c>
      <c r="N144" s="91">
        <f t="shared" si="3"/>
        <v>2.6530047224621164E-4</v>
      </c>
      <c r="O144" s="91">
        <f>L144/'סכום נכסי הקרן'!$C$42</f>
        <v>1.4919866812433215E-5</v>
      </c>
    </row>
    <row r="145" spans="2:15">
      <c r="B145" s="86" t="s">
        <v>1183</v>
      </c>
      <c r="C145" s="87" t="s">
        <v>1184</v>
      </c>
      <c r="D145" s="88" t="s">
        <v>118</v>
      </c>
      <c r="E145" s="88" t="s">
        <v>26</v>
      </c>
      <c r="F145" s="87" t="s">
        <v>1185</v>
      </c>
      <c r="G145" s="88" t="s">
        <v>127</v>
      </c>
      <c r="H145" s="88" t="s">
        <v>131</v>
      </c>
      <c r="I145" s="90">
        <v>28017.136550000003</v>
      </c>
      <c r="J145" s="99">
        <v>500.1</v>
      </c>
      <c r="K145" s="90"/>
      <c r="L145" s="90">
        <v>140.11369989600004</v>
      </c>
      <c r="M145" s="91">
        <v>3.0604080834446454E-4</v>
      </c>
      <c r="N145" s="91">
        <f t="shared" si="3"/>
        <v>1.2656094288783079E-3</v>
      </c>
      <c r="O145" s="91">
        <f>L145/'סכום נכסי הקרן'!$C$42</f>
        <v>7.1174860547929743E-5</v>
      </c>
    </row>
    <row r="146" spans="2:15">
      <c r="B146" s="86" t="s">
        <v>1186</v>
      </c>
      <c r="C146" s="87" t="s">
        <v>1187</v>
      </c>
      <c r="D146" s="88" t="s">
        <v>118</v>
      </c>
      <c r="E146" s="88" t="s">
        <v>26</v>
      </c>
      <c r="F146" s="87" t="s">
        <v>1188</v>
      </c>
      <c r="G146" s="88" t="s">
        <v>153</v>
      </c>
      <c r="H146" s="88" t="s">
        <v>131</v>
      </c>
      <c r="I146" s="90">
        <v>5030.3740120000011</v>
      </c>
      <c r="J146" s="99">
        <v>372.1</v>
      </c>
      <c r="K146" s="90"/>
      <c r="L146" s="90">
        <v>18.718021700000005</v>
      </c>
      <c r="M146" s="91">
        <v>2.0920324409766334E-4</v>
      </c>
      <c r="N146" s="91">
        <f t="shared" si="3"/>
        <v>1.690748639929754E-4</v>
      </c>
      <c r="O146" s="91">
        <f>L146/'סכום נכסי הקרן'!$C$42</f>
        <v>9.5083677414806193E-6</v>
      </c>
    </row>
    <row r="147" spans="2:15">
      <c r="B147" s="86" t="s">
        <v>1189</v>
      </c>
      <c r="C147" s="87" t="s">
        <v>1190</v>
      </c>
      <c r="D147" s="88" t="s">
        <v>118</v>
      </c>
      <c r="E147" s="88" t="s">
        <v>26</v>
      </c>
      <c r="F147" s="87" t="s">
        <v>1191</v>
      </c>
      <c r="G147" s="88" t="s">
        <v>1018</v>
      </c>
      <c r="H147" s="88" t="s">
        <v>131</v>
      </c>
      <c r="I147" s="90">
        <v>20824.090263000006</v>
      </c>
      <c r="J147" s="99">
        <v>17.600000000000001</v>
      </c>
      <c r="K147" s="90"/>
      <c r="L147" s="90">
        <v>3.6650398770000008</v>
      </c>
      <c r="M147" s="91">
        <v>1.9998235337203085E-4</v>
      </c>
      <c r="N147" s="91">
        <f t="shared" si="3"/>
        <v>3.3105321099857806E-5</v>
      </c>
      <c r="O147" s="91">
        <f>L147/'סכום נכסי הקרן'!$C$42</f>
        <v>1.8617644266170978E-6</v>
      </c>
    </row>
    <row r="148" spans="2:15">
      <c r="B148" s="86" t="s">
        <v>1192</v>
      </c>
      <c r="C148" s="87" t="s">
        <v>1193</v>
      </c>
      <c r="D148" s="88" t="s">
        <v>118</v>
      </c>
      <c r="E148" s="88" t="s">
        <v>26</v>
      </c>
      <c r="F148" s="87" t="s">
        <v>1194</v>
      </c>
      <c r="G148" s="88" t="s">
        <v>661</v>
      </c>
      <c r="H148" s="88" t="s">
        <v>131</v>
      </c>
      <c r="I148" s="90">
        <v>12510.829230000001</v>
      </c>
      <c r="J148" s="99">
        <v>93.6</v>
      </c>
      <c r="K148" s="90"/>
      <c r="L148" s="90">
        <v>11.710136164000001</v>
      </c>
      <c r="M148" s="91">
        <v>7.1551769338241991E-5</v>
      </c>
      <c r="N148" s="91">
        <f t="shared" si="3"/>
        <v>1.0577451565127325E-4</v>
      </c>
      <c r="O148" s="91">
        <f>L148/'סכום נכסי הקרן'!$C$42</f>
        <v>5.9485068846844635E-6</v>
      </c>
    </row>
    <row r="149" spans="2:15">
      <c r="B149" s="86" t="s">
        <v>1195</v>
      </c>
      <c r="C149" s="87" t="s">
        <v>1196</v>
      </c>
      <c r="D149" s="88" t="s">
        <v>118</v>
      </c>
      <c r="E149" s="88" t="s">
        <v>26</v>
      </c>
      <c r="F149" s="87" t="s">
        <v>1197</v>
      </c>
      <c r="G149" s="88" t="s">
        <v>917</v>
      </c>
      <c r="H149" s="88" t="s">
        <v>131</v>
      </c>
      <c r="I149" s="90">
        <v>2901.1270210000007</v>
      </c>
      <c r="J149" s="99">
        <v>1966</v>
      </c>
      <c r="K149" s="90">
        <v>3.2609973200000004</v>
      </c>
      <c r="L149" s="90">
        <v>60.297154563000007</v>
      </c>
      <c r="M149" s="91">
        <v>2.0381232643165045E-4</v>
      </c>
      <c r="N149" s="91">
        <f t="shared" si="3"/>
        <v>5.4464800662682421E-4</v>
      </c>
      <c r="O149" s="91">
        <f>L149/'סכום נכסי הקרן'!$C$42</f>
        <v>3.0629706949741383E-5</v>
      </c>
    </row>
    <row r="150" spans="2:15">
      <c r="B150" s="86" t="s">
        <v>1198</v>
      </c>
      <c r="C150" s="87" t="s">
        <v>1199</v>
      </c>
      <c r="D150" s="88" t="s">
        <v>118</v>
      </c>
      <c r="E150" s="88" t="s">
        <v>26</v>
      </c>
      <c r="F150" s="87" t="s">
        <v>1200</v>
      </c>
      <c r="G150" s="88" t="s">
        <v>1201</v>
      </c>
      <c r="H150" s="88" t="s">
        <v>131</v>
      </c>
      <c r="I150" s="90">
        <v>17770.146389000005</v>
      </c>
      <c r="J150" s="99">
        <v>669.3</v>
      </c>
      <c r="K150" s="90"/>
      <c r="L150" s="90">
        <v>118.93558977400004</v>
      </c>
      <c r="M150" s="91">
        <v>1.8884455807496192E-4</v>
      </c>
      <c r="N150" s="91">
        <f t="shared" ref="N150:N186" si="4">IFERROR(L150/$L$11,0)</f>
        <v>1.0743132467339414E-3</v>
      </c>
      <c r="O150" s="91">
        <f>L150/'סכום נכסי הקרן'!$C$42</f>
        <v>6.0416818788124059E-5</v>
      </c>
    </row>
    <row r="151" spans="2:15">
      <c r="B151" s="86" t="s">
        <v>1202</v>
      </c>
      <c r="C151" s="87" t="s">
        <v>1203</v>
      </c>
      <c r="D151" s="88" t="s">
        <v>118</v>
      </c>
      <c r="E151" s="88" t="s">
        <v>26</v>
      </c>
      <c r="F151" s="87" t="s">
        <v>1204</v>
      </c>
      <c r="G151" s="88" t="s">
        <v>762</v>
      </c>
      <c r="H151" s="88" t="s">
        <v>131</v>
      </c>
      <c r="I151" s="90">
        <v>2507.8721010000008</v>
      </c>
      <c r="J151" s="99">
        <v>226</v>
      </c>
      <c r="K151" s="90"/>
      <c r="L151" s="90">
        <v>5.6677909530000017</v>
      </c>
      <c r="M151" s="91">
        <v>3.403581381297508E-5</v>
      </c>
      <c r="N151" s="91">
        <f t="shared" si="4"/>
        <v>5.119563380563297E-5</v>
      </c>
      <c r="O151" s="91">
        <f>L151/'סכום נכסי הקרן'!$C$42</f>
        <v>2.8791205356365679E-6</v>
      </c>
    </row>
    <row r="152" spans="2:15">
      <c r="B152" s="86" t="s">
        <v>1205</v>
      </c>
      <c r="C152" s="87" t="s">
        <v>1206</v>
      </c>
      <c r="D152" s="88" t="s">
        <v>118</v>
      </c>
      <c r="E152" s="88" t="s">
        <v>26</v>
      </c>
      <c r="F152" s="87" t="s">
        <v>1207</v>
      </c>
      <c r="G152" s="88" t="s">
        <v>628</v>
      </c>
      <c r="H152" s="88" t="s">
        <v>131</v>
      </c>
      <c r="I152" s="90">
        <v>5665.4840979999999</v>
      </c>
      <c r="J152" s="99">
        <v>670.4</v>
      </c>
      <c r="K152" s="90"/>
      <c r="L152" s="90">
        <v>37.981405386000006</v>
      </c>
      <c r="M152" s="91">
        <v>7.7867418496993656E-5</v>
      </c>
      <c r="N152" s="91">
        <f t="shared" si="4"/>
        <v>3.4307583636896907E-4</v>
      </c>
      <c r="O152" s="91">
        <f>L152/'סכום נכסי הקרן'!$C$42</f>
        <v>1.9293768088127636E-5</v>
      </c>
    </row>
    <row r="153" spans="2:15">
      <c r="B153" s="86" t="s">
        <v>1208</v>
      </c>
      <c r="C153" s="87" t="s">
        <v>1209</v>
      </c>
      <c r="D153" s="88" t="s">
        <v>118</v>
      </c>
      <c r="E153" s="88" t="s">
        <v>26</v>
      </c>
      <c r="F153" s="87" t="s">
        <v>1210</v>
      </c>
      <c r="G153" s="88" t="s">
        <v>661</v>
      </c>
      <c r="H153" s="88" t="s">
        <v>131</v>
      </c>
      <c r="I153" s="90">
        <v>8319.519921000001</v>
      </c>
      <c r="J153" s="99">
        <v>268</v>
      </c>
      <c r="K153" s="90"/>
      <c r="L153" s="90">
        <v>22.296313387000005</v>
      </c>
      <c r="M153" s="91">
        <v>6.662231586062814E-5</v>
      </c>
      <c r="N153" s="91">
        <f t="shared" si="4"/>
        <v>2.0139661198553807E-4</v>
      </c>
      <c r="O153" s="91">
        <f>L153/'סכום נכסי הקרן'!$C$42</f>
        <v>1.1326065882426735E-5</v>
      </c>
    </row>
    <row r="154" spans="2:15">
      <c r="B154" s="86" t="s">
        <v>1211</v>
      </c>
      <c r="C154" s="87" t="s">
        <v>1212</v>
      </c>
      <c r="D154" s="88" t="s">
        <v>118</v>
      </c>
      <c r="E154" s="88" t="s">
        <v>26</v>
      </c>
      <c r="F154" s="87" t="s">
        <v>1213</v>
      </c>
      <c r="G154" s="88" t="s">
        <v>614</v>
      </c>
      <c r="H154" s="88" t="s">
        <v>131</v>
      </c>
      <c r="I154" s="90">
        <v>1995.8453130000003</v>
      </c>
      <c r="J154" s="99">
        <v>6895</v>
      </c>
      <c r="K154" s="90"/>
      <c r="L154" s="90">
        <v>137.61353432099997</v>
      </c>
      <c r="M154" s="91">
        <v>3.3641172452014635E-5</v>
      </c>
      <c r="N154" s="91">
        <f t="shared" si="4"/>
        <v>1.2430261045650844E-3</v>
      </c>
      <c r="O154" s="91">
        <f>L154/'סכום נכסי הקרן'!$C$42</f>
        <v>6.9904828165090325E-5</v>
      </c>
    </row>
    <row r="155" spans="2:15">
      <c r="B155" s="86" t="s">
        <v>1214</v>
      </c>
      <c r="C155" s="87" t="s">
        <v>1215</v>
      </c>
      <c r="D155" s="88" t="s">
        <v>118</v>
      </c>
      <c r="E155" s="88" t="s">
        <v>26</v>
      </c>
      <c r="F155" s="87" t="s">
        <v>1216</v>
      </c>
      <c r="G155" s="88" t="s">
        <v>127</v>
      </c>
      <c r="H155" s="88" t="s">
        <v>131</v>
      </c>
      <c r="I155" s="90">
        <v>2903.5325730000004</v>
      </c>
      <c r="J155" s="99">
        <v>1493</v>
      </c>
      <c r="K155" s="90"/>
      <c r="L155" s="90">
        <v>43.349741312000006</v>
      </c>
      <c r="M155" s="91">
        <v>2.5194049472627262E-4</v>
      </c>
      <c r="N155" s="91">
        <f t="shared" si="4"/>
        <v>3.9156657332313412E-4</v>
      </c>
      <c r="O155" s="91">
        <f>L155/'סכום נכסי הקרן'!$C$42</f>
        <v>2.2020771665872707E-5</v>
      </c>
    </row>
    <row r="156" spans="2:15">
      <c r="B156" s="86" t="s">
        <v>1217</v>
      </c>
      <c r="C156" s="87" t="s">
        <v>1218</v>
      </c>
      <c r="D156" s="88" t="s">
        <v>118</v>
      </c>
      <c r="E156" s="88" t="s">
        <v>26</v>
      </c>
      <c r="F156" s="87" t="s">
        <v>1219</v>
      </c>
      <c r="G156" s="88" t="s">
        <v>574</v>
      </c>
      <c r="H156" s="88" t="s">
        <v>131</v>
      </c>
      <c r="I156" s="90">
        <v>1217.9464540000004</v>
      </c>
      <c r="J156" s="99">
        <v>27970</v>
      </c>
      <c r="K156" s="90"/>
      <c r="L156" s="90">
        <v>340.65962321500007</v>
      </c>
      <c r="M156" s="91">
        <v>3.336664082327725E-4</v>
      </c>
      <c r="N156" s="91">
        <f t="shared" si="4"/>
        <v>3.0770869051281401E-3</v>
      </c>
      <c r="O156" s="91">
        <f>L156/'סכום נכסי הקרן'!$C$42</f>
        <v>1.7304804023186103E-4</v>
      </c>
    </row>
    <row r="157" spans="2:15">
      <c r="B157" s="86" t="s">
        <v>1220</v>
      </c>
      <c r="C157" s="87" t="s">
        <v>1221</v>
      </c>
      <c r="D157" s="88" t="s">
        <v>118</v>
      </c>
      <c r="E157" s="88" t="s">
        <v>26</v>
      </c>
      <c r="F157" s="87" t="s">
        <v>1222</v>
      </c>
      <c r="G157" s="88" t="s">
        <v>1018</v>
      </c>
      <c r="H157" s="88" t="s">
        <v>131</v>
      </c>
      <c r="I157" s="90">
        <v>3337.4252240000005</v>
      </c>
      <c r="J157" s="99">
        <v>591.1</v>
      </c>
      <c r="K157" s="90"/>
      <c r="L157" s="90">
        <v>19.727520502000004</v>
      </c>
      <c r="M157" s="91">
        <v>1.5258514860389121E-4</v>
      </c>
      <c r="N157" s="91">
        <f t="shared" si="4"/>
        <v>1.7819339560837692E-4</v>
      </c>
      <c r="O157" s="91">
        <f>L157/'סכום נכסי הקרן'!$C$42</f>
        <v>1.0021172246029308E-5</v>
      </c>
    </row>
    <row r="158" spans="2:15">
      <c r="B158" s="86" t="s">
        <v>1223</v>
      </c>
      <c r="C158" s="87" t="s">
        <v>1224</v>
      </c>
      <c r="D158" s="88" t="s">
        <v>118</v>
      </c>
      <c r="E158" s="88" t="s">
        <v>26</v>
      </c>
      <c r="F158" s="87" t="s">
        <v>1225</v>
      </c>
      <c r="G158" s="88" t="s">
        <v>917</v>
      </c>
      <c r="H158" s="88" t="s">
        <v>131</v>
      </c>
      <c r="I158" s="90">
        <v>122.34695700000002</v>
      </c>
      <c r="J158" s="99">
        <v>14700</v>
      </c>
      <c r="K158" s="90"/>
      <c r="L158" s="90">
        <v>17.985002681000005</v>
      </c>
      <c r="M158" s="91">
        <v>3.6798025098471386E-5</v>
      </c>
      <c r="N158" s="91">
        <f t="shared" si="4"/>
        <v>1.6245370001913037E-4</v>
      </c>
      <c r="O158" s="91">
        <f>L158/'סכום נכסי הקרן'!$C$42</f>
        <v>9.1360092462368958E-6</v>
      </c>
    </row>
    <row r="159" spans="2:15">
      <c r="B159" s="86" t="s">
        <v>1226</v>
      </c>
      <c r="C159" s="87" t="s">
        <v>1227</v>
      </c>
      <c r="D159" s="88" t="s">
        <v>118</v>
      </c>
      <c r="E159" s="88" t="s">
        <v>26</v>
      </c>
      <c r="F159" s="87" t="s">
        <v>1228</v>
      </c>
      <c r="G159" s="88" t="s">
        <v>126</v>
      </c>
      <c r="H159" s="88" t="s">
        <v>131</v>
      </c>
      <c r="I159" s="90">
        <v>7868.1894980000006</v>
      </c>
      <c r="J159" s="99">
        <v>759.4</v>
      </c>
      <c r="K159" s="90"/>
      <c r="L159" s="90">
        <v>59.751031041000012</v>
      </c>
      <c r="M159" s="91">
        <v>1.9859081900005975E-4</v>
      </c>
      <c r="N159" s="91">
        <f t="shared" si="4"/>
        <v>5.3971501949359984E-4</v>
      </c>
      <c r="O159" s="91">
        <f>L159/'סכום נכסי הקרן'!$C$42</f>
        <v>3.0352287500043422E-5</v>
      </c>
    </row>
    <row r="160" spans="2:15">
      <c r="B160" s="86" t="s">
        <v>1231</v>
      </c>
      <c r="C160" s="87" t="s">
        <v>1232</v>
      </c>
      <c r="D160" s="88" t="s">
        <v>118</v>
      </c>
      <c r="E160" s="88" t="s">
        <v>26</v>
      </c>
      <c r="F160" s="87" t="s">
        <v>1233</v>
      </c>
      <c r="G160" s="88" t="s">
        <v>509</v>
      </c>
      <c r="H160" s="88" t="s">
        <v>131</v>
      </c>
      <c r="I160" s="90">
        <v>3911.8248380000005</v>
      </c>
      <c r="J160" s="99">
        <v>9315</v>
      </c>
      <c r="K160" s="90"/>
      <c r="L160" s="90">
        <v>364.38648367400009</v>
      </c>
      <c r="M160" s="91">
        <v>1.5647299352000002E-4</v>
      </c>
      <c r="N160" s="91">
        <f t="shared" si="4"/>
        <v>3.2914052646952591E-3</v>
      </c>
      <c r="O160" s="91">
        <f>L160/'סכום נכסי הקרן'!$C$42</f>
        <v>1.8510079442836717E-4</v>
      </c>
    </row>
    <row r="161" spans="2:15">
      <c r="B161" s="86" t="s">
        <v>1234</v>
      </c>
      <c r="C161" s="87" t="s">
        <v>1235</v>
      </c>
      <c r="D161" s="88" t="s">
        <v>118</v>
      </c>
      <c r="E161" s="88" t="s">
        <v>26</v>
      </c>
      <c r="F161" s="87" t="s">
        <v>1236</v>
      </c>
      <c r="G161" s="88" t="s">
        <v>661</v>
      </c>
      <c r="H161" s="88" t="s">
        <v>131</v>
      </c>
      <c r="I161" s="90">
        <v>11066.468924000003</v>
      </c>
      <c r="J161" s="99">
        <v>716.9</v>
      </c>
      <c r="K161" s="90"/>
      <c r="L161" s="90">
        <v>79.33551570600001</v>
      </c>
      <c r="M161" s="91">
        <v>7.9429854499299946E-5</v>
      </c>
      <c r="N161" s="91">
        <f t="shared" si="4"/>
        <v>7.1661641079326843E-4</v>
      </c>
      <c r="O161" s="91">
        <f>L161/'סכום נכסי הקרן'!$C$42</f>
        <v>4.0300800500335957E-5</v>
      </c>
    </row>
    <row r="162" spans="2:15">
      <c r="B162" s="86" t="s">
        <v>1237</v>
      </c>
      <c r="C162" s="87" t="s">
        <v>1238</v>
      </c>
      <c r="D162" s="88" t="s">
        <v>118</v>
      </c>
      <c r="E162" s="88" t="s">
        <v>26</v>
      </c>
      <c r="F162" s="87" t="s">
        <v>1239</v>
      </c>
      <c r="G162" s="88" t="s">
        <v>153</v>
      </c>
      <c r="H162" s="88" t="s">
        <v>131</v>
      </c>
      <c r="I162" s="90">
        <v>1633.3990200000003</v>
      </c>
      <c r="J162" s="99">
        <v>540</v>
      </c>
      <c r="K162" s="90"/>
      <c r="L162" s="90">
        <v>8.820354708</v>
      </c>
      <c r="M162" s="91">
        <v>2.1547531899838087E-4</v>
      </c>
      <c r="N162" s="91">
        <f t="shared" si="4"/>
        <v>7.9671895701718297E-5</v>
      </c>
      <c r="O162" s="91">
        <f>L162/'סכום נכסי הקרן'!$C$42</f>
        <v>4.4805576955797571E-6</v>
      </c>
    </row>
    <row r="163" spans="2:15">
      <c r="B163" s="86" t="s">
        <v>1240</v>
      </c>
      <c r="C163" s="87" t="s">
        <v>1241</v>
      </c>
      <c r="D163" s="88" t="s">
        <v>118</v>
      </c>
      <c r="E163" s="88" t="s">
        <v>26</v>
      </c>
      <c r="F163" s="87" t="s">
        <v>1242</v>
      </c>
      <c r="G163" s="88" t="s">
        <v>628</v>
      </c>
      <c r="H163" s="88" t="s">
        <v>131</v>
      </c>
      <c r="I163" s="90">
        <v>5350.1811660000003</v>
      </c>
      <c r="J163" s="99">
        <v>571.70000000000005</v>
      </c>
      <c r="K163" s="90"/>
      <c r="L163" s="90">
        <v>30.586985724000005</v>
      </c>
      <c r="M163" s="91">
        <v>9.1574057609051862E-5</v>
      </c>
      <c r="N163" s="91">
        <f t="shared" si="4"/>
        <v>2.7628402905636014E-4</v>
      </c>
      <c r="O163" s="91">
        <f>L163/'סכום נכסי הקרן'!$C$42</f>
        <v>1.5537555892843622E-5</v>
      </c>
    </row>
    <row r="164" spans="2:15">
      <c r="B164" s="86" t="s">
        <v>1243</v>
      </c>
      <c r="C164" s="87" t="s">
        <v>1244</v>
      </c>
      <c r="D164" s="88" t="s">
        <v>118</v>
      </c>
      <c r="E164" s="88" t="s">
        <v>26</v>
      </c>
      <c r="F164" s="87" t="s">
        <v>1245</v>
      </c>
      <c r="G164" s="88" t="s">
        <v>155</v>
      </c>
      <c r="H164" s="88" t="s">
        <v>131</v>
      </c>
      <c r="I164" s="90">
        <v>32650.673795000006</v>
      </c>
      <c r="J164" s="99">
        <v>53.2</v>
      </c>
      <c r="K164" s="90"/>
      <c r="L164" s="90">
        <v>17.370158449000002</v>
      </c>
      <c r="M164" s="91">
        <v>2.3782539246971923E-4</v>
      </c>
      <c r="N164" s="91">
        <f t="shared" si="4"/>
        <v>1.5689997716484682E-4</v>
      </c>
      <c r="O164" s="91">
        <f>L164/'סכום נכסי הקרן'!$C$42</f>
        <v>8.8236810977133663E-6</v>
      </c>
    </row>
    <row r="165" spans="2:15">
      <c r="B165" s="86" t="s">
        <v>1246</v>
      </c>
      <c r="C165" s="87" t="s">
        <v>1247</v>
      </c>
      <c r="D165" s="88" t="s">
        <v>118</v>
      </c>
      <c r="E165" s="88" t="s">
        <v>26</v>
      </c>
      <c r="F165" s="87" t="s">
        <v>1248</v>
      </c>
      <c r="G165" s="88" t="s">
        <v>1105</v>
      </c>
      <c r="H165" s="88" t="s">
        <v>131</v>
      </c>
      <c r="I165" s="90">
        <v>1.6329999999999999E-3</v>
      </c>
      <c r="J165" s="99">
        <v>967.1</v>
      </c>
      <c r="K165" s="90"/>
      <c r="L165" s="90">
        <v>1.5789000000000004E-5</v>
      </c>
      <c r="M165" s="91">
        <v>8.7572032420850275E-11</v>
      </c>
      <c r="N165" s="91">
        <f t="shared" si="4"/>
        <v>1.4261779745586514E-10</v>
      </c>
      <c r="O165" s="91">
        <f>L165/'סכום נכסי הקרן'!$C$42</f>
        <v>8.020485320317665E-12</v>
      </c>
    </row>
    <row r="166" spans="2:15">
      <c r="B166" s="86" t="s">
        <v>1249</v>
      </c>
      <c r="C166" s="87" t="s">
        <v>1250</v>
      </c>
      <c r="D166" s="88" t="s">
        <v>118</v>
      </c>
      <c r="E166" s="88" t="s">
        <v>26</v>
      </c>
      <c r="F166" s="87" t="s">
        <v>1251</v>
      </c>
      <c r="G166" s="88" t="s">
        <v>418</v>
      </c>
      <c r="H166" s="88" t="s">
        <v>131</v>
      </c>
      <c r="I166" s="90">
        <v>31901.757869000008</v>
      </c>
      <c r="J166" s="99">
        <v>1040</v>
      </c>
      <c r="K166" s="90"/>
      <c r="L166" s="90">
        <v>331.77828184200001</v>
      </c>
      <c r="M166" s="91">
        <v>2.9891034881449654E-4</v>
      </c>
      <c r="N166" s="91">
        <f t="shared" si="4"/>
        <v>2.9968641332571593E-3</v>
      </c>
      <c r="O166" s="91">
        <f>L166/'סכום נכסי הקרן'!$C$42</f>
        <v>1.6853650257229571E-4</v>
      </c>
    </row>
    <row r="167" spans="2:15">
      <c r="B167" s="86" t="s">
        <v>1252</v>
      </c>
      <c r="C167" s="87" t="s">
        <v>1253</v>
      </c>
      <c r="D167" s="88" t="s">
        <v>118</v>
      </c>
      <c r="E167" s="88" t="s">
        <v>26</v>
      </c>
      <c r="F167" s="87" t="s">
        <v>1254</v>
      </c>
      <c r="G167" s="88" t="s">
        <v>153</v>
      </c>
      <c r="H167" s="88" t="s">
        <v>131</v>
      </c>
      <c r="I167" s="90">
        <v>13314.926820000002</v>
      </c>
      <c r="J167" s="99">
        <v>241</v>
      </c>
      <c r="K167" s="90"/>
      <c r="L167" s="90">
        <v>32.088973635000009</v>
      </c>
      <c r="M167" s="91">
        <v>1.7407730604507851E-4</v>
      </c>
      <c r="N167" s="91">
        <f t="shared" si="4"/>
        <v>2.898510825538683E-4</v>
      </c>
      <c r="O167" s="91">
        <f>L167/'סכום נכסי הקרן'!$C$42</f>
        <v>1.6300534675000194E-5</v>
      </c>
    </row>
    <row r="168" spans="2:15">
      <c r="B168" s="86" t="s">
        <v>1255</v>
      </c>
      <c r="C168" s="87" t="s">
        <v>1256</v>
      </c>
      <c r="D168" s="88" t="s">
        <v>118</v>
      </c>
      <c r="E168" s="88" t="s">
        <v>26</v>
      </c>
      <c r="F168" s="87" t="s">
        <v>1257</v>
      </c>
      <c r="G168" s="88" t="s">
        <v>574</v>
      </c>
      <c r="H168" s="88" t="s">
        <v>131</v>
      </c>
      <c r="I168" s="90">
        <v>37.847909000000008</v>
      </c>
      <c r="J168" s="99">
        <v>136.9</v>
      </c>
      <c r="K168" s="90"/>
      <c r="L168" s="90">
        <v>5.1813792000000004E-2</v>
      </c>
      <c r="M168" s="91">
        <v>5.5207264773062284E-6</v>
      </c>
      <c r="N168" s="91">
        <f t="shared" si="4"/>
        <v>4.6802007048428174E-7</v>
      </c>
      <c r="O168" s="91">
        <f>L168/'סכום נכסי הקרן'!$C$42</f>
        <v>2.6320334291341615E-8</v>
      </c>
    </row>
    <row r="169" spans="2:15">
      <c r="B169" s="86" t="s">
        <v>1258</v>
      </c>
      <c r="C169" s="87" t="s">
        <v>1259</v>
      </c>
      <c r="D169" s="88" t="s">
        <v>118</v>
      </c>
      <c r="E169" s="88" t="s">
        <v>26</v>
      </c>
      <c r="F169" s="87" t="s">
        <v>1260</v>
      </c>
      <c r="G169" s="88" t="s">
        <v>1261</v>
      </c>
      <c r="H169" s="88" t="s">
        <v>131</v>
      </c>
      <c r="I169" s="90">
        <v>4021.6263750000003</v>
      </c>
      <c r="J169" s="99">
        <v>738.2</v>
      </c>
      <c r="K169" s="90"/>
      <c r="L169" s="90">
        <v>29.687645900000003</v>
      </c>
      <c r="M169" s="91">
        <v>8.0484027619593228E-5</v>
      </c>
      <c r="N169" s="91">
        <f t="shared" si="4"/>
        <v>2.6816053391016812E-4</v>
      </c>
      <c r="O169" s="91">
        <f>L169/'סכום נכסי הקרן'!$C$42</f>
        <v>1.5080709869892892E-5</v>
      </c>
    </row>
    <row r="170" spans="2:15">
      <c r="B170" s="86" t="s">
        <v>1262</v>
      </c>
      <c r="C170" s="87" t="s">
        <v>1263</v>
      </c>
      <c r="D170" s="88" t="s">
        <v>118</v>
      </c>
      <c r="E170" s="88" t="s">
        <v>26</v>
      </c>
      <c r="F170" s="87" t="s">
        <v>1264</v>
      </c>
      <c r="G170" s="88" t="s">
        <v>418</v>
      </c>
      <c r="H170" s="88" t="s">
        <v>131</v>
      </c>
      <c r="I170" s="90">
        <v>1827.1968640000005</v>
      </c>
      <c r="J170" s="99">
        <v>535.29999999999995</v>
      </c>
      <c r="K170" s="90"/>
      <c r="L170" s="90">
        <v>9.7809848110000015</v>
      </c>
      <c r="M170" s="91">
        <v>1.2174111034186248E-4</v>
      </c>
      <c r="N170" s="91">
        <f t="shared" si="4"/>
        <v>8.8349009480910215E-5</v>
      </c>
      <c r="O170" s="91">
        <f>L170/'סכום נכסי הקרן'!$C$42</f>
        <v>4.9685379121461482E-6</v>
      </c>
    </row>
    <row r="171" spans="2:15">
      <c r="B171" s="86" t="s">
        <v>1265</v>
      </c>
      <c r="C171" s="87" t="s">
        <v>1266</v>
      </c>
      <c r="D171" s="88" t="s">
        <v>118</v>
      </c>
      <c r="E171" s="88" t="s">
        <v>26</v>
      </c>
      <c r="F171" s="87" t="s">
        <v>1267</v>
      </c>
      <c r="G171" s="88" t="s">
        <v>418</v>
      </c>
      <c r="H171" s="88" t="s">
        <v>131</v>
      </c>
      <c r="I171" s="90">
        <v>4008.7992430000008</v>
      </c>
      <c r="J171" s="99">
        <v>3273</v>
      </c>
      <c r="K171" s="90"/>
      <c r="L171" s="90">
        <v>131.20799922300003</v>
      </c>
      <c r="M171" s="91">
        <v>1.5582986798267417E-4</v>
      </c>
      <c r="N171" s="91">
        <f t="shared" si="4"/>
        <v>1.1851666259912043E-3</v>
      </c>
      <c r="O171" s="91">
        <f>L171/'סכום נכסי הקרן'!$C$42</f>
        <v>6.6650948867966493E-5</v>
      </c>
    </row>
    <row r="172" spans="2:15">
      <c r="B172" s="86" t="s">
        <v>1268</v>
      </c>
      <c r="C172" s="87" t="s">
        <v>1269</v>
      </c>
      <c r="D172" s="88" t="s">
        <v>118</v>
      </c>
      <c r="E172" s="88" t="s">
        <v>26</v>
      </c>
      <c r="F172" s="87" t="s">
        <v>1270</v>
      </c>
      <c r="G172" s="88" t="s">
        <v>536</v>
      </c>
      <c r="H172" s="88" t="s">
        <v>131</v>
      </c>
      <c r="I172" s="90">
        <v>55616.976772000009</v>
      </c>
      <c r="J172" s="99">
        <v>161.5</v>
      </c>
      <c r="K172" s="90"/>
      <c r="L172" s="90">
        <v>89.821417500000024</v>
      </c>
      <c r="M172" s="91">
        <v>2.4313582761119237E-4</v>
      </c>
      <c r="N172" s="91">
        <f t="shared" si="4"/>
        <v>8.1133274610258412E-4</v>
      </c>
      <c r="O172" s="91">
        <f>L172/'סכום נכסי הקרן'!$C$42</f>
        <v>4.5627421654878346E-5</v>
      </c>
    </row>
    <row r="173" spans="2:15">
      <c r="B173" s="86" t="s">
        <v>1271</v>
      </c>
      <c r="C173" s="87" t="s">
        <v>1272</v>
      </c>
      <c r="D173" s="88" t="s">
        <v>118</v>
      </c>
      <c r="E173" s="88" t="s">
        <v>26</v>
      </c>
      <c r="F173" s="87" t="s">
        <v>1273</v>
      </c>
      <c r="G173" s="88" t="s">
        <v>762</v>
      </c>
      <c r="H173" s="88" t="s">
        <v>131</v>
      </c>
      <c r="I173" s="90">
        <v>22273.623000000003</v>
      </c>
      <c r="J173" s="99">
        <v>424.7</v>
      </c>
      <c r="K173" s="90"/>
      <c r="L173" s="90">
        <v>94.596076881000016</v>
      </c>
      <c r="M173" s="91">
        <v>7.7470776668637622E-5</v>
      </c>
      <c r="N173" s="91">
        <f t="shared" si="4"/>
        <v>8.5446096223534764E-4</v>
      </c>
      <c r="O173" s="91">
        <f>L173/'סכום נכסי הקרן'!$C$42</f>
        <v>4.8052849831129371E-5</v>
      </c>
    </row>
    <row r="174" spans="2:15">
      <c r="B174" s="86" t="s">
        <v>1274</v>
      </c>
      <c r="C174" s="87" t="s">
        <v>1275</v>
      </c>
      <c r="D174" s="88" t="s">
        <v>118</v>
      </c>
      <c r="E174" s="88" t="s">
        <v>26</v>
      </c>
      <c r="F174" s="87" t="s">
        <v>1276</v>
      </c>
      <c r="G174" s="88" t="s">
        <v>509</v>
      </c>
      <c r="H174" s="88" t="s">
        <v>131</v>
      </c>
      <c r="I174" s="90">
        <v>18714.793014000003</v>
      </c>
      <c r="J174" s="99">
        <v>570</v>
      </c>
      <c r="K174" s="90">
        <v>1.8408244600000003</v>
      </c>
      <c r="L174" s="90">
        <v>108.51514464100002</v>
      </c>
      <c r="M174" s="91">
        <v>1.2272181875707582E-4</v>
      </c>
      <c r="N174" s="91">
        <f t="shared" si="4"/>
        <v>9.8018816386750561E-4</v>
      </c>
      <c r="O174" s="91">
        <f>L174/'סכום נכסי הקרן'!$C$42</f>
        <v>5.5123448263049496E-5</v>
      </c>
    </row>
    <row r="175" spans="2:15">
      <c r="B175" s="86" t="s">
        <v>1277</v>
      </c>
      <c r="C175" s="87" t="s">
        <v>1278</v>
      </c>
      <c r="D175" s="88" t="s">
        <v>118</v>
      </c>
      <c r="E175" s="88" t="s">
        <v>26</v>
      </c>
      <c r="F175" s="87" t="s">
        <v>1279</v>
      </c>
      <c r="G175" s="88" t="s">
        <v>762</v>
      </c>
      <c r="H175" s="88" t="s">
        <v>131</v>
      </c>
      <c r="I175" s="90">
        <v>347.46109400000006</v>
      </c>
      <c r="J175" s="99">
        <v>18850</v>
      </c>
      <c r="K175" s="90"/>
      <c r="L175" s="90">
        <v>65.496416267000001</v>
      </c>
      <c r="M175" s="91">
        <v>1.543390767224393E-4</v>
      </c>
      <c r="N175" s="91">
        <f t="shared" si="4"/>
        <v>5.9161154153220821E-4</v>
      </c>
      <c r="O175" s="91">
        <f>L175/'סכום נכסי הקרן'!$C$42</f>
        <v>3.327082432091256E-5</v>
      </c>
    </row>
    <row r="176" spans="2:15">
      <c r="B176" s="86" t="s">
        <v>1280</v>
      </c>
      <c r="C176" s="87" t="s">
        <v>1281</v>
      </c>
      <c r="D176" s="88" t="s">
        <v>118</v>
      </c>
      <c r="E176" s="88" t="s">
        <v>26</v>
      </c>
      <c r="F176" s="87" t="s">
        <v>1282</v>
      </c>
      <c r="G176" s="88" t="s">
        <v>1283</v>
      </c>
      <c r="H176" s="88" t="s">
        <v>131</v>
      </c>
      <c r="I176" s="90">
        <v>1642.4940830000005</v>
      </c>
      <c r="J176" s="99">
        <v>2052</v>
      </c>
      <c r="K176" s="90"/>
      <c r="L176" s="90">
        <v>33.703978577000001</v>
      </c>
      <c r="M176" s="91">
        <v>2.8578127723794655E-5</v>
      </c>
      <c r="N176" s="91">
        <f t="shared" si="4"/>
        <v>3.0443898854591188E-4</v>
      </c>
      <c r="O176" s="91">
        <f>L176/'סכום נכסי הקרן'!$C$42</f>
        <v>1.7120923770544649E-5</v>
      </c>
    </row>
    <row r="177" spans="2:15">
      <c r="B177" s="86" t="s">
        <v>1284</v>
      </c>
      <c r="C177" s="87" t="s">
        <v>1285</v>
      </c>
      <c r="D177" s="88" t="s">
        <v>118</v>
      </c>
      <c r="E177" s="88" t="s">
        <v>26</v>
      </c>
      <c r="F177" s="87" t="s">
        <v>631</v>
      </c>
      <c r="G177" s="88" t="s">
        <v>509</v>
      </c>
      <c r="H177" s="88" t="s">
        <v>131</v>
      </c>
      <c r="I177" s="90">
        <v>2652.764122</v>
      </c>
      <c r="J177" s="99">
        <v>7</v>
      </c>
      <c r="K177" s="90"/>
      <c r="L177" s="90">
        <v>0.18569348700000005</v>
      </c>
      <c r="M177" s="91">
        <v>1.0792424915492844E-4</v>
      </c>
      <c r="N177" s="91">
        <f t="shared" si="4"/>
        <v>1.6773194070453688E-6</v>
      </c>
      <c r="O177" s="91">
        <f>L177/'סכום נכסי הקרן'!$C$42</f>
        <v>9.4328449335746347E-8</v>
      </c>
    </row>
    <row r="178" spans="2:15">
      <c r="B178" s="86" t="s">
        <v>1286</v>
      </c>
      <c r="C178" s="87" t="s">
        <v>1287</v>
      </c>
      <c r="D178" s="88" t="s">
        <v>118</v>
      </c>
      <c r="E178" s="88" t="s">
        <v>26</v>
      </c>
      <c r="F178" s="87" t="s">
        <v>813</v>
      </c>
      <c r="G178" s="88" t="s">
        <v>574</v>
      </c>
      <c r="H178" s="88" t="s">
        <v>131</v>
      </c>
      <c r="I178" s="90">
        <v>4949.6940000000004</v>
      </c>
      <c r="J178" s="99">
        <v>429</v>
      </c>
      <c r="K178" s="90"/>
      <c r="L178" s="90">
        <v>21.234187260000002</v>
      </c>
      <c r="M178" s="91">
        <v>2.6790245422587369E-5</v>
      </c>
      <c r="N178" s="91">
        <f t="shared" si="4"/>
        <v>1.9180271187450705E-4</v>
      </c>
      <c r="O178" s="91">
        <f>L178/'סכום נכסי הקרן'!$C$42</f>
        <v>1.0786527785654971E-5</v>
      </c>
    </row>
    <row r="179" spans="2:15">
      <c r="B179" s="86" t="s">
        <v>1288</v>
      </c>
      <c r="C179" s="87" t="s">
        <v>1289</v>
      </c>
      <c r="D179" s="88" t="s">
        <v>118</v>
      </c>
      <c r="E179" s="88" t="s">
        <v>26</v>
      </c>
      <c r="F179" s="87" t="s">
        <v>1290</v>
      </c>
      <c r="G179" s="88" t="s">
        <v>917</v>
      </c>
      <c r="H179" s="88" t="s">
        <v>131</v>
      </c>
      <c r="I179" s="90">
        <v>2112.1284740000001</v>
      </c>
      <c r="J179" s="99">
        <v>8299</v>
      </c>
      <c r="K179" s="90"/>
      <c r="L179" s="90">
        <v>175.285542056</v>
      </c>
      <c r="M179" s="91">
        <v>1.6792866344070309E-4</v>
      </c>
      <c r="N179" s="91">
        <f t="shared" si="4"/>
        <v>1.5833072350297126E-3</v>
      </c>
      <c r="O179" s="91">
        <f>L179/'סכום נכסי הקרן'!$C$42</f>
        <v>8.9041428648050679E-5</v>
      </c>
    </row>
    <row r="180" spans="2:15">
      <c r="B180" s="86" t="s">
        <v>1291</v>
      </c>
      <c r="C180" s="87" t="s">
        <v>1292</v>
      </c>
      <c r="D180" s="88" t="s">
        <v>118</v>
      </c>
      <c r="E180" s="88" t="s">
        <v>26</v>
      </c>
      <c r="F180" s="87" t="s">
        <v>1293</v>
      </c>
      <c r="G180" s="88" t="s">
        <v>418</v>
      </c>
      <c r="H180" s="88" t="s">
        <v>131</v>
      </c>
      <c r="I180" s="90">
        <v>20491.094650000006</v>
      </c>
      <c r="J180" s="99">
        <v>279.10000000000002</v>
      </c>
      <c r="K180" s="90"/>
      <c r="L180" s="90">
        <v>57.190645161000006</v>
      </c>
      <c r="M180" s="91">
        <v>2.3995086024404178E-4</v>
      </c>
      <c r="N180" s="91">
        <f t="shared" si="4"/>
        <v>5.165877413352176E-4</v>
      </c>
      <c r="O180" s="91">
        <f>L180/'סכום נכסי הקרן'!$C$42</f>
        <v>2.905166444824225E-5</v>
      </c>
    </row>
    <row r="181" spans="2:15">
      <c r="B181" s="86" t="s">
        <v>1294</v>
      </c>
      <c r="C181" s="87" t="s">
        <v>1295</v>
      </c>
      <c r="D181" s="88" t="s">
        <v>118</v>
      </c>
      <c r="E181" s="88" t="s">
        <v>26</v>
      </c>
      <c r="F181" s="87" t="s">
        <v>826</v>
      </c>
      <c r="G181" s="88" t="s">
        <v>267</v>
      </c>
      <c r="H181" s="88" t="s">
        <v>131</v>
      </c>
      <c r="I181" s="90">
        <v>27470.801700000004</v>
      </c>
      <c r="J181" s="99">
        <v>470.9</v>
      </c>
      <c r="K181" s="90"/>
      <c r="L181" s="90">
        <v>129.36000520600001</v>
      </c>
      <c r="M181" s="91">
        <v>3.8636732347663625E-4</v>
      </c>
      <c r="N181" s="91">
        <f t="shared" si="4"/>
        <v>1.1684741922451684E-3</v>
      </c>
      <c r="O181" s="91">
        <f>L181/'סכום נכסי הקרן'!$C$42</f>
        <v>6.571220614294379E-5</v>
      </c>
    </row>
    <row r="182" spans="2:15">
      <c r="B182" s="86" t="s">
        <v>1296</v>
      </c>
      <c r="C182" s="87" t="s">
        <v>1297</v>
      </c>
      <c r="D182" s="88" t="s">
        <v>118</v>
      </c>
      <c r="E182" s="88" t="s">
        <v>26</v>
      </c>
      <c r="F182" s="87" t="s">
        <v>1298</v>
      </c>
      <c r="G182" s="88" t="s">
        <v>155</v>
      </c>
      <c r="H182" s="88" t="s">
        <v>131</v>
      </c>
      <c r="I182" s="90">
        <v>4655.1872070000009</v>
      </c>
      <c r="J182" s="99">
        <v>47.4</v>
      </c>
      <c r="K182" s="90"/>
      <c r="L182" s="90">
        <v>2.2065587360000003</v>
      </c>
      <c r="M182" s="91">
        <v>1.1856471524040114E-4</v>
      </c>
      <c r="N182" s="91">
        <f t="shared" si="4"/>
        <v>1.9931252573647336E-5</v>
      </c>
      <c r="O182" s="91">
        <f>L182/'סכום נכסי הקרן'!$C$42</f>
        <v>1.1208861834509278E-6</v>
      </c>
    </row>
    <row r="183" spans="2:15">
      <c r="B183" s="86" t="s">
        <v>1299</v>
      </c>
      <c r="C183" s="87" t="s">
        <v>1300</v>
      </c>
      <c r="D183" s="88" t="s">
        <v>118</v>
      </c>
      <c r="E183" s="88" t="s">
        <v>26</v>
      </c>
      <c r="F183" s="87" t="s">
        <v>1301</v>
      </c>
      <c r="G183" s="88" t="s">
        <v>574</v>
      </c>
      <c r="H183" s="88" t="s">
        <v>131</v>
      </c>
      <c r="I183" s="90">
        <v>5677.7915120000016</v>
      </c>
      <c r="J183" s="99">
        <v>3146</v>
      </c>
      <c r="K183" s="90"/>
      <c r="L183" s="90">
        <v>178.62332098500002</v>
      </c>
      <c r="M183" s="91">
        <v>1.5908634104791264E-4</v>
      </c>
      <c r="N183" s="91">
        <f t="shared" si="4"/>
        <v>1.6134564958599476E-3</v>
      </c>
      <c r="O183" s="91">
        <f>L183/'סכום נכסי הקרן'!$C$42</f>
        <v>9.0736951284222083E-5</v>
      </c>
    </row>
    <row r="184" spans="2:15">
      <c r="B184" s="86" t="s">
        <v>1302</v>
      </c>
      <c r="C184" s="87" t="s">
        <v>1303</v>
      </c>
      <c r="D184" s="88" t="s">
        <v>118</v>
      </c>
      <c r="E184" s="88" t="s">
        <v>26</v>
      </c>
      <c r="F184" s="87" t="s">
        <v>1304</v>
      </c>
      <c r="G184" s="88" t="s">
        <v>418</v>
      </c>
      <c r="H184" s="88" t="s">
        <v>131</v>
      </c>
      <c r="I184" s="90">
        <v>1237.4235000000001</v>
      </c>
      <c r="J184" s="99">
        <v>5515</v>
      </c>
      <c r="K184" s="90">
        <v>0.74245410000000012</v>
      </c>
      <c r="L184" s="90">
        <v>68.986360125000019</v>
      </c>
      <c r="M184" s="91">
        <v>1.4724571027392372E-4</v>
      </c>
      <c r="N184" s="91">
        <f t="shared" si="4"/>
        <v>6.2313526730791195E-4</v>
      </c>
      <c r="O184" s="91">
        <f>L184/'סכום נכסי הקרן'!$C$42</f>
        <v>3.504364359267277E-5</v>
      </c>
    </row>
    <row r="185" spans="2:15">
      <c r="B185" s="86" t="s">
        <v>1305</v>
      </c>
      <c r="C185" s="87" t="s">
        <v>1306</v>
      </c>
      <c r="D185" s="88" t="s">
        <v>118</v>
      </c>
      <c r="E185" s="88" t="s">
        <v>26</v>
      </c>
      <c r="F185" s="87" t="s">
        <v>1307</v>
      </c>
      <c r="G185" s="88" t="s">
        <v>418</v>
      </c>
      <c r="H185" s="88" t="s">
        <v>131</v>
      </c>
      <c r="I185" s="90">
        <v>4852.1652290000011</v>
      </c>
      <c r="J185" s="99">
        <v>1053</v>
      </c>
      <c r="K185" s="90"/>
      <c r="L185" s="90">
        <v>51.093299866000002</v>
      </c>
      <c r="M185" s="91">
        <v>2.910011748202596E-4</v>
      </c>
      <c r="N185" s="91">
        <f t="shared" si="4"/>
        <v>4.6151205849901631E-4</v>
      </c>
      <c r="O185" s="91">
        <f>L185/'סכום נכסי הקרן'!$C$42</f>
        <v>2.5954339194492456E-5</v>
      </c>
    </row>
    <row r="186" spans="2:15">
      <c r="B186" s="86" t="s">
        <v>1308</v>
      </c>
      <c r="C186" s="87" t="s">
        <v>1309</v>
      </c>
      <c r="D186" s="88" t="s">
        <v>118</v>
      </c>
      <c r="E186" s="88" t="s">
        <v>26</v>
      </c>
      <c r="F186" s="87" t="s">
        <v>1310</v>
      </c>
      <c r="G186" s="88" t="s">
        <v>125</v>
      </c>
      <c r="H186" s="88" t="s">
        <v>131</v>
      </c>
      <c r="I186" s="90">
        <v>3936.2441540000004</v>
      </c>
      <c r="J186" s="99">
        <v>1233</v>
      </c>
      <c r="K186" s="90"/>
      <c r="L186" s="90">
        <v>48.533890413000009</v>
      </c>
      <c r="M186" s="91">
        <v>1.9680236758162095E-4</v>
      </c>
      <c r="N186" s="91">
        <f t="shared" si="4"/>
        <v>4.3839360014354226E-4</v>
      </c>
      <c r="O186" s="91">
        <f>L186/'סכום נכסי הקרן'!$C$42</f>
        <v>2.4654212147404693E-5</v>
      </c>
    </row>
    <row r="187" spans="2:15">
      <c r="B187" s="92"/>
      <c r="C187" s="87"/>
      <c r="D187" s="87"/>
      <c r="E187" s="87"/>
      <c r="F187" s="87"/>
      <c r="G187" s="87"/>
      <c r="H187" s="87"/>
      <c r="I187" s="90"/>
      <c r="J187" s="99"/>
      <c r="K187" s="87"/>
      <c r="L187" s="87"/>
      <c r="M187" s="87"/>
      <c r="N187" s="91"/>
      <c r="O187" s="87"/>
    </row>
    <row r="188" spans="2:15">
      <c r="B188" s="79" t="s">
        <v>195</v>
      </c>
      <c r="C188" s="80"/>
      <c r="D188" s="81"/>
      <c r="E188" s="81"/>
      <c r="F188" s="80"/>
      <c r="G188" s="81"/>
      <c r="H188" s="81"/>
      <c r="I188" s="83"/>
      <c r="J188" s="101"/>
      <c r="K188" s="83">
        <v>3.6759950670000001</v>
      </c>
      <c r="L188" s="83">
        <f>L189+L220</f>
        <v>31432.673468780005</v>
      </c>
      <c r="M188" s="84"/>
      <c r="N188" s="84">
        <f t="shared" ref="N188:N201" si="5">IFERROR(L188/$L$11,0)</f>
        <v>0.28392289937721271</v>
      </c>
      <c r="O188" s="84">
        <f>L188/'סכום נכסי הקרן'!$C$42</f>
        <v>1.5967147769630027E-2</v>
      </c>
    </row>
    <row r="189" spans="2:15">
      <c r="B189" s="85" t="s">
        <v>63</v>
      </c>
      <c r="C189" s="80"/>
      <c r="D189" s="81"/>
      <c r="E189" s="81"/>
      <c r="F189" s="80"/>
      <c r="G189" s="81"/>
      <c r="H189" s="81"/>
      <c r="I189" s="83"/>
      <c r="J189" s="101"/>
      <c r="K189" s="83"/>
      <c r="L189" s="83">
        <f>SUM(L190:L218)</f>
        <v>9911.4062149860019</v>
      </c>
      <c r="M189" s="84"/>
      <c r="N189" s="84">
        <f t="shared" si="5"/>
        <v>8.9527071003336262E-2</v>
      </c>
      <c r="O189" s="84">
        <f>L189/'סכום נכסי הקרן'!$C$42</f>
        <v>5.0347892869086371E-3</v>
      </c>
    </row>
    <row r="190" spans="2:15">
      <c r="B190" s="86" t="s">
        <v>1311</v>
      </c>
      <c r="C190" s="87" t="s">
        <v>1312</v>
      </c>
      <c r="D190" s="88" t="s">
        <v>1313</v>
      </c>
      <c r="E190" s="88" t="s">
        <v>26</v>
      </c>
      <c r="F190" s="87" t="s">
        <v>1314</v>
      </c>
      <c r="G190" s="88" t="s">
        <v>1315</v>
      </c>
      <c r="H190" s="88" t="s">
        <v>130</v>
      </c>
      <c r="I190" s="90">
        <v>3464.7858000000006</v>
      </c>
      <c r="J190" s="99">
        <v>233</v>
      </c>
      <c r="K190" s="90"/>
      <c r="L190" s="90">
        <v>30.870964295</v>
      </c>
      <c r="M190" s="91">
        <v>4.4704652358229113E-5</v>
      </c>
      <c r="N190" s="91">
        <f t="shared" si="5"/>
        <v>2.7884913123640213E-4</v>
      </c>
      <c r="O190" s="91">
        <f>L190/'סכום נכסי הקרן'!$C$42</f>
        <v>1.5681811131300159E-5</v>
      </c>
    </row>
    <row r="191" spans="2:15">
      <c r="B191" s="86" t="s">
        <v>1316</v>
      </c>
      <c r="C191" s="87" t="s">
        <v>1317</v>
      </c>
      <c r="D191" s="88" t="s">
        <v>1313</v>
      </c>
      <c r="E191" s="88" t="s">
        <v>26</v>
      </c>
      <c r="F191" s="87" t="s">
        <v>1318</v>
      </c>
      <c r="G191" s="88" t="s">
        <v>153</v>
      </c>
      <c r="H191" s="88" t="s">
        <v>130</v>
      </c>
      <c r="I191" s="90">
        <v>2392.4968620000004</v>
      </c>
      <c r="J191" s="99">
        <v>68.599999999999994</v>
      </c>
      <c r="K191" s="90"/>
      <c r="L191" s="90">
        <v>6.276150888000001</v>
      </c>
      <c r="M191" s="91">
        <v>1.3352085221742015E-4</v>
      </c>
      <c r="N191" s="91">
        <f t="shared" si="5"/>
        <v>5.6690785746230418E-5</v>
      </c>
      <c r="O191" s="91">
        <f>L191/'סכום נכסי הקרן'!$C$42</f>
        <v>3.1881547954463659E-6</v>
      </c>
    </row>
    <row r="192" spans="2:15">
      <c r="B192" s="86" t="s">
        <v>1319</v>
      </c>
      <c r="C192" s="87" t="s">
        <v>1320</v>
      </c>
      <c r="D192" s="88" t="s">
        <v>1313</v>
      </c>
      <c r="E192" s="88" t="s">
        <v>26</v>
      </c>
      <c r="F192" s="87" t="s">
        <v>1076</v>
      </c>
      <c r="G192" s="88" t="s">
        <v>887</v>
      </c>
      <c r="H192" s="88" t="s">
        <v>130</v>
      </c>
      <c r="I192" s="90">
        <v>2791.5605950000004</v>
      </c>
      <c r="J192" s="99">
        <v>6226</v>
      </c>
      <c r="K192" s="90"/>
      <c r="L192" s="90">
        <v>664.62099958600015</v>
      </c>
      <c r="M192" s="91">
        <v>6.242430744624538E-5</v>
      </c>
      <c r="N192" s="91">
        <f t="shared" si="5"/>
        <v>6.0033430302027218E-3</v>
      </c>
      <c r="O192" s="91">
        <f>L192/'סכום נכסי הקרן'!$C$42</f>
        <v>3.3761371655927324E-4</v>
      </c>
    </row>
    <row r="193" spans="2:15">
      <c r="B193" s="86" t="s">
        <v>1321</v>
      </c>
      <c r="C193" s="87" t="s">
        <v>1322</v>
      </c>
      <c r="D193" s="88" t="s">
        <v>1313</v>
      </c>
      <c r="E193" s="88" t="s">
        <v>26</v>
      </c>
      <c r="F193" s="87" t="s">
        <v>1323</v>
      </c>
      <c r="G193" s="88" t="s">
        <v>1324</v>
      </c>
      <c r="H193" s="88" t="s">
        <v>130</v>
      </c>
      <c r="I193" s="90">
        <v>222.73623000000003</v>
      </c>
      <c r="J193" s="99">
        <v>13328</v>
      </c>
      <c r="K193" s="90"/>
      <c r="L193" s="90">
        <v>113.520352824</v>
      </c>
      <c r="M193" s="91">
        <v>1.9038301781405436E-6</v>
      </c>
      <c r="N193" s="91">
        <f t="shared" si="5"/>
        <v>1.025398865423496E-3</v>
      </c>
      <c r="O193" s="91">
        <f>L193/'סכום נכסי הקרן'!$C$42</f>
        <v>5.7665990460584816E-5</v>
      </c>
    </row>
    <row r="194" spans="2:15">
      <c r="B194" s="86" t="s">
        <v>1325</v>
      </c>
      <c r="C194" s="87" t="s">
        <v>1326</v>
      </c>
      <c r="D194" s="88" t="s">
        <v>1313</v>
      </c>
      <c r="E194" s="88" t="s">
        <v>26</v>
      </c>
      <c r="F194" s="87" t="s">
        <v>1327</v>
      </c>
      <c r="G194" s="88" t="s">
        <v>1324</v>
      </c>
      <c r="H194" s="88" t="s">
        <v>130</v>
      </c>
      <c r="I194" s="90">
        <v>232.63561800000008</v>
      </c>
      <c r="J194" s="99">
        <v>16377</v>
      </c>
      <c r="K194" s="90"/>
      <c r="L194" s="90">
        <v>145.68956325100001</v>
      </c>
      <c r="M194" s="91">
        <v>5.5701005716116932E-6</v>
      </c>
      <c r="N194" s="91">
        <f t="shared" si="5"/>
        <v>1.3159747053749172E-3</v>
      </c>
      <c r="O194" s="91">
        <f>L194/'סכום נכסי הקרן'!$C$42</f>
        <v>7.4007283765794999E-5</v>
      </c>
    </row>
    <row r="195" spans="2:15">
      <c r="B195" s="86" t="s">
        <v>1328</v>
      </c>
      <c r="C195" s="87" t="s">
        <v>1329</v>
      </c>
      <c r="D195" s="88" t="s">
        <v>1313</v>
      </c>
      <c r="E195" s="88" t="s">
        <v>26</v>
      </c>
      <c r="F195" s="87" t="s">
        <v>829</v>
      </c>
      <c r="G195" s="88" t="s">
        <v>639</v>
      </c>
      <c r="H195" s="88" t="s">
        <v>130</v>
      </c>
      <c r="I195" s="90">
        <v>17.323929000000003</v>
      </c>
      <c r="J195" s="99">
        <v>19798</v>
      </c>
      <c r="K195" s="90"/>
      <c r="L195" s="90">
        <v>13.115522556000004</v>
      </c>
      <c r="M195" s="91">
        <v>3.9015475879389443E-7</v>
      </c>
      <c r="N195" s="91">
        <f t="shared" si="5"/>
        <v>1.1846899356637145E-4</v>
      </c>
      <c r="O195" s="91">
        <f>L195/'סכום נכסי הקרן'!$C$42</f>
        <v>6.662414093906721E-6</v>
      </c>
    </row>
    <row r="196" spans="2:15">
      <c r="B196" s="86" t="s">
        <v>1332</v>
      </c>
      <c r="C196" s="87" t="s">
        <v>1333</v>
      </c>
      <c r="D196" s="88" t="s">
        <v>1313</v>
      </c>
      <c r="E196" s="88" t="s">
        <v>26</v>
      </c>
      <c r="F196" s="87" t="s">
        <v>777</v>
      </c>
      <c r="G196" s="88" t="s">
        <v>628</v>
      </c>
      <c r="H196" s="88" t="s">
        <v>130</v>
      </c>
      <c r="I196" s="90">
        <v>4035.7849740000006</v>
      </c>
      <c r="J196" s="99">
        <v>1569</v>
      </c>
      <c r="K196" s="90"/>
      <c r="L196" s="90">
        <v>242.14128694700008</v>
      </c>
      <c r="M196" s="91">
        <v>3.4242981851067201E-5</v>
      </c>
      <c r="N196" s="91">
        <f t="shared" si="5"/>
        <v>2.1871972270257629E-3</v>
      </c>
      <c r="O196" s="91">
        <f>L196/'סכום נכסי הקרן'!$C$42</f>
        <v>1.2300276378499213E-4</v>
      </c>
    </row>
    <row r="197" spans="2:15">
      <c r="B197" s="86" t="s">
        <v>1334</v>
      </c>
      <c r="C197" s="87" t="s">
        <v>1335</v>
      </c>
      <c r="D197" s="88" t="s">
        <v>1336</v>
      </c>
      <c r="E197" s="88" t="s">
        <v>26</v>
      </c>
      <c r="F197" s="87" t="s">
        <v>1337</v>
      </c>
      <c r="G197" s="88" t="s">
        <v>1338</v>
      </c>
      <c r="H197" s="88" t="s">
        <v>130</v>
      </c>
      <c r="I197" s="90">
        <v>873.50962300000015</v>
      </c>
      <c r="J197" s="99">
        <v>2447</v>
      </c>
      <c r="K197" s="90"/>
      <c r="L197" s="90">
        <v>81.737160519000014</v>
      </c>
      <c r="M197" s="91">
        <v>2.2849095225033778E-5</v>
      </c>
      <c r="N197" s="91">
        <f t="shared" si="5"/>
        <v>7.3830982351740318E-4</v>
      </c>
      <c r="O197" s="91">
        <f>L197/'סכום נכסי הקרן'!$C$42</f>
        <v>4.1520786374506807E-5</v>
      </c>
    </row>
    <row r="198" spans="2:15">
      <c r="B198" s="86" t="s">
        <v>1339</v>
      </c>
      <c r="C198" s="87" t="s">
        <v>1340</v>
      </c>
      <c r="D198" s="88" t="s">
        <v>1313</v>
      </c>
      <c r="E198" s="88" t="s">
        <v>26</v>
      </c>
      <c r="F198" s="87" t="s">
        <v>1341</v>
      </c>
      <c r="G198" s="88" t="s">
        <v>1342</v>
      </c>
      <c r="H198" s="88" t="s">
        <v>130</v>
      </c>
      <c r="I198" s="90">
        <v>1192.8762540000002</v>
      </c>
      <c r="J198" s="99">
        <v>3974</v>
      </c>
      <c r="K198" s="90"/>
      <c r="L198" s="90">
        <v>181.27634652500004</v>
      </c>
      <c r="M198" s="91">
        <v>7.262407879691026E-6</v>
      </c>
      <c r="N198" s="91">
        <f t="shared" si="5"/>
        <v>1.6374205631922018E-3</v>
      </c>
      <c r="O198" s="91">
        <f>L198/'סכום נכסי הקרן'!$C$42</f>
        <v>9.2084633366557763E-5</v>
      </c>
    </row>
    <row r="199" spans="2:15">
      <c r="B199" s="86" t="s">
        <v>1343</v>
      </c>
      <c r="C199" s="87" t="s">
        <v>1344</v>
      </c>
      <c r="D199" s="88" t="s">
        <v>1313</v>
      </c>
      <c r="E199" s="88" t="s">
        <v>26</v>
      </c>
      <c r="F199" s="87" t="s">
        <v>1345</v>
      </c>
      <c r="G199" s="88" t="s">
        <v>1346</v>
      </c>
      <c r="H199" s="88" t="s">
        <v>130</v>
      </c>
      <c r="I199" s="90">
        <v>1829.3227570000004</v>
      </c>
      <c r="J199" s="99">
        <v>3046</v>
      </c>
      <c r="K199" s="90"/>
      <c r="L199" s="90">
        <v>213.07775865400006</v>
      </c>
      <c r="M199" s="91">
        <v>2.2018524037000969E-5</v>
      </c>
      <c r="N199" s="91">
        <f t="shared" si="5"/>
        <v>1.924674179876236E-3</v>
      </c>
      <c r="O199" s="91">
        <f>L199/'סכום נכסי הקרן'!$C$42</f>
        <v>1.0823909274625355E-4</v>
      </c>
    </row>
    <row r="200" spans="2:15">
      <c r="B200" s="86" t="s">
        <v>1347</v>
      </c>
      <c r="C200" s="87" t="s">
        <v>1348</v>
      </c>
      <c r="D200" s="88" t="s">
        <v>1313</v>
      </c>
      <c r="E200" s="88" t="s">
        <v>26</v>
      </c>
      <c r="F200" s="87" t="s">
        <v>1349</v>
      </c>
      <c r="G200" s="88" t="s">
        <v>1315</v>
      </c>
      <c r="H200" s="88" t="s">
        <v>130</v>
      </c>
      <c r="I200" s="90">
        <v>10381.983165000003</v>
      </c>
      <c r="J200" s="99">
        <v>195</v>
      </c>
      <c r="K200" s="90"/>
      <c r="L200" s="90">
        <v>77.416372065000019</v>
      </c>
      <c r="M200" s="91">
        <v>6.3502534291653512E-5</v>
      </c>
      <c r="N200" s="91">
        <f t="shared" si="5"/>
        <v>6.9928130159820545E-4</v>
      </c>
      <c r="O200" s="91">
        <f>L200/'סכום נכסי הקרן'!$C$42</f>
        <v>3.9325915238430745E-5</v>
      </c>
    </row>
    <row r="201" spans="2:15">
      <c r="B201" s="86" t="s">
        <v>1350</v>
      </c>
      <c r="C201" s="87" t="s">
        <v>1351</v>
      </c>
      <c r="D201" s="88" t="s">
        <v>1313</v>
      </c>
      <c r="E201" s="88" t="s">
        <v>26</v>
      </c>
      <c r="F201" s="87" t="s">
        <v>1352</v>
      </c>
      <c r="G201" s="88" t="s">
        <v>1324</v>
      </c>
      <c r="H201" s="88" t="s">
        <v>130</v>
      </c>
      <c r="I201" s="90">
        <v>950.45756600000004</v>
      </c>
      <c r="J201" s="99">
        <v>2536</v>
      </c>
      <c r="K201" s="90"/>
      <c r="L201" s="90">
        <v>92.172181189000028</v>
      </c>
      <c r="M201" s="91">
        <v>9.1576293482085949E-6</v>
      </c>
      <c r="N201" s="91">
        <f t="shared" si="5"/>
        <v>8.3256656329584559E-4</v>
      </c>
      <c r="O201" s="91">
        <f>L201/'סכום נכסי הקרן'!$C$42</f>
        <v>4.6821560970804644E-5</v>
      </c>
    </row>
    <row r="202" spans="2:15">
      <c r="B202" s="86" t="s">
        <v>1353</v>
      </c>
      <c r="C202" s="87" t="s">
        <v>1354</v>
      </c>
      <c r="D202" s="88" t="s">
        <v>1313</v>
      </c>
      <c r="E202" s="88" t="s">
        <v>26</v>
      </c>
      <c r="F202" s="87" t="s">
        <v>1355</v>
      </c>
      <c r="G202" s="88" t="s">
        <v>1356</v>
      </c>
      <c r="H202" s="88" t="s">
        <v>130</v>
      </c>
      <c r="I202" s="90">
        <v>1159.9162420000002</v>
      </c>
      <c r="J202" s="99">
        <v>1891</v>
      </c>
      <c r="K202" s="90"/>
      <c r="L202" s="90">
        <v>83.875677668000023</v>
      </c>
      <c r="M202" s="91">
        <v>2.3144734133902318E-5</v>
      </c>
      <c r="N202" s="91">
        <f t="shared" ref="N202:N220" si="6">IFERROR(L202/$L$11,0)</f>
        <v>7.5762647470569734E-4</v>
      </c>
      <c r="O202" s="91">
        <f>L202/'סכום נכסי הקרן'!$C$42</f>
        <v>4.2607108839564898E-5</v>
      </c>
    </row>
    <row r="203" spans="2:15">
      <c r="B203" s="86" t="s">
        <v>1357</v>
      </c>
      <c r="C203" s="87" t="s">
        <v>1358</v>
      </c>
      <c r="D203" s="88" t="s">
        <v>1313</v>
      </c>
      <c r="E203" s="88" t="s">
        <v>26</v>
      </c>
      <c r="F203" s="87" t="s">
        <v>1359</v>
      </c>
      <c r="G203" s="88" t="s">
        <v>1360</v>
      </c>
      <c r="H203" s="88" t="s">
        <v>130</v>
      </c>
      <c r="I203" s="90">
        <v>661.27911900000004</v>
      </c>
      <c r="J203" s="99">
        <v>4155</v>
      </c>
      <c r="K203" s="90"/>
      <c r="L203" s="90">
        <v>105.06878754100002</v>
      </c>
      <c r="M203" s="91">
        <v>7.0227744413914349E-6</v>
      </c>
      <c r="N203" s="91">
        <f t="shared" si="6"/>
        <v>9.4905814557322591E-4</v>
      </c>
      <c r="O203" s="91">
        <f>L203/'סכום נכסי הקרן'!$C$42</f>
        <v>5.3372770162528719E-5</v>
      </c>
    </row>
    <row r="204" spans="2:15">
      <c r="B204" s="86" t="s">
        <v>1361</v>
      </c>
      <c r="C204" s="87" t="s">
        <v>1362</v>
      </c>
      <c r="D204" s="88" t="s">
        <v>1313</v>
      </c>
      <c r="E204" s="88" t="s">
        <v>26</v>
      </c>
      <c r="F204" s="87" t="s">
        <v>1363</v>
      </c>
      <c r="G204" s="88" t="s">
        <v>1324</v>
      </c>
      <c r="H204" s="88" t="s">
        <v>130</v>
      </c>
      <c r="I204" s="90">
        <v>246.19067900000002</v>
      </c>
      <c r="J204" s="99">
        <v>15922</v>
      </c>
      <c r="K204" s="90"/>
      <c r="L204" s="90">
        <v>149.89499239900002</v>
      </c>
      <c r="M204" s="91">
        <v>5.1571360287811769E-6</v>
      </c>
      <c r="N204" s="91">
        <f t="shared" si="6"/>
        <v>1.3539612176584346E-3</v>
      </c>
      <c r="O204" s="91">
        <f>L204/'סכום נכסי הקרן'!$C$42</f>
        <v>7.6143554761245628E-5</v>
      </c>
    </row>
    <row r="205" spans="2:15">
      <c r="B205" s="86" t="s">
        <v>1364</v>
      </c>
      <c r="C205" s="87" t="s">
        <v>1365</v>
      </c>
      <c r="D205" s="88" t="s">
        <v>1313</v>
      </c>
      <c r="E205" s="88" t="s">
        <v>26</v>
      </c>
      <c r="F205" s="87" t="s">
        <v>909</v>
      </c>
      <c r="G205" s="88" t="s">
        <v>155</v>
      </c>
      <c r="H205" s="88" t="s">
        <v>130</v>
      </c>
      <c r="I205" s="90">
        <v>2862.8287639999999</v>
      </c>
      <c r="J205" s="99">
        <v>17000</v>
      </c>
      <c r="K205" s="90"/>
      <c r="L205" s="90">
        <v>1861.0677230240003</v>
      </c>
      <c r="M205" s="91">
        <v>4.5204623855374698E-5</v>
      </c>
      <c r="N205" s="91">
        <f t="shared" si="6"/>
        <v>1.681052502209671E-2</v>
      </c>
      <c r="O205" s="91">
        <f>L205/'סכום נכסי הקרן'!$C$42</f>
        <v>9.4538389718354626E-4</v>
      </c>
    </row>
    <row r="206" spans="2:15">
      <c r="B206" s="86" t="s">
        <v>1366</v>
      </c>
      <c r="C206" s="87" t="s">
        <v>1367</v>
      </c>
      <c r="D206" s="88" t="s">
        <v>1313</v>
      </c>
      <c r="E206" s="88" t="s">
        <v>26</v>
      </c>
      <c r="F206" s="87" t="s">
        <v>903</v>
      </c>
      <c r="G206" s="88" t="s">
        <v>887</v>
      </c>
      <c r="H206" s="88" t="s">
        <v>130</v>
      </c>
      <c r="I206" s="90">
        <v>2565.6367630000004</v>
      </c>
      <c r="J206" s="99">
        <v>11244</v>
      </c>
      <c r="K206" s="90"/>
      <c r="L206" s="90">
        <v>1103.148275389</v>
      </c>
      <c r="M206" s="91">
        <v>8.9068883601627991E-5</v>
      </c>
      <c r="N206" s="91">
        <f t="shared" si="6"/>
        <v>9.9644421624685096E-3</v>
      </c>
      <c r="O206" s="91">
        <f>L206/'סכום נכסי הקרן'!$C$42</f>
        <v>5.6037649939142569E-4</v>
      </c>
    </row>
    <row r="207" spans="2:15">
      <c r="B207" s="86" t="s">
        <v>1370</v>
      </c>
      <c r="C207" s="87" t="s">
        <v>1371</v>
      </c>
      <c r="D207" s="88" t="s">
        <v>1313</v>
      </c>
      <c r="E207" s="88" t="s">
        <v>26</v>
      </c>
      <c r="F207" s="87" t="s">
        <v>1068</v>
      </c>
      <c r="G207" s="88" t="s">
        <v>155</v>
      </c>
      <c r="H207" s="88" t="s">
        <v>130</v>
      </c>
      <c r="I207" s="90">
        <v>5046.3095520000006</v>
      </c>
      <c r="J207" s="99">
        <v>3063</v>
      </c>
      <c r="K207" s="90"/>
      <c r="L207" s="90">
        <v>591.06979708800009</v>
      </c>
      <c r="M207" s="91">
        <v>1.0727815642891352E-4</v>
      </c>
      <c r="N207" s="91">
        <f t="shared" si="6"/>
        <v>5.3389747674568167E-3</v>
      </c>
      <c r="O207" s="91">
        <f>L207/'סכום נכסי הקרן'!$C$42</f>
        <v>3.0025122748922946E-4</v>
      </c>
    </row>
    <row r="208" spans="2:15">
      <c r="B208" s="86" t="s">
        <v>1372</v>
      </c>
      <c r="C208" s="87" t="s">
        <v>1373</v>
      </c>
      <c r="D208" s="88" t="s">
        <v>1336</v>
      </c>
      <c r="E208" s="88" t="s">
        <v>26</v>
      </c>
      <c r="F208" s="87" t="s">
        <v>1374</v>
      </c>
      <c r="G208" s="88" t="s">
        <v>1324</v>
      </c>
      <c r="H208" s="88" t="s">
        <v>130</v>
      </c>
      <c r="I208" s="90">
        <v>1827.7957770000003</v>
      </c>
      <c r="J208" s="99">
        <v>448</v>
      </c>
      <c r="K208" s="90"/>
      <c r="L208" s="90">
        <v>31.312919899000004</v>
      </c>
      <c r="M208" s="91">
        <v>1.5872170093994069E-5</v>
      </c>
      <c r="N208" s="91">
        <f t="shared" si="6"/>
        <v>2.8284119753672242E-4</v>
      </c>
      <c r="O208" s="91">
        <f>L208/'סכום נכסי הקרן'!$C$42</f>
        <v>1.5906315433923132E-5</v>
      </c>
    </row>
    <row r="209" spans="2:15">
      <c r="B209" s="86" t="s">
        <v>1375</v>
      </c>
      <c r="C209" s="87" t="s">
        <v>1376</v>
      </c>
      <c r="D209" s="88" t="s">
        <v>1336</v>
      </c>
      <c r="E209" s="88" t="s">
        <v>26</v>
      </c>
      <c r="F209" s="87" t="s">
        <v>1377</v>
      </c>
      <c r="G209" s="88" t="s">
        <v>1324</v>
      </c>
      <c r="H209" s="88" t="s">
        <v>130</v>
      </c>
      <c r="I209" s="90">
        <v>3927.4584470000009</v>
      </c>
      <c r="J209" s="99">
        <v>648</v>
      </c>
      <c r="K209" s="90"/>
      <c r="L209" s="90">
        <v>97.320535117999995</v>
      </c>
      <c r="M209" s="91">
        <v>5.0373019484105315E-5</v>
      </c>
      <c r="N209" s="91">
        <f t="shared" si="6"/>
        <v>8.7907026193902909E-4</v>
      </c>
      <c r="O209" s="91">
        <f>L209/'סכום נכסי הקרן'!$C$42</f>
        <v>4.9436818245574675E-5</v>
      </c>
    </row>
    <row r="210" spans="2:15">
      <c r="B210" s="86" t="s">
        <v>1378</v>
      </c>
      <c r="C210" s="87" t="s">
        <v>1379</v>
      </c>
      <c r="D210" s="88" t="s">
        <v>1313</v>
      </c>
      <c r="E210" s="88" t="s">
        <v>26</v>
      </c>
      <c r="F210" s="87" t="s">
        <v>1380</v>
      </c>
      <c r="G210" s="88" t="s">
        <v>1381</v>
      </c>
      <c r="H210" s="88" t="s">
        <v>130</v>
      </c>
      <c r="I210" s="90">
        <v>3045.6358130000003</v>
      </c>
      <c r="J210" s="99">
        <v>163</v>
      </c>
      <c r="K210" s="90"/>
      <c r="L210" s="90">
        <v>18.983813486000006</v>
      </c>
      <c r="M210" s="91">
        <v>1.095317863576988E-4</v>
      </c>
      <c r="N210" s="91">
        <f t="shared" si="6"/>
        <v>1.7147568982749188E-4</v>
      </c>
      <c r="O210" s="91">
        <f>L210/'סכום נכסי הקרן'!$C$42</f>
        <v>9.6433844694478121E-6</v>
      </c>
    </row>
    <row r="211" spans="2:15">
      <c r="B211" s="86" t="s">
        <v>1382</v>
      </c>
      <c r="C211" s="87" t="s">
        <v>1383</v>
      </c>
      <c r="D211" s="88" t="s">
        <v>1313</v>
      </c>
      <c r="E211" s="88" t="s">
        <v>26</v>
      </c>
      <c r="F211" s="87" t="s">
        <v>1384</v>
      </c>
      <c r="G211" s="88" t="s">
        <v>1385</v>
      </c>
      <c r="H211" s="88" t="s">
        <v>130</v>
      </c>
      <c r="I211" s="90">
        <v>1133.1284980000003</v>
      </c>
      <c r="J211" s="99">
        <v>12951</v>
      </c>
      <c r="K211" s="90"/>
      <c r="L211" s="90">
        <v>561.1776279259999</v>
      </c>
      <c r="M211" s="91">
        <v>2.0034870122990608E-5</v>
      </c>
      <c r="N211" s="91">
        <f t="shared" si="6"/>
        <v>5.068966829838057E-3</v>
      </c>
      <c r="O211" s="91">
        <f>L211/'סכום נכסי הקרן'!$C$42</f>
        <v>2.8506662403389509E-4</v>
      </c>
    </row>
    <row r="212" spans="2:15">
      <c r="B212" s="86" t="s">
        <v>1386</v>
      </c>
      <c r="C212" s="87" t="s">
        <v>1387</v>
      </c>
      <c r="D212" s="88" t="s">
        <v>121</v>
      </c>
      <c r="E212" s="88" t="s">
        <v>26</v>
      </c>
      <c r="F212" s="87" t="s">
        <v>1388</v>
      </c>
      <c r="G212" s="88" t="s">
        <v>1324</v>
      </c>
      <c r="H212" s="88" t="s">
        <v>134</v>
      </c>
      <c r="I212" s="90">
        <v>32915.465100000009</v>
      </c>
      <c r="J212" s="99">
        <v>3.7</v>
      </c>
      <c r="K212" s="90"/>
      <c r="L212" s="90">
        <v>3.0171566099999998</v>
      </c>
      <c r="M212" s="91">
        <v>5.9491081099882835E-5</v>
      </c>
      <c r="N212" s="91">
        <f t="shared" si="6"/>
        <v>2.7253165513813702E-5</v>
      </c>
      <c r="O212" s="91">
        <f>L212/'סכום נכסי הקרן'!$C$42</f>
        <v>1.5326531319022359E-6</v>
      </c>
    </row>
    <row r="213" spans="2:15">
      <c r="B213" s="86" t="s">
        <v>1389</v>
      </c>
      <c r="C213" s="87" t="s">
        <v>1390</v>
      </c>
      <c r="D213" s="88" t="s">
        <v>1313</v>
      </c>
      <c r="E213" s="88" t="s">
        <v>26</v>
      </c>
      <c r="F213" s="87" t="s">
        <v>1391</v>
      </c>
      <c r="G213" s="88" t="s">
        <v>1315</v>
      </c>
      <c r="H213" s="88" t="s">
        <v>130</v>
      </c>
      <c r="I213" s="90">
        <v>2298.0934280000006</v>
      </c>
      <c r="J213" s="99">
        <v>1361</v>
      </c>
      <c r="K213" s="90"/>
      <c r="L213" s="90">
        <v>119.60344510500001</v>
      </c>
      <c r="M213" s="91">
        <v>3.3339873292450954E-5</v>
      </c>
      <c r="N213" s="91">
        <f t="shared" si="6"/>
        <v>1.080345804611348E-3</v>
      </c>
      <c r="O213" s="91">
        <f>L213/'סכום נכסי הקרן'!$C$42</f>
        <v>6.0756075478122232E-5</v>
      </c>
    </row>
    <row r="214" spans="2:15">
      <c r="B214" s="86" t="s">
        <v>1392</v>
      </c>
      <c r="C214" s="87" t="s">
        <v>1393</v>
      </c>
      <c r="D214" s="88" t="s">
        <v>1336</v>
      </c>
      <c r="E214" s="88" t="s">
        <v>26</v>
      </c>
      <c r="F214" s="87" t="s">
        <v>890</v>
      </c>
      <c r="G214" s="88" t="s">
        <v>891</v>
      </c>
      <c r="H214" s="88" t="s">
        <v>130</v>
      </c>
      <c r="I214" s="90">
        <v>66877.295511000018</v>
      </c>
      <c r="J214" s="99">
        <v>1020</v>
      </c>
      <c r="K214" s="90"/>
      <c r="L214" s="90">
        <v>2608.5355359700006</v>
      </c>
      <c r="M214" s="91">
        <v>5.9690243085100171E-5</v>
      </c>
      <c r="N214" s="91">
        <f t="shared" si="6"/>
        <v>2.3562201071973911E-2</v>
      </c>
      <c r="O214" s="91">
        <f>L214/'סכום נכסי הקרן'!$C$42</f>
        <v>1.3250820808014666E-3</v>
      </c>
    </row>
    <row r="215" spans="2:15">
      <c r="B215" s="86" t="s">
        <v>1394</v>
      </c>
      <c r="C215" s="87" t="s">
        <v>1395</v>
      </c>
      <c r="D215" s="88" t="s">
        <v>1313</v>
      </c>
      <c r="E215" s="88" t="s">
        <v>26</v>
      </c>
      <c r="F215" s="87" t="s">
        <v>886</v>
      </c>
      <c r="G215" s="88" t="s">
        <v>887</v>
      </c>
      <c r="H215" s="88" t="s">
        <v>130</v>
      </c>
      <c r="I215" s="90">
        <v>3201.9718970000004</v>
      </c>
      <c r="J215" s="99">
        <v>2456</v>
      </c>
      <c r="K215" s="90"/>
      <c r="L215" s="90">
        <v>300.72100359000012</v>
      </c>
      <c r="M215" s="91">
        <v>2.8984496679435589E-5</v>
      </c>
      <c r="N215" s="91">
        <f t="shared" si="6"/>
        <v>2.7163320780748067E-3</v>
      </c>
      <c r="O215" s="91">
        <f>L215/'סכום נכסי הקרן'!$C$42</f>
        <v>1.5276004780573761E-4</v>
      </c>
    </row>
    <row r="216" spans="2:15">
      <c r="B216" s="86" t="s">
        <v>1396</v>
      </c>
      <c r="C216" s="87" t="s">
        <v>1397</v>
      </c>
      <c r="D216" s="88" t="s">
        <v>1313</v>
      </c>
      <c r="E216" s="88" t="s">
        <v>26</v>
      </c>
      <c r="F216" s="87" t="s">
        <v>1398</v>
      </c>
      <c r="G216" s="88" t="s">
        <v>1381</v>
      </c>
      <c r="H216" s="88" t="s">
        <v>130</v>
      </c>
      <c r="I216" s="90">
        <v>1604.4482600000001</v>
      </c>
      <c r="J216" s="99">
        <v>1401</v>
      </c>
      <c r="K216" s="90"/>
      <c r="L216" s="90">
        <v>85.957096136000018</v>
      </c>
      <c r="M216" s="91">
        <v>5.2080658061065305E-5</v>
      </c>
      <c r="N216" s="91">
        <f t="shared" si="6"/>
        <v>7.7642736884022897E-4</v>
      </c>
      <c r="O216" s="91">
        <f>L216/'סכום נכסי הקרן'!$C$42</f>
        <v>4.3664426356065755E-5</v>
      </c>
    </row>
    <row r="217" spans="2:15">
      <c r="B217" s="86" t="s">
        <v>1401</v>
      </c>
      <c r="C217" s="87" t="s">
        <v>1402</v>
      </c>
      <c r="D217" s="88" t="s">
        <v>1313</v>
      </c>
      <c r="E217" s="88" t="s">
        <v>26</v>
      </c>
      <c r="F217" s="87" t="s">
        <v>1403</v>
      </c>
      <c r="G217" s="88" t="s">
        <v>1324</v>
      </c>
      <c r="H217" s="88" t="s">
        <v>130</v>
      </c>
      <c r="I217" s="90">
        <v>623.74558800000011</v>
      </c>
      <c r="J217" s="99">
        <v>9180</v>
      </c>
      <c r="K217" s="90"/>
      <c r="L217" s="90">
        <v>218.96164748100003</v>
      </c>
      <c r="M217" s="91">
        <v>1.0912066404334363E-5</v>
      </c>
      <c r="N217" s="91">
        <f t="shared" si="6"/>
        <v>1.9778217677527267E-3</v>
      </c>
      <c r="O217" s="91">
        <f>L217/'סכום נכסי הקרן'!$C$42</f>
        <v>1.1122798653074492E-4</v>
      </c>
    </row>
    <row r="218" spans="2:15">
      <c r="B218" s="86" t="s">
        <v>1404</v>
      </c>
      <c r="C218" s="87" t="s">
        <v>1405</v>
      </c>
      <c r="D218" s="88" t="s">
        <v>1336</v>
      </c>
      <c r="E218" s="88" t="s">
        <v>26</v>
      </c>
      <c r="F218" s="87" t="s">
        <v>1406</v>
      </c>
      <c r="G218" s="88" t="s">
        <v>1407</v>
      </c>
      <c r="H218" s="88" t="s">
        <v>130</v>
      </c>
      <c r="I218" s="90">
        <v>2747.0801700000006</v>
      </c>
      <c r="J218" s="99">
        <v>1045</v>
      </c>
      <c r="K218" s="90"/>
      <c r="L218" s="90">
        <v>109.77552125699999</v>
      </c>
      <c r="M218" s="91">
        <v>2.2850770151210376E-5</v>
      </c>
      <c r="N218" s="91">
        <f t="shared" si="6"/>
        <v>9.9157280741293558E-4</v>
      </c>
      <c r="O218" s="91">
        <f>L218/'סכום נכסי הקרן'!$C$42</f>
        <v>5.5763693506364431E-5</v>
      </c>
    </row>
    <row r="219" spans="2:15">
      <c r="B219" s="92"/>
      <c r="C219" s="87"/>
      <c r="D219" s="87"/>
      <c r="E219" s="87"/>
      <c r="F219" s="87"/>
      <c r="G219" s="87"/>
      <c r="H219" s="87"/>
      <c r="I219" s="90"/>
      <c r="J219" s="99"/>
      <c r="K219" s="87"/>
      <c r="L219" s="87"/>
      <c r="M219" s="87"/>
      <c r="N219" s="91"/>
      <c r="O219" s="87"/>
    </row>
    <row r="220" spans="2:15">
      <c r="B220" s="85" t="s">
        <v>62</v>
      </c>
      <c r="C220" s="80"/>
      <c r="D220" s="81"/>
      <c r="E220" s="81"/>
      <c r="F220" s="80"/>
      <c r="G220" s="81"/>
      <c r="H220" s="81"/>
      <c r="I220" s="83"/>
      <c r="J220" s="101"/>
      <c r="K220" s="83">
        <v>3.6759950670000001</v>
      </c>
      <c r="L220" s="83">
        <f>SUM(L221:L268)</f>
        <v>21521.267253794005</v>
      </c>
      <c r="M220" s="84"/>
      <c r="N220" s="84">
        <f t="shared" si="6"/>
        <v>0.19439582837387648</v>
      </c>
      <c r="O220" s="84">
        <f>L220/'סכום נכסי הקרן'!$C$42</f>
        <v>1.093235848272139E-2</v>
      </c>
    </row>
    <row r="221" spans="2:15">
      <c r="B221" s="86" t="s">
        <v>1408</v>
      </c>
      <c r="C221" s="87" t="s">
        <v>1409</v>
      </c>
      <c r="D221" s="88" t="s">
        <v>1313</v>
      </c>
      <c r="E221" s="88" t="s">
        <v>26</v>
      </c>
      <c r="F221" s="87"/>
      <c r="G221" s="88" t="s">
        <v>1324</v>
      </c>
      <c r="H221" s="88" t="s">
        <v>130</v>
      </c>
      <c r="I221" s="90">
        <v>188.35502400000001</v>
      </c>
      <c r="J221" s="99">
        <v>50990</v>
      </c>
      <c r="K221" s="90"/>
      <c r="L221" s="90">
        <v>367.26547504400008</v>
      </c>
      <c r="M221" s="91">
        <v>4.1369432022842085E-7</v>
      </c>
      <c r="N221" s="91">
        <f t="shared" ref="N221:N268" si="7">IFERROR(L221/$L$11,0)</f>
        <v>3.3174104206952488E-3</v>
      </c>
      <c r="O221" s="91">
        <f>L221/'סכום נכסי הקרן'!$C$42</f>
        <v>1.8656326247703435E-4</v>
      </c>
    </row>
    <row r="222" spans="2:15">
      <c r="B222" s="86" t="s">
        <v>1410</v>
      </c>
      <c r="C222" s="87" t="s">
        <v>1411</v>
      </c>
      <c r="D222" s="88" t="s">
        <v>1336</v>
      </c>
      <c r="E222" s="88" t="s">
        <v>26</v>
      </c>
      <c r="F222" s="87"/>
      <c r="G222" s="88" t="s">
        <v>1356</v>
      </c>
      <c r="H222" s="88" t="s">
        <v>130</v>
      </c>
      <c r="I222" s="90">
        <v>907.52875200000028</v>
      </c>
      <c r="J222" s="99">
        <v>11828</v>
      </c>
      <c r="K222" s="90"/>
      <c r="L222" s="90">
        <v>410.47772300700012</v>
      </c>
      <c r="M222" s="91">
        <v>1.2119816435269868E-5</v>
      </c>
      <c r="N222" s="91">
        <f t="shared" si="7"/>
        <v>3.7077350535155516E-3</v>
      </c>
      <c r="O222" s="91">
        <f>L222/'סכום נכסי הקרן'!$C$42</f>
        <v>2.0851419036639837E-4</v>
      </c>
    </row>
    <row r="223" spans="2:15">
      <c r="B223" s="86" t="s">
        <v>1412</v>
      </c>
      <c r="C223" s="87" t="s">
        <v>1413</v>
      </c>
      <c r="D223" s="88" t="s">
        <v>26</v>
      </c>
      <c r="E223" s="88" t="s">
        <v>26</v>
      </c>
      <c r="F223" s="87"/>
      <c r="G223" s="88" t="s">
        <v>1356</v>
      </c>
      <c r="H223" s="88" t="s">
        <v>132</v>
      </c>
      <c r="I223" s="90">
        <v>803.06876800000009</v>
      </c>
      <c r="J223" s="99">
        <v>12698</v>
      </c>
      <c r="K223" s="90"/>
      <c r="L223" s="90">
        <v>413.30949065100003</v>
      </c>
      <c r="M223" s="91">
        <v>1.0160339415143843E-6</v>
      </c>
      <c r="N223" s="91">
        <f t="shared" si="7"/>
        <v>3.7333136502787443E-3</v>
      </c>
      <c r="O223" s="91">
        <f>L223/'סכום נכסי הקרן'!$C$42</f>
        <v>2.0995266973933217E-4</v>
      </c>
    </row>
    <row r="224" spans="2:15">
      <c r="B224" s="86" t="s">
        <v>1414</v>
      </c>
      <c r="C224" s="87" t="s">
        <v>1415</v>
      </c>
      <c r="D224" s="88" t="s">
        <v>1313</v>
      </c>
      <c r="E224" s="88" t="s">
        <v>26</v>
      </c>
      <c r="F224" s="87"/>
      <c r="G224" s="88" t="s">
        <v>1416</v>
      </c>
      <c r="H224" s="88" t="s">
        <v>130</v>
      </c>
      <c r="I224" s="90">
        <v>2025.8815700000005</v>
      </c>
      <c r="J224" s="99">
        <v>13185</v>
      </c>
      <c r="K224" s="90"/>
      <c r="L224" s="90">
        <v>1021.4381426790002</v>
      </c>
      <c r="M224" s="91">
        <v>3.4922971384244105E-7</v>
      </c>
      <c r="N224" s="91">
        <f t="shared" si="7"/>
        <v>9.2263764738925013E-3</v>
      </c>
      <c r="O224" s="91">
        <f>L224/'סכום נכסי הקרן'!$C$42</f>
        <v>5.1886944258467663E-4</v>
      </c>
    </row>
    <row r="225" spans="2:15">
      <c r="B225" s="86" t="s">
        <v>1417</v>
      </c>
      <c r="C225" s="87" t="s">
        <v>1418</v>
      </c>
      <c r="D225" s="88" t="s">
        <v>1313</v>
      </c>
      <c r="E225" s="88" t="s">
        <v>26</v>
      </c>
      <c r="F225" s="87"/>
      <c r="G225" s="88" t="s">
        <v>1342</v>
      </c>
      <c r="H225" s="88" t="s">
        <v>130</v>
      </c>
      <c r="I225" s="90">
        <v>3373.267248000001</v>
      </c>
      <c r="J225" s="99">
        <v>12712</v>
      </c>
      <c r="K225" s="90"/>
      <c r="L225" s="90">
        <v>1639.7684173310004</v>
      </c>
      <c r="M225" s="91">
        <v>3.2693823631675172E-7</v>
      </c>
      <c r="N225" s="91">
        <f t="shared" si="7"/>
        <v>1.4811587815405479E-2</v>
      </c>
      <c r="O225" s="91">
        <f>L225/'סכום נכסי הקרן'!$C$42</f>
        <v>8.329684286480344E-4</v>
      </c>
    </row>
    <row r="226" spans="2:15">
      <c r="B226" s="86" t="s">
        <v>1419</v>
      </c>
      <c r="C226" s="87" t="s">
        <v>1420</v>
      </c>
      <c r="D226" s="88" t="s">
        <v>1313</v>
      </c>
      <c r="E226" s="88" t="s">
        <v>26</v>
      </c>
      <c r="F226" s="87"/>
      <c r="G226" s="88" t="s">
        <v>1385</v>
      </c>
      <c r="H226" s="88" t="s">
        <v>130</v>
      </c>
      <c r="I226" s="90">
        <v>1498.2786000000006</v>
      </c>
      <c r="J226" s="99">
        <v>13845</v>
      </c>
      <c r="K226" s="90"/>
      <c r="L226" s="90">
        <v>793.237834378</v>
      </c>
      <c r="M226" s="91">
        <v>1.7910555519276232E-6</v>
      </c>
      <c r="N226" s="91">
        <f t="shared" si="7"/>
        <v>7.1651043636487858E-3</v>
      </c>
      <c r="O226" s="91">
        <f>L226/'סכום נכסי הקרן'!$C$42</f>
        <v>4.0294840750834898E-4</v>
      </c>
    </row>
    <row r="227" spans="2:15">
      <c r="B227" s="86" t="s">
        <v>1421</v>
      </c>
      <c r="C227" s="87" t="s">
        <v>1422</v>
      </c>
      <c r="D227" s="88" t="s">
        <v>26</v>
      </c>
      <c r="E227" s="88" t="s">
        <v>26</v>
      </c>
      <c r="F227" s="87"/>
      <c r="G227" s="88" t="s">
        <v>1423</v>
      </c>
      <c r="H227" s="88" t="s">
        <v>132</v>
      </c>
      <c r="I227" s="90">
        <v>81174.981600000014</v>
      </c>
      <c r="J227" s="99">
        <v>189.3</v>
      </c>
      <c r="K227" s="90"/>
      <c r="L227" s="90">
        <v>622.81653182900004</v>
      </c>
      <c r="M227" s="91">
        <v>5.2813031301939757E-5</v>
      </c>
      <c r="N227" s="91">
        <f t="shared" si="7"/>
        <v>5.6257344979766099E-3</v>
      </c>
      <c r="O227" s="91">
        <f>L227/'סכום נכסי הקרן'!$C$42</f>
        <v>3.1637791188711466E-4</v>
      </c>
    </row>
    <row r="228" spans="2:15">
      <c r="B228" s="86" t="s">
        <v>1424</v>
      </c>
      <c r="C228" s="87" t="s">
        <v>1425</v>
      </c>
      <c r="D228" s="88" t="s">
        <v>26</v>
      </c>
      <c r="E228" s="88" t="s">
        <v>26</v>
      </c>
      <c r="F228" s="87"/>
      <c r="G228" s="88" t="s">
        <v>1385</v>
      </c>
      <c r="H228" s="88" t="s">
        <v>132</v>
      </c>
      <c r="I228" s="90">
        <v>319.63276800000006</v>
      </c>
      <c r="J228" s="99">
        <v>55910</v>
      </c>
      <c r="K228" s="90"/>
      <c r="L228" s="90">
        <v>724.31604709500016</v>
      </c>
      <c r="M228" s="91">
        <v>7.9286146983808262E-7</v>
      </c>
      <c r="N228" s="91">
        <f t="shared" si="7"/>
        <v>6.542552365484045E-3</v>
      </c>
      <c r="O228" s="91">
        <f>L228/'סכום נכסי הקרן'!$C$42</f>
        <v>3.6793756558337862E-4</v>
      </c>
    </row>
    <row r="229" spans="2:15">
      <c r="B229" s="86" t="s">
        <v>1426</v>
      </c>
      <c r="C229" s="87" t="s">
        <v>1427</v>
      </c>
      <c r="D229" s="88" t="s">
        <v>1336</v>
      </c>
      <c r="E229" s="88" t="s">
        <v>26</v>
      </c>
      <c r="F229" s="87"/>
      <c r="G229" s="88" t="s">
        <v>1428</v>
      </c>
      <c r="H229" s="88" t="s">
        <v>130</v>
      </c>
      <c r="I229" s="90">
        <v>4195.180080000001</v>
      </c>
      <c r="J229" s="99">
        <v>2738</v>
      </c>
      <c r="K229" s="90"/>
      <c r="L229" s="90">
        <v>439.24005297700012</v>
      </c>
      <c r="M229" s="91">
        <v>5.2793654862378023E-7</v>
      </c>
      <c r="N229" s="91">
        <f t="shared" si="7"/>
        <v>3.9675374570889389E-3</v>
      </c>
      <c r="O229" s="91">
        <f>L229/'סכום נכסי הקרן'!$C$42</f>
        <v>2.2312485888894686E-4</v>
      </c>
    </row>
    <row r="230" spans="2:15">
      <c r="B230" s="86" t="s">
        <v>1429</v>
      </c>
      <c r="C230" s="87" t="s">
        <v>1430</v>
      </c>
      <c r="D230" s="88" t="s">
        <v>1336</v>
      </c>
      <c r="E230" s="88" t="s">
        <v>26</v>
      </c>
      <c r="F230" s="87"/>
      <c r="G230" s="88" t="s">
        <v>1431</v>
      </c>
      <c r="H230" s="88" t="s">
        <v>130</v>
      </c>
      <c r="I230" s="90">
        <v>0.19977100000000003</v>
      </c>
      <c r="J230" s="99">
        <v>53147700</v>
      </c>
      <c r="K230" s="90"/>
      <c r="L230" s="90">
        <v>406.00714048600003</v>
      </c>
      <c r="M230" s="91">
        <v>3.4723458249322121E-7</v>
      </c>
      <c r="N230" s="91">
        <f t="shared" si="7"/>
        <v>3.6673534820107242E-3</v>
      </c>
      <c r="O230" s="91">
        <f>L230/'סכום נכסי הקרן'!$C$42</f>
        <v>2.0624322694357553E-4</v>
      </c>
    </row>
    <row r="231" spans="2:15">
      <c r="B231" s="86" t="s">
        <v>1432</v>
      </c>
      <c r="C231" s="87" t="s">
        <v>1433</v>
      </c>
      <c r="D231" s="88" t="s">
        <v>1336</v>
      </c>
      <c r="E231" s="88" t="s">
        <v>26</v>
      </c>
      <c r="F231" s="87"/>
      <c r="G231" s="88" t="s">
        <v>1431</v>
      </c>
      <c r="H231" s="88" t="s">
        <v>130</v>
      </c>
      <c r="I231" s="90">
        <v>102.73910400000001</v>
      </c>
      <c r="J231" s="99">
        <v>64649</v>
      </c>
      <c r="K231" s="90"/>
      <c r="L231" s="90">
        <v>253.98932799200003</v>
      </c>
      <c r="M231" s="91">
        <v>6.8812653826406405E-7</v>
      </c>
      <c r="N231" s="91">
        <f t="shared" si="7"/>
        <v>2.2942174004379218E-3</v>
      </c>
      <c r="O231" s="91">
        <f>L231/'סכום נכסי הקרן'!$C$42</f>
        <v>1.2902132349592655E-4</v>
      </c>
    </row>
    <row r="232" spans="2:15">
      <c r="B232" s="86" t="s">
        <v>1434</v>
      </c>
      <c r="C232" s="87" t="s">
        <v>1435</v>
      </c>
      <c r="D232" s="88" t="s">
        <v>1336</v>
      </c>
      <c r="E232" s="88" t="s">
        <v>26</v>
      </c>
      <c r="F232" s="87"/>
      <c r="G232" s="88" t="s">
        <v>1356</v>
      </c>
      <c r="H232" s="88" t="s">
        <v>130</v>
      </c>
      <c r="I232" s="90">
        <v>847.59760800000015</v>
      </c>
      <c r="J232" s="99">
        <v>19168</v>
      </c>
      <c r="K232" s="90"/>
      <c r="L232" s="90">
        <v>621.27575633400011</v>
      </c>
      <c r="M232" s="91">
        <v>1.4051601691988708E-6</v>
      </c>
      <c r="N232" s="91">
        <f t="shared" si="7"/>
        <v>5.6118170866477817E-3</v>
      </c>
      <c r="O232" s="91">
        <f>L232/'סכום נכסי הקרן'!$C$42</f>
        <v>3.1559522981481415E-4</v>
      </c>
    </row>
    <row r="233" spans="2:15">
      <c r="B233" s="86" t="s">
        <v>1436</v>
      </c>
      <c r="C233" s="87" t="s">
        <v>1437</v>
      </c>
      <c r="D233" s="88" t="s">
        <v>1313</v>
      </c>
      <c r="E233" s="88" t="s">
        <v>26</v>
      </c>
      <c r="F233" s="87"/>
      <c r="G233" s="88" t="s">
        <v>1385</v>
      </c>
      <c r="H233" s="88" t="s">
        <v>130</v>
      </c>
      <c r="I233" s="90">
        <v>222.60139200000006</v>
      </c>
      <c r="J233" s="99">
        <v>83058</v>
      </c>
      <c r="K233" s="90"/>
      <c r="L233" s="90">
        <v>707.01272217600012</v>
      </c>
      <c r="M233" s="91">
        <v>5.39331823510875E-7</v>
      </c>
      <c r="N233" s="91">
        <f t="shared" si="7"/>
        <v>6.3862560776500486E-3</v>
      </c>
      <c r="O233" s="91">
        <f>L233/'סכום נכסי הקרן'!$C$42</f>
        <v>3.5914783453609722E-4</v>
      </c>
    </row>
    <row r="234" spans="2:15">
      <c r="B234" s="86" t="s">
        <v>1438</v>
      </c>
      <c r="C234" s="87" t="s">
        <v>1439</v>
      </c>
      <c r="D234" s="88" t="s">
        <v>1313</v>
      </c>
      <c r="E234" s="88" t="s">
        <v>26</v>
      </c>
      <c r="F234" s="87"/>
      <c r="G234" s="88" t="s">
        <v>1431</v>
      </c>
      <c r="H234" s="88" t="s">
        <v>130</v>
      </c>
      <c r="I234" s="90">
        <v>2474.8470000000002</v>
      </c>
      <c r="J234" s="99">
        <v>1066.6199999999999</v>
      </c>
      <c r="K234" s="90"/>
      <c r="L234" s="90">
        <v>100.942942785</v>
      </c>
      <c r="M234" s="91">
        <v>2.1547521098286279E-4</v>
      </c>
      <c r="N234" s="91">
        <f t="shared" si="7"/>
        <v>9.1179049773323895E-4</v>
      </c>
      <c r="O234" s="91">
        <f>L234/'סכום נכסי הקרן'!$C$42</f>
        <v>5.127692639158643E-5</v>
      </c>
    </row>
    <row r="235" spans="2:15">
      <c r="B235" s="86" t="s">
        <v>1440</v>
      </c>
      <c r="C235" s="87" t="s">
        <v>1441</v>
      </c>
      <c r="D235" s="88" t="s">
        <v>123</v>
      </c>
      <c r="E235" s="88" t="s">
        <v>26</v>
      </c>
      <c r="F235" s="87"/>
      <c r="G235" s="88" t="s">
        <v>1442</v>
      </c>
      <c r="H235" s="88" t="s">
        <v>1443</v>
      </c>
      <c r="I235" s="90">
        <v>351.02527200000009</v>
      </c>
      <c r="J235" s="99">
        <v>11200</v>
      </c>
      <c r="K235" s="90"/>
      <c r="L235" s="90">
        <v>165.12228794900005</v>
      </c>
      <c r="M235" s="91">
        <v>6.7246220689655191E-7</v>
      </c>
      <c r="N235" s="91">
        <f t="shared" si="7"/>
        <v>1.491505289642126E-3</v>
      </c>
      <c r="O235" s="91">
        <f>L235/'סכום נכסי הקרן'!$C$42</f>
        <v>8.3878705842815944E-5</v>
      </c>
    </row>
    <row r="236" spans="2:15">
      <c r="B236" s="86" t="s">
        <v>1444</v>
      </c>
      <c r="C236" s="87" t="s">
        <v>1445</v>
      </c>
      <c r="D236" s="88" t="s">
        <v>1313</v>
      </c>
      <c r="E236" s="88" t="s">
        <v>26</v>
      </c>
      <c r="F236" s="87"/>
      <c r="G236" s="88" t="s">
        <v>1446</v>
      </c>
      <c r="H236" s="88" t="s">
        <v>130</v>
      </c>
      <c r="I236" s="90">
        <v>194.06275200000005</v>
      </c>
      <c r="J236" s="99">
        <v>56496</v>
      </c>
      <c r="K236" s="90"/>
      <c r="L236" s="90">
        <v>419.25453562300004</v>
      </c>
      <c r="M236" s="91">
        <v>4.382696926103169E-7</v>
      </c>
      <c r="N236" s="91">
        <f t="shared" si="7"/>
        <v>3.7870136451918297E-3</v>
      </c>
      <c r="O236" s="91">
        <f>L236/'סכום נכסי הקרן'!$C$42</f>
        <v>2.1297262958014252E-4</v>
      </c>
    </row>
    <row r="237" spans="2:15">
      <c r="B237" s="86" t="s">
        <v>1447</v>
      </c>
      <c r="C237" s="87" t="s">
        <v>1448</v>
      </c>
      <c r="D237" s="88" t="s">
        <v>1313</v>
      </c>
      <c r="E237" s="88" t="s">
        <v>26</v>
      </c>
      <c r="F237" s="87"/>
      <c r="G237" s="88" t="s">
        <v>1324</v>
      </c>
      <c r="H237" s="88" t="s">
        <v>130</v>
      </c>
      <c r="I237" s="90">
        <v>170.02198900000002</v>
      </c>
      <c r="J237" s="99">
        <v>16738</v>
      </c>
      <c r="K237" s="90"/>
      <c r="L237" s="90">
        <v>108.82446463000001</v>
      </c>
      <c r="M237" s="91">
        <v>7.5212211457247117E-7</v>
      </c>
      <c r="N237" s="91">
        <f t="shared" si="7"/>
        <v>9.8298216827185378E-4</v>
      </c>
      <c r="O237" s="91">
        <f>L237/'סכום נכסי הקרן'!$C$42</f>
        <v>5.5280576417527627E-5</v>
      </c>
    </row>
    <row r="238" spans="2:15">
      <c r="B238" s="86" t="s">
        <v>1449</v>
      </c>
      <c r="C238" s="87" t="s">
        <v>1450</v>
      </c>
      <c r="D238" s="88" t="s">
        <v>1336</v>
      </c>
      <c r="E238" s="88" t="s">
        <v>26</v>
      </c>
      <c r="F238" s="87"/>
      <c r="G238" s="88" t="s">
        <v>1442</v>
      </c>
      <c r="H238" s="88" t="s">
        <v>130</v>
      </c>
      <c r="I238" s="90">
        <v>442.34892000000008</v>
      </c>
      <c r="J238" s="99">
        <v>10747</v>
      </c>
      <c r="K238" s="90"/>
      <c r="L238" s="90">
        <v>181.79004776500003</v>
      </c>
      <c r="M238" s="91">
        <v>1.307577336197834E-6</v>
      </c>
      <c r="N238" s="91">
        <f t="shared" si="7"/>
        <v>1.6420606885579085E-3</v>
      </c>
      <c r="O238" s="91">
        <f>L238/'סכום נכסי הקרן'!$C$42</f>
        <v>9.234558296782756E-5</v>
      </c>
    </row>
    <row r="239" spans="2:15">
      <c r="B239" s="86" t="s">
        <v>1451</v>
      </c>
      <c r="C239" s="87" t="s">
        <v>1452</v>
      </c>
      <c r="D239" s="88" t="s">
        <v>1313</v>
      </c>
      <c r="E239" s="88" t="s">
        <v>26</v>
      </c>
      <c r="F239" s="87"/>
      <c r="G239" s="88" t="s">
        <v>1324</v>
      </c>
      <c r="H239" s="88" t="s">
        <v>130</v>
      </c>
      <c r="I239" s="90">
        <v>530.81870400000003</v>
      </c>
      <c r="J239" s="99">
        <v>9109</v>
      </c>
      <c r="K239" s="90"/>
      <c r="L239" s="90">
        <v>184.89910245800004</v>
      </c>
      <c r="M239" s="91">
        <v>1.7749172226568374E-6</v>
      </c>
      <c r="N239" s="91">
        <f t="shared" si="7"/>
        <v>1.6701439447796757E-3</v>
      </c>
      <c r="O239" s="91">
        <f>L239/'סכום נכסי הקרן'!$C$42</f>
        <v>9.392491842449179E-5</v>
      </c>
    </row>
    <row r="240" spans="2:15">
      <c r="B240" s="86" t="s">
        <v>1453</v>
      </c>
      <c r="C240" s="87" t="s">
        <v>1454</v>
      </c>
      <c r="D240" s="88" t="s">
        <v>1336</v>
      </c>
      <c r="E240" s="88" t="s">
        <v>26</v>
      </c>
      <c r="F240" s="87"/>
      <c r="G240" s="88" t="s">
        <v>1324</v>
      </c>
      <c r="H240" s="88" t="s">
        <v>130</v>
      </c>
      <c r="I240" s="90">
        <v>956.04444000000012</v>
      </c>
      <c r="J240" s="99">
        <v>4673</v>
      </c>
      <c r="K240" s="90"/>
      <c r="L240" s="90">
        <v>170.84085834900003</v>
      </c>
      <c r="M240" s="91">
        <v>3.2597234035044833E-6</v>
      </c>
      <c r="N240" s="91">
        <f t="shared" si="7"/>
        <v>1.5431596005575925E-3</v>
      </c>
      <c r="O240" s="91">
        <f>L240/'סכום נכסי הקרן'!$C$42</f>
        <v>8.6783621286884785E-5</v>
      </c>
    </row>
    <row r="241" spans="2:15">
      <c r="B241" s="86" t="s">
        <v>1455</v>
      </c>
      <c r="C241" s="87" t="s">
        <v>1456</v>
      </c>
      <c r="D241" s="88" t="s">
        <v>26</v>
      </c>
      <c r="E241" s="88" t="s">
        <v>26</v>
      </c>
      <c r="F241" s="87"/>
      <c r="G241" s="88" t="s">
        <v>1356</v>
      </c>
      <c r="H241" s="88" t="s">
        <v>132</v>
      </c>
      <c r="I241" s="90">
        <v>870.42852000000016</v>
      </c>
      <c r="J241" s="99">
        <v>9004</v>
      </c>
      <c r="K241" s="90"/>
      <c r="L241" s="90">
        <v>317.65516245000003</v>
      </c>
      <c r="M241" s="91">
        <v>8.8819236734693895E-6</v>
      </c>
      <c r="N241" s="91">
        <f t="shared" si="7"/>
        <v>2.8692937880235628E-3</v>
      </c>
      <c r="O241" s="91">
        <f>L241/'סכום נכסי הקרן'!$C$42</f>
        <v>1.6136225013321602E-4</v>
      </c>
    </row>
    <row r="242" spans="2:15">
      <c r="B242" s="86" t="s">
        <v>1330</v>
      </c>
      <c r="C242" s="87" t="s">
        <v>1331</v>
      </c>
      <c r="D242" s="88" t="s">
        <v>119</v>
      </c>
      <c r="E242" s="88" t="s">
        <v>26</v>
      </c>
      <c r="F242" s="87"/>
      <c r="G242" s="88" t="s">
        <v>125</v>
      </c>
      <c r="H242" s="88" t="s">
        <v>133</v>
      </c>
      <c r="I242" s="90">
        <v>9820.9180260000012</v>
      </c>
      <c r="J242" s="99">
        <v>1143</v>
      </c>
      <c r="K242" s="90"/>
      <c r="L242" s="90">
        <v>525.108743936</v>
      </c>
      <c r="M242" s="91">
        <v>5.4847402184529785E-5</v>
      </c>
      <c r="N242" s="91">
        <f t="shared" si="7"/>
        <v>4.7431662857032224E-3</v>
      </c>
      <c r="O242" s="91">
        <f>L242/'סכום נכסי הקרן'!$C$42</f>
        <v>2.6674437724422915E-4</v>
      </c>
    </row>
    <row r="243" spans="2:15">
      <c r="B243" s="86" t="s">
        <v>1457</v>
      </c>
      <c r="C243" s="87" t="s">
        <v>1458</v>
      </c>
      <c r="D243" s="88" t="s">
        <v>1313</v>
      </c>
      <c r="E243" s="88" t="s">
        <v>26</v>
      </c>
      <c r="F243" s="87"/>
      <c r="G243" s="88" t="s">
        <v>1324</v>
      </c>
      <c r="H243" s="88" t="s">
        <v>130</v>
      </c>
      <c r="I243" s="90">
        <v>532.71081700000013</v>
      </c>
      <c r="J243" s="99">
        <v>5868</v>
      </c>
      <c r="K243" s="90"/>
      <c r="L243" s="90">
        <v>119.53621606000002</v>
      </c>
      <c r="M243" s="91">
        <v>6.7832135724440035E-7</v>
      </c>
      <c r="N243" s="91">
        <f t="shared" si="7"/>
        <v>1.0797385426997031E-3</v>
      </c>
      <c r="O243" s="91">
        <f>L243/'סכום נכסי הקרן'!$C$42</f>
        <v>6.0721924514253629E-5</v>
      </c>
    </row>
    <row r="244" spans="2:15">
      <c r="B244" s="86" t="s">
        <v>1459</v>
      </c>
      <c r="C244" s="87" t="s">
        <v>1460</v>
      </c>
      <c r="D244" s="88" t="s">
        <v>1336</v>
      </c>
      <c r="E244" s="88" t="s">
        <v>26</v>
      </c>
      <c r="F244" s="87"/>
      <c r="G244" s="88" t="s">
        <v>1431</v>
      </c>
      <c r="H244" s="88" t="s">
        <v>130</v>
      </c>
      <c r="I244" s="90">
        <v>416.66414400000008</v>
      </c>
      <c r="J244" s="99">
        <v>32357</v>
      </c>
      <c r="K244" s="90"/>
      <c r="L244" s="90">
        <v>515.55174529200008</v>
      </c>
      <c r="M244" s="91">
        <v>1.2638783487115855E-6</v>
      </c>
      <c r="N244" s="91">
        <f t="shared" si="7"/>
        <v>4.6568404831257345E-3</v>
      </c>
      <c r="O244" s="91">
        <f>L244/'סכום נכסי הקרן'!$C$42</f>
        <v>2.6188961967057046E-4</v>
      </c>
    </row>
    <row r="245" spans="2:15">
      <c r="B245" s="86" t="s">
        <v>1461</v>
      </c>
      <c r="C245" s="87" t="s">
        <v>1462</v>
      </c>
      <c r="D245" s="88" t="s">
        <v>1336</v>
      </c>
      <c r="E245" s="88" t="s">
        <v>26</v>
      </c>
      <c r="F245" s="87"/>
      <c r="G245" s="88" t="s">
        <v>1428</v>
      </c>
      <c r="H245" s="88" t="s">
        <v>130</v>
      </c>
      <c r="I245" s="90">
        <v>853.30533600000012</v>
      </c>
      <c r="J245" s="99">
        <v>14502</v>
      </c>
      <c r="K245" s="90"/>
      <c r="L245" s="90">
        <v>473.20600349700004</v>
      </c>
      <c r="M245" s="91">
        <v>2.9362708105227719E-7</v>
      </c>
      <c r="N245" s="91">
        <f t="shared" si="7"/>
        <v>4.2743427678532233E-3</v>
      </c>
      <c r="O245" s="91">
        <f>L245/'סכום נכסי הקרן'!$C$42</f>
        <v>2.4037885898624847E-4</v>
      </c>
    </row>
    <row r="246" spans="2:15">
      <c r="B246" s="86" t="s">
        <v>1463</v>
      </c>
      <c r="C246" s="87" t="s">
        <v>1464</v>
      </c>
      <c r="D246" s="88" t="s">
        <v>1336</v>
      </c>
      <c r="E246" s="88" t="s">
        <v>26</v>
      </c>
      <c r="F246" s="87"/>
      <c r="G246" s="88" t="s">
        <v>1442</v>
      </c>
      <c r="H246" s="88" t="s">
        <v>130</v>
      </c>
      <c r="I246" s="90">
        <v>428.07960000000008</v>
      </c>
      <c r="J246" s="99">
        <v>11223</v>
      </c>
      <c r="K246" s="90"/>
      <c r="L246" s="90">
        <v>183.71786029500004</v>
      </c>
      <c r="M246" s="91">
        <v>1.7112754939531695E-6</v>
      </c>
      <c r="N246" s="91">
        <f t="shared" si="7"/>
        <v>1.6594741014996034E-3</v>
      </c>
      <c r="O246" s="91">
        <f>L246/'סכום נכסי הקרן'!$C$42</f>
        <v>9.3324871845982578E-5</v>
      </c>
    </row>
    <row r="247" spans="2:15">
      <c r="B247" s="86" t="s">
        <v>1465</v>
      </c>
      <c r="C247" s="87" t="s">
        <v>1466</v>
      </c>
      <c r="D247" s="88" t="s">
        <v>26</v>
      </c>
      <c r="E247" s="88" t="s">
        <v>26</v>
      </c>
      <c r="F247" s="87"/>
      <c r="G247" s="88" t="s">
        <v>1442</v>
      </c>
      <c r="H247" s="88" t="s">
        <v>132</v>
      </c>
      <c r="I247" s="90">
        <v>117.00842400000002</v>
      </c>
      <c r="J247" s="99">
        <v>71640</v>
      </c>
      <c r="K247" s="90"/>
      <c r="L247" s="90">
        <v>339.75043855100006</v>
      </c>
      <c r="M247" s="91">
        <v>2.330620394368352E-7</v>
      </c>
      <c r="N247" s="91">
        <f t="shared" si="7"/>
        <v>3.0688744841856908E-3</v>
      </c>
      <c r="O247" s="91">
        <f>L247/'סכום נכסי הקרן'!$C$42</f>
        <v>1.7258619323388334E-4</v>
      </c>
    </row>
    <row r="248" spans="2:15">
      <c r="B248" s="86" t="s">
        <v>1467</v>
      </c>
      <c r="C248" s="87" t="s">
        <v>1468</v>
      </c>
      <c r="D248" s="88" t="s">
        <v>1336</v>
      </c>
      <c r="E248" s="88" t="s">
        <v>26</v>
      </c>
      <c r="F248" s="87"/>
      <c r="G248" s="88" t="s">
        <v>1324</v>
      </c>
      <c r="H248" s="88" t="s">
        <v>130</v>
      </c>
      <c r="I248" s="90">
        <v>271.11708000000004</v>
      </c>
      <c r="J248" s="99">
        <v>39591</v>
      </c>
      <c r="K248" s="90"/>
      <c r="L248" s="90">
        <v>410.46037105800008</v>
      </c>
      <c r="M248" s="91">
        <v>2.9001196910215237E-7</v>
      </c>
      <c r="N248" s="91">
        <f t="shared" si="7"/>
        <v>3.7075783180194498E-3</v>
      </c>
      <c r="O248" s="91">
        <f>L248/'סכום נכסי הקרן'!$C$42</f>
        <v>2.0850537593532399E-4</v>
      </c>
    </row>
    <row r="249" spans="2:15">
      <c r="B249" s="86" t="s">
        <v>1469</v>
      </c>
      <c r="C249" s="87" t="s">
        <v>1470</v>
      </c>
      <c r="D249" s="88" t="s">
        <v>1313</v>
      </c>
      <c r="E249" s="88" t="s">
        <v>26</v>
      </c>
      <c r="F249" s="87"/>
      <c r="G249" s="88" t="s">
        <v>1416</v>
      </c>
      <c r="H249" s="88" t="s">
        <v>130</v>
      </c>
      <c r="I249" s="90">
        <v>807.6435120000001</v>
      </c>
      <c r="J249" s="99">
        <v>30021</v>
      </c>
      <c r="K249" s="90"/>
      <c r="L249" s="90">
        <v>927.17720701200028</v>
      </c>
      <c r="M249" s="91">
        <v>3.6338066044253133E-7</v>
      </c>
      <c r="N249" s="91">
        <f t="shared" si="7"/>
        <v>8.3749427522536047E-3</v>
      </c>
      <c r="O249" s="91">
        <f>L249/'סכום נכסי הקרן'!$C$42</f>
        <v>4.7098683755607566E-4</v>
      </c>
    </row>
    <row r="250" spans="2:15">
      <c r="B250" s="86" t="s">
        <v>1471</v>
      </c>
      <c r="C250" s="87" t="s">
        <v>1472</v>
      </c>
      <c r="D250" s="88" t="s">
        <v>1313</v>
      </c>
      <c r="E250" s="88" t="s">
        <v>26</v>
      </c>
      <c r="F250" s="87"/>
      <c r="G250" s="88" t="s">
        <v>1324</v>
      </c>
      <c r="H250" s="88" t="s">
        <v>130</v>
      </c>
      <c r="I250" s="90">
        <v>633.55780800000002</v>
      </c>
      <c r="J250" s="99">
        <v>31575</v>
      </c>
      <c r="K250" s="90"/>
      <c r="L250" s="90">
        <v>764.97543699800019</v>
      </c>
      <c r="M250" s="91">
        <v>8.5272941604319835E-8</v>
      </c>
      <c r="N250" s="91">
        <f t="shared" si="7"/>
        <v>6.9098177169227117E-3</v>
      </c>
      <c r="O250" s="91">
        <f>L250/'סכום נכסי הקרן'!$C$42</f>
        <v>3.8859169439774837E-4</v>
      </c>
    </row>
    <row r="251" spans="2:15">
      <c r="B251" s="86" t="s">
        <v>1473</v>
      </c>
      <c r="C251" s="87" t="s">
        <v>1474</v>
      </c>
      <c r="D251" s="88" t="s">
        <v>1336</v>
      </c>
      <c r="E251" s="88" t="s">
        <v>26</v>
      </c>
      <c r="F251" s="87"/>
      <c r="G251" s="88" t="s">
        <v>1431</v>
      </c>
      <c r="H251" s="88" t="s">
        <v>130</v>
      </c>
      <c r="I251" s="90">
        <v>1301.8471410000004</v>
      </c>
      <c r="J251" s="99">
        <v>8167</v>
      </c>
      <c r="K251" s="90"/>
      <c r="L251" s="90">
        <v>406.57477731700004</v>
      </c>
      <c r="M251" s="91">
        <v>7.8568098881028751E-7</v>
      </c>
      <c r="N251" s="91">
        <f t="shared" si="7"/>
        <v>3.6724807930875528E-3</v>
      </c>
      <c r="O251" s="91">
        <f>L251/'סכום נכסי הקרן'!$C$42</f>
        <v>2.0653157470912795E-4</v>
      </c>
    </row>
    <row r="252" spans="2:15">
      <c r="B252" s="86" t="s">
        <v>1475</v>
      </c>
      <c r="C252" s="87" t="s">
        <v>1476</v>
      </c>
      <c r="D252" s="88" t="s">
        <v>1313</v>
      </c>
      <c r="E252" s="88" t="s">
        <v>26</v>
      </c>
      <c r="F252" s="87"/>
      <c r="G252" s="88" t="s">
        <v>1315</v>
      </c>
      <c r="H252" s="88" t="s">
        <v>130</v>
      </c>
      <c r="I252" s="90">
        <v>313.92504000000008</v>
      </c>
      <c r="J252" s="99">
        <v>7588</v>
      </c>
      <c r="K252" s="90"/>
      <c r="L252" s="90">
        <v>91.090096901999999</v>
      </c>
      <c r="M252" s="91">
        <v>1.5035361052531181E-6</v>
      </c>
      <c r="N252" s="91">
        <f t="shared" si="7"/>
        <v>8.2279238648455013E-4</v>
      </c>
      <c r="O252" s="91">
        <f>L252/'סכום נכסי הקרן'!$C$42</f>
        <v>4.6271884541693863E-5</v>
      </c>
    </row>
    <row r="253" spans="2:15">
      <c r="B253" s="86" t="s">
        <v>1477</v>
      </c>
      <c r="C253" s="87" t="s">
        <v>1478</v>
      </c>
      <c r="D253" s="88" t="s">
        <v>1313</v>
      </c>
      <c r="E253" s="88" t="s">
        <v>26</v>
      </c>
      <c r="F253" s="87"/>
      <c r="G253" s="88" t="s">
        <v>1416</v>
      </c>
      <c r="H253" s="88" t="s">
        <v>130</v>
      </c>
      <c r="I253" s="90">
        <v>165.52411200000003</v>
      </c>
      <c r="J253" s="99">
        <v>37760</v>
      </c>
      <c r="K253" s="90"/>
      <c r="L253" s="90">
        <v>239.00728354000003</v>
      </c>
      <c r="M253" s="91">
        <v>3.7351985911321738E-7</v>
      </c>
      <c r="N253" s="91">
        <f t="shared" si="7"/>
        <v>2.1588886157694752E-3</v>
      </c>
      <c r="O253" s="91">
        <f>L253/'סכום נכסי הקרן'!$C$42</f>
        <v>1.2141075489781313E-4</v>
      </c>
    </row>
    <row r="254" spans="2:15">
      <c r="B254" s="86" t="s">
        <v>1479</v>
      </c>
      <c r="C254" s="87" t="s">
        <v>1480</v>
      </c>
      <c r="D254" s="88" t="s">
        <v>1313</v>
      </c>
      <c r="E254" s="88" t="s">
        <v>26</v>
      </c>
      <c r="F254" s="87"/>
      <c r="G254" s="88" t="s">
        <v>1385</v>
      </c>
      <c r="H254" s="88" t="s">
        <v>130</v>
      </c>
      <c r="I254" s="90">
        <v>761.98168800000019</v>
      </c>
      <c r="J254" s="99">
        <v>43499</v>
      </c>
      <c r="K254" s="90"/>
      <c r="L254" s="90">
        <v>1267.4816809070003</v>
      </c>
      <c r="M254" s="91">
        <v>3.0849461052631586E-7</v>
      </c>
      <c r="N254" s="91">
        <f t="shared" si="7"/>
        <v>1.1448821688936222E-2</v>
      </c>
      <c r="O254" s="91">
        <f>L254/'סכום נכסי הקרן'!$C$42</f>
        <v>6.4385446928153466E-4</v>
      </c>
    </row>
    <row r="255" spans="2:15">
      <c r="B255" s="86" t="s">
        <v>1368</v>
      </c>
      <c r="C255" s="87" t="s">
        <v>1369</v>
      </c>
      <c r="D255" s="88" t="s">
        <v>1336</v>
      </c>
      <c r="E255" s="88" t="s">
        <v>26</v>
      </c>
      <c r="F255" s="87"/>
      <c r="G255" s="88" t="s">
        <v>628</v>
      </c>
      <c r="H255" s="88" t="s">
        <v>130</v>
      </c>
      <c r="I255" s="90">
        <v>2619.6898950000004</v>
      </c>
      <c r="J255" s="99">
        <v>6992</v>
      </c>
      <c r="K255" s="90"/>
      <c r="L255" s="90">
        <v>700.43717571000013</v>
      </c>
      <c r="M255" s="91">
        <v>4.3472873797878393E-5</v>
      </c>
      <c r="N255" s="91">
        <f t="shared" si="7"/>
        <v>6.3268609320392046E-3</v>
      </c>
      <c r="O255" s="91">
        <f>L255/'סכום נכסי הקרן'!$C$42</f>
        <v>3.5580759298162136E-4</v>
      </c>
    </row>
    <row r="256" spans="2:15">
      <c r="B256" s="86" t="s">
        <v>1481</v>
      </c>
      <c r="C256" s="87" t="s">
        <v>1482</v>
      </c>
      <c r="D256" s="88" t="s">
        <v>1313</v>
      </c>
      <c r="E256" s="88" t="s">
        <v>26</v>
      </c>
      <c r="F256" s="87"/>
      <c r="G256" s="88" t="s">
        <v>1324</v>
      </c>
      <c r="H256" s="88" t="s">
        <v>130</v>
      </c>
      <c r="I256" s="90">
        <v>731.31728900000007</v>
      </c>
      <c r="J256" s="99">
        <v>23444</v>
      </c>
      <c r="K256" s="90"/>
      <c r="L256" s="90">
        <v>655.62489604400002</v>
      </c>
      <c r="M256" s="91">
        <v>2.3698317453405636E-6</v>
      </c>
      <c r="N256" s="91">
        <f t="shared" si="7"/>
        <v>5.9220836424742421E-3</v>
      </c>
      <c r="O256" s="91">
        <f>L256/'סכום נכסי הקרן'!$C$42</f>
        <v>3.3304388209232349E-4</v>
      </c>
    </row>
    <row r="257" spans="2:15">
      <c r="B257" s="86" t="s">
        <v>1483</v>
      </c>
      <c r="C257" s="87" t="s">
        <v>1484</v>
      </c>
      <c r="D257" s="88" t="s">
        <v>1313</v>
      </c>
      <c r="E257" s="88" t="s">
        <v>26</v>
      </c>
      <c r="F257" s="87"/>
      <c r="G257" s="88" t="s">
        <v>1431</v>
      </c>
      <c r="H257" s="88" t="s">
        <v>130</v>
      </c>
      <c r="I257" s="90">
        <v>6533.5960800000012</v>
      </c>
      <c r="J257" s="99">
        <v>612</v>
      </c>
      <c r="K257" s="90"/>
      <c r="L257" s="90">
        <v>152.90496502900004</v>
      </c>
      <c r="M257" s="91">
        <v>1.8190747339973296E-5</v>
      </c>
      <c r="N257" s="91">
        <f t="shared" si="7"/>
        <v>1.3811494922098971E-3</v>
      </c>
      <c r="O257" s="91">
        <f>L257/'סכום נכסי הקרן'!$C$42</f>
        <v>7.7672558579946821E-5</v>
      </c>
    </row>
    <row r="258" spans="2:15">
      <c r="B258" s="86" t="s">
        <v>1485</v>
      </c>
      <c r="C258" s="87" t="s">
        <v>1486</v>
      </c>
      <c r="D258" s="88" t="s">
        <v>1336</v>
      </c>
      <c r="E258" s="88" t="s">
        <v>26</v>
      </c>
      <c r="F258" s="87"/>
      <c r="G258" s="88" t="s">
        <v>1381</v>
      </c>
      <c r="H258" s="88" t="s">
        <v>130</v>
      </c>
      <c r="I258" s="90">
        <v>5099.8549680000006</v>
      </c>
      <c r="J258" s="99">
        <v>3317</v>
      </c>
      <c r="K258" s="90"/>
      <c r="L258" s="90">
        <v>646.87621184000011</v>
      </c>
      <c r="M258" s="91">
        <v>9.0327514831991625E-7</v>
      </c>
      <c r="N258" s="91">
        <f t="shared" si="7"/>
        <v>5.8430591271907296E-3</v>
      </c>
      <c r="O258" s="91">
        <f>L258/'סכום נכסי הקרן'!$C$42</f>
        <v>3.2859973152988913E-4</v>
      </c>
    </row>
    <row r="259" spans="2:15">
      <c r="B259" s="86" t="s">
        <v>1487</v>
      </c>
      <c r="C259" s="87" t="s">
        <v>1488</v>
      </c>
      <c r="D259" s="88" t="s">
        <v>1336</v>
      </c>
      <c r="E259" s="88" t="s">
        <v>26</v>
      </c>
      <c r="F259" s="87"/>
      <c r="G259" s="88" t="s">
        <v>1315</v>
      </c>
      <c r="H259" s="88" t="s">
        <v>130</v>
      </c>
      <c r="I259" s="90">
        <v>1327.0467600000002</v>
      </c>
      <c r="J259" s="99">
        <v>3562</v>
      </c>
      <c r="K259" s="90"/>
      <c r="L259" s="90">
        <v>180.758206981</v>
      </c>
      <c r="M259" s="91">
        <v>4.2539544939908543E-6</v>
      </c>
      <c r="N259" s="91">
        <f t="shared" si="7"/>
        <v>1.6327403478182026E-3</v>
      </c>
      <c r="O259" s="91">
        <f>L259/'סכום נכסי הקרן'!$C$42</f>
        <v>9.1821429198685924E-5</v>
      </c>
    </row>
    <row r="260" spans="2:15">
      <c r="B260" s="86" t="s">
        <v>1489</v>
      </c>
      <c r="C260" s="87" t="s">
        <v>1490</v>
      </c>
      <c r="D260" s="88" t="s">
        <v>26</v>
      </c>
      <c r="E260" s="88" t="s">
        <v>26</v>
      </c>
      <c r="F260" s="87"/>
      <c r="G260" s="88" t="s">
        <v>1315</v>
      </c>
      <c r="H260" s="88" t="s">
        <v>130</v>
      </c>
      <c r="I260" s="90">
        <v>104.45142300000002</v>
      </c>
      <c r="J260" s="99">
        <v>126000</v>
      </c>
      <c r="K260" s="90"/>
      <c r="L260" s="90">
        <v>503.27202146400003</v>
      </c>
      <c r="M260" s="91">
        <v>4.3741720123457436E-7</v>
      </c>
      <c r="N260" s="91">
        <f t="shared" si="7"/>
        <v>4.5459210350469667E-3</v>
      </c>
      <c r="O260" s="91">
        <f>L260/'סכום נכסי הקרן'!$C$42</f>
        <v>2.5565177403753293E-4</v>
      </c>
    </row>
    <row r="261" spans="2:15">
      <c r="B261" s="86" t="s">
        <v>1491</v>
      </c>
      <c r="C261" s="87" t="s">
        <v>1492</v>
      </c>
      <c r="D261" s="88" t="s">
        <v>1336</v>
      </c>
      <c r="E261" s="88" t="s">
        <v>26</v>
      </c>
      <c r="F261" s="87"/>
      <c r="G261" s="88" t="s">
        <v>1324</v>
      </c>
      <c r="H261" s="88" t="s">
        <v>130</v>
      </c>
      <c r="I261" s="90">
        <v>1732.3929000000003</v>
      </c>
      <c r="J261" s="99">
        <v>1686</v>
      </c>
      <c r="K261" s="90"/>
      <c r="L261" s="90">
        <v>111.69194378000003</v>
      </c>
      <c r="M261" s="91">
        <v>7.1533343064946938E-6</v>
      </c>
      <c r="N261" s="91">
        <f t="shared" si="7"/>
        <v>1.0088833374797591E-3</v>
      </c>
      <c r="O261" s="91">
        <f>L261/'סכום נכסי הקרן'!$C$42</f>
        <v>5.6737196496626508E-5</v>
      </c>
    </row>
    <row r="262" spans="2:15">
      <c r="B262" s="86" t="s">
        <v>1493</v>
      </c>
      <c r="C262" s="87" t="s">
        <v>1494</v>
      </c>
      <c r="D262" s="88" t="s">
        <v>1313</v>
      </c>
      <c r="E262" s="88" t="s">
        <v>26</v>
      </c>
      <c r="F262" s="87"/>
      <c r="G262" s="88" t="s">
        <v>1416</v>
      </c>
      <c r="H262" s="88" t="s">
        <v>130</v>
      </c>
      <c r="I262" s="90">
        <v>8273.9951099999998</v>
      </c>
      <c r="J262" s="99">
        <v>379</v>
      </c>
      <c r="K262" s="90"/>
      <c r="L262" s="90">
        <v>119.91468018100004</v>
      </c>
      <c r="M262" s="91">
        <v>2.7483911306090581E-5</v>
      </c>
      <c r="N262" s="91">
        <f t="shared" si="7"/>
        <v>1.0831571074823424E-3</v>
      </c>
      <c r="O262" s="91">
        <f>L262/'סכום נכסי הקרן'!$C$42</f>
        <v>6.0914176457172597E-5</v>
      </c>
    </row>
    <row r="263" spans="2:15">
      <c r="B263" s="86" t="s">
        <v>1495</v>
      </c>
      <c r="C263" s="87" t="s">
        <v>1496</v>
      </c>
      <c r="D263" s="88" t="s">
        <v>1336</v>
      </c>
      <c r="E263" s="88" t="s">
        <v>26</v>
      </c>
      <c r="F263" s="87"/>
      <c r="G263" s="88" t="s">
        <v>1385</v>
      </c>
      <c r="H263" s="88" t="s">
        <v>130</v>
      </c>
      <c r="I263" s="90">
        <v>2040.5127600000001</v>
      </c>
      <c r="J263" s="99">
        <v>8690</v>
      </c>
      <c r="K263" s="90">
        <v>3.6759950670000001</v>
      </c>
      <c r="L263" s="90">
        <v>681.74981208700012</v>
      </c>
      <c r="M263" s="91">
        <v>3.9343420754687672E-7</v>
      </c>
      <c r="N263" s="91">
        <f t="shared" si="7"/>
        <v>6.1580629942236927E-3</v>
      </c>
      <c r="O263" s="91">
        <f>L263/'סכום נכסי הקרן'!$C$42</f>
        <v>3.4631479890893084E-4</v>
      </c>
    </row>
    <row r="264" spans="2:15">
      <c r="B264" s="86" t="s">
        <v>1497</v>
      </c>
      <c r="C264" s="87" t="s">
        <v>1498</v>
      </c>
      <c r="D264" s="88" t="s">
        <v>1313</v>
      </c>
      <c r="E264" s="88" t="s">
        <v>26</v>
      </c>
      <c r="F264" s="87"/>
      <c r="G264" s="88" t="s">
        <v>1346</v>
      </c>
      <c r="H264" s="88" t="s">
        <v>130</v>
      </c>
      <c r="I264" s="90">
        <v>4949.6940000000004</v>
      </c>
      <c r="J264" s="99">
        <v>195</v>
      </c>
      <c r="K264" s="90"/>
      <c r="L264" s="90">
        <v>36.908878219000016</v>
      </c>
      <c r="M264" s="91">
        <v>2.9725003835513234E-5</v>
      </c>
      <c r="N264" s="91">
        <f t="shared" si="7"/>
        <v>3.333879864564276E-4</v>
      </c>
      <c r="O264" s="91">
        <f>L264/'סכום נכסי הקרן'!$C$42</f>
        <v>1.8748946478236871E-5</v>
      </c>
    </row>
    <row r="265" spans="2:15">
      <c r="B265" s="86" t="s">
        <v>1499</v>
      </c>
      <c r="C265" s="87" t="s">
        <v>1500</v>
      </c>
      <c r="D265" s="88" t="s">
        <v>1313</v>
      </c>
      <c r="E265" s="88" t="s">
        <v>26</v>
      </c>
      <c r="F265" s="87"/>
      <c r="G265" s="88" t="s">
        <v>1360</v>
      </c>
      <c r="H265" s="88" t="s">
        <v>130</v>
      </c>
      <c r="I265" s="90">
        <v>249.71310000000005</v>
      </c>
      <c r="J265" s="99">
        <v>25022</v>
      </c>
      <c r="K265" s="90"/>
      <c r="L265" s="90">
        <v>238.93580223700002</v>
      </c>
      <c r="M265" s="91">
        <v>7.8674711817007104E-8</v>
      </c>
      <c r="N265" s="91">
        <f t="shared" si="7"/>
        <v>2.1582429443531008E-3</v>
      </c>
      <c r="O265" s="91">
        <f>L265/'סכום נכסי הקרן'!$C$42</f>
        <v>1.2137444387486115E-4</v>
      </c>
    </row>
    <row r="266" spans="2:15">
      <c r="B266" s="86" t="s">
        <v>1399</v>
      </c>
      <c r="C266" s="87" t="s">
        <v>1400</v>
      </c>
      <c r="D266" s="88" t="s">
        <v>1313</v>
      </c>
      <c r="E266" s="88" t="s">
        <v>26</v>
      </c>
      <c r="F266" s="87"/>
      <c r="G266" s="88" t="s">
        <v>1324</v>
      </c>
      <c r="H266" s="88" t="s">
        <v>130</v>
      </c>
      <c r="I266" s="90">
        <v>537.04179900000008</v>
      </c>
      <c r="J266" s="99">
        <v>2299</v>
      </c>
      <c r="K266" s="90"/>
      <c r="L266" s="90">
        <v>47.213363828000006</v>
      </c>
      <c r="M266" s="91">
        <v>8.3558794704832325E-6</v>
      </c>
      <c r="N266" s="91">
        <f t="shared" si="7"/>
        <v>4.2646563807915468E-4</v>
      </c>
      <c r="O266" s="91">
        <f>L266/'סכום נכסי הקרן'!$C$42</f>
        <v>2.3983411964360693E-5</v>
      </c>
    </row>
    <row r="267" spans="2:15">
      <c r="B267" s="86" t="s">
        <v>1501</v>
      </c>
      <c r="C267" s="87" t="s">
        <v>1502</v>
      </c>
      <c r="D267" s="88" t="s">
        <v>26</v>
      </c>
      <c r="E267" s="88" t="s">
        <v>26</v>
      </c>
      <c r="F267" s="87"/>
      <c r="G267" s="88" t="s">
        <v>1356</v>
      </c>
      <c r="H267" s="88" t="s">
        <v>132</v>
      </c>
      <c r="I267" s="90">
        <v>1698.04908</v>
      </c>
      <c r="J267" s="99">
        <v>10502</v>
      </c>
      <c r="K267" s="90"/>
      <c r="L267" s="90">
        <v>722.78573350000011</v>
      </c>
      <c r="M267" s="91">
        <v>2.8429809732719294E-6</v>
      </c>
      <c r="N267" s="91">
        <f t="shared" si="7"/>
        <v>6.528729453688765E-3</v>
      </c>
      <c r="O267" s="91">
        <f>L267/'סכום נכסי הקרן'!$C$42</f>
        <v>3.6716019793981791E-4</v>
      </c>
    </row>
    <row r="268" spans="2:15">
      <c r="B268" s="86" t="s">
        <v>1503</v>
      </c>
      <c r="C268" s="87" t="s">
        <v>1504</v>
      </c>
      <c r="D268" s="88" t="s">
        <v>1336</v>
      </c>
      <c r="E268" s="88" t="s">
        <v>26</v>
      </c>
      <c r="F268" s="87"/>
      <c r="G268" s="88" t="s">
        <v>1324</v>
      </c>
      <c r="H268" s="88" t="s">
        <v>130</v>
      </c>
      <c r="I268" s="90">
        <v>442.34892000000008</v>
      </c>
      <c r="J268" s="99">
        <v>23001</v>
      </c>
      <c r="K268" s="90"/>
      <c r="L268" s="90">
        <v>389.07163754100003</v>
      </c>
      <c r="M268" s="91">
        <v>2.7530018228551152E-7</v>
      </c>
      <c r="N268" s="91">
        <f t="shared" si="7"/>
        <v>3.5143796313030656E-3</v>
      </c>
      <c r="O268" s="91">
        <f>L268/'סכום נכסי הקרן'!$C$42</f>
        <v>1.9764034184872664E-4</v>
      </c>
    </row>
    <row r="269" spans="2:15">
      <c r="B269" s="94"/>
      <c r="C269" s="94"/>
      <c r="D269" s="94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94"/>
      <c r="C270" s="94"/>
      <c r="D270" s="94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94"/>
      <c r="C271" s="94"/>
      <c r="D271" s="94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110" t="s">
        <v>219</v>
      </c>
      <c r="C272" s="94"/>
      <c r="D272" s="94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110" t="s">
        <v>110</v>
      </c>
      <c r="C273" s="94"/>
      <c r="D273" s="94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110" t="s">
        <v>202</v>
      </c>
      <c r="C274" s="94"/>
      <c r="D274" s="94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110" t="s">
        <v>210</v>
      </c>
      <c r="C275" s="94"/>
      <c r="D275" s="94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110" t="s">
        <v>216</v>
      </c>
      <c r="C276" s="94"/>
      <c r="D276" s="94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4"/>
      <c r="D277" s="94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4"/>
      <c r="D278" s="94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4"/>
      <c r="D279" s="94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4"/>
      <c r="D280" s="94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4"/>
      <c r="D281" s="94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4"/>
      <c r="D282" s="94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4"/>
      <c r="D283" s="94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4"/>
      <c r="D284" s="94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4"/>
      <c r="D285" s="94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4"/>
      <c r="D286" s="94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4"/>
      <c r="D287" s="94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4"/>
      <c r="D288" s="94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4"/>
      <c r="D289" s="94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113"/>
      <c r="C290" s="94"/>
      <c r="D290" s="94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113"/>
      <c r="C291" s="94"/>
      <c r="D291" s="94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114"/>
      <c r="C292" s="94"/>
      <c r="D292" s="94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94"/>
      <c r="C293" s="94"/>
      <c r="D293" s="94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94"/>
      <c r="C294" s="94"/>
      <c r="D294" s="94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94"/>
      <c r="C295" s="94"/>
      <c r="D295" s="94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4"/>
      <c r="C296" s="94"/>
      <c r="D296" s="94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4"/>
      <c r="D297" s="94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4"/>
      <c r="D298" s="94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4"/>
      <c r="D299" s="94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4"/>
      <c r="D300" s="94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  <row r="301" spans="2:15">
      <c r="B301" s="94"/>
      <c r="C301" s="94"/>
      <c r="D301" s="94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</row>
    <row r="302" spans="2:15">
      <c r="B302" s="94"/>
      <c r="C302" s="94"/>
      <c r="D302" s="94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</row>
    <row r="303" spans="2:15">
      <c r="B303" s="94"/>
      <c r="C303" s="94"/>
      <c r="D303" s="94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</row>
    <row r="304" spans="2:15">
      <c r="B304" s="94"/>
      <c r="C304" s="94"/>
      <c r="D304" s="94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</row>
    <row r="305" spans="2:15">
      <c r="B305" s="94"/>
      <c r="C305" s="94"/>
      <c r="D305" s="94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</row>
    <row r="306" spans="2:15">
      <c r="B306" s="94"/>
      <c r="C306" s="94"/>
      <c r="D306" s="94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</row>
    <row r="307" spans="2:15">
      <c r="B307" s="94"/>
      <c r="C307" s="94"/>
      <c r="D307" s="94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</row>
    <row r="308" spans="2:15">
      <c r="B308" s="94"/>
      <c r="C308" s="94"/>
      <c r="D308" s="94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</row>
    <row r="309" spans="2:15">
      <c r="B309" s="94"/>
      <c r="C309" s="94"/>
      <c r="D309" s="94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</row>
    <row r="310" spans="2:15">
      <c r="B310" s="94"/>
      <c r="C310" s="94"/>
      <c r="D310" s="94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</row>
    <row r="311" spans="2:15">
      <c r="B311" s="94"/>
      <c r="C311" s="94"/>
      <c r="D311" s="94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</row>
    <row r="312" spans="2:15">
      <c r="B312" s="94"/>
      <c r="C312" s="94"/>
      <c r="D312" s="94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</row>
    <row r="313" spans="2:15">
      <c r="B313" s="94"/>
      <c r="C313" s="94"/>
      <c r="D313" s="94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</row>
    <row r="314" spans="2:15">
      <c r="B314" s="94"/>
      <c r="C314" s="94"/>
      <c r="D314" s="94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</row>
    <row r="315" spans="2:15">
      <c r="B315" s="94"/>
      <c r="C315" s="94"/>
      <c r="D315" s="94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</row>
    <row r="316" spans="2:15">
      <c r="B316" s="94"/>
      <c r="C316" s="94"/>
      <c r="D316" s="94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</row>
    <row r="317" spans="2:15">
      <c r="B317" s="94"/>
      <c r="C317" s="94"/>
      <c r="D317" s="94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</row>
    <row r="318" spans="2:15">
      <c r="B318" s="94"/>
      <c r="C318" s="94"/>
      <c r="D318" s="94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</row>
    <row r="319" spans="2:15">
      <c r="B319" s="94"/>
      <c r="C319" s="94"/>
      <c r="D319" s="94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</row>
    <row r="320" spans="2:15">
      <c r="B320" s="94"/>
      <c r="C320" s="94"/>
      <c r="D320" s="94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</row>
    <row r="321" spans="2:15">
      <c r="B321" s="94"/>
      <c r="C321" s="94"/>
      <c r="D321" s="94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</row>
    <row r="322" spans="2:15">
      <c r="B322" s="94"/>
      <c r="C322" s="94"/>
      <c r="D322" s="94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</row>
    <row r="323" spans="2:15">
      <c r="B323" s="94"/>
      <c r="C323" s="94"/>
      <c r="D323" s="94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</row>
    <row r="324" spans="2:15">
      <c r="B324" s="94"/>
      <c r="C324" s="94"/>
      <c r="D324" s="94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</row>
    <row r="325" spans="2:15">
      <c r="B325" s="94"/>
      <c r="C325" s="94"/>
      <c r="D325" s="94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</row>
    <row r="326" spans="2:15">
      <c r="B326" s="94"/>
      <c r="C326" s="94"/>
      <c r="D326" s="94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</row>
    <row r="327" spans="2:15">
      <c r="B327" s="94"/>
      <c r="C327" s="94"/>
      <c r="D327" s="94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</row>
    <row r="328" spans="2:15">
      <c r="B328" s="94"/>
      <c r="C328" s="94"/>
      <c r="D328" s="94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</row>
    <row r="329" spans="2:15">
      <c r="B329" s="94"/>
      <c r="C329" s="94"/>
      <c r="D329" s="94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</row>
    <row r="330" spans="2:15">
      <c r="B330" s="94"/>
      <c r="C330" s="94"/>
      <c r="D330" s="94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</row>
    <row r="331" spans="2:15">
      <c r="B331" s="94"/>
      <c r="C331" s="94"/>
      <c r="D331" s="94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</row>
    <row r="332" spans="2:15">
      <c r="B332" s="94"/>
      <c r="C332" s="94"/>
      <c r="D332" s="94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</row>
    <row r="333" spans="2:15">
      <c r="B333" s="94"/>
      <c r="C333" s="94"/>
      <c r="D333" s="94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</row>
    <row r="334" spans="2:15">
      <c r="B334" s="94"/>
      <c r="C334" s="94"/>
      <c r="D334" s="94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</row>
    <row r="335" spans="2:15">
      <c r="B335" s="94"/>
      <c r="C335" s="94"/>
      <c r="D335" s="94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</row>
    <row r="336" spans="2:15">
      <c r="B336" s="94"/>
      <c r="C336" s="94"/>
      <c r="D336" s="94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</row>
    <row r="337" spans="2:15">
      <c r="B337" s="94"/>
      <c r="C337" s="94"/>
      <c r="D337" s="94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</row>
    <row r="338" spans="2:15">
      <c r="B338" s="94"/>
      <c r="C338" s="94"/>
      <c r="D338" s="94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</row>
    <row r="339" spans="2:15">
      <c r="B339" s="94"/>
      <c r="C339" s="94"/>
      <c r="D339" s="94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</row>
    <row r="340" spans="2:15">
      <c r="B340" s="94"/>
      <c r="C340" s="94"/>
      <c r="D340" s="94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</row>
    <row r="341" spans="2:15">
      <c r="B341" s="94"/>
      <c r="C341" s="94"/>
      <c r="D341" s="94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</row>
    <row r="342" spans="2:15">
      <c r="B342" s="94"/>
      <c r="C342" s="94"/>
      <c r="D342" s="94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</row>
    <row r="343" spans="2:15">
      <c r="B343" s="94"/>
      <c r="C343" s="94"/>
      <c r="D343" s="94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</row>
    <row r="344" spans="2:15">
      <c r="B344" s="94"/>
      <c r="C344" s="94"/>
      <c r="D344" s="94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</row>
    <row r="345" spans="2:15">
      <c r="B345" s="94"/>
      <c r="C345" s="94"/>
      <c r="D345" s="94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</row>
    <row r="346" spans="2:15">
      <c r="B346" s="94"/>
      <c r="C346" s="94"/>
      <c r="D346" s="94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</row>
    <row r="347" spans="2:15">
      <c r="B347" s="94"/>
      <c r="C347" s="94"/>
      <c r="D347" s="94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</row>
    <row r="348" spans="2:15">
      <c r="B348" s="94"/>
      <c r="C348" s="94"/>
      <c r="D348" s="94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</row>
    <row r="349" spans="2:15">
      <c r="B349" s="94"/>
      <c r="C349" s="94"/>
      <c r="D349" s="94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</row>
    <row r="350" spans="2:15">
      <c r="B350" s="94"/>
      <c r="C350" s="94"/>
      <c r="D350" s="94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</row>
    <row r="351" spans="2:15">
      <c r="B351" s="94"/>
      <c r="C351" s="94"/>
      <c r="D351" s="94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</row>
    <row r="352" spans="2:15">
      <c r="B352" s="94"/>
      <c r="C352" s="94"/>
      <c r="D352" s="94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</row>
    <row r="353" spans="2:15">
      <c r="B353" s="94"/>
      <c r="C353" s="94"/>
      <c r="D353" s="94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</row>
    <row r="354" spans="2:15">
      <c r="B354" s="94"/>
      <c r="C354" s="94"/>
      <c r="D354" s="94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</row>
    <row r="355" spans="2:15">
      <c r="B355" s="94"/>
      <c r="C355" s="94"/>
      <c r="D355" s="94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</row>
    <row r="356" spans="2:15">
      <c r="B356" s="94"/>
      <c r="C356" s="94"/>
      <c r="D356" s="94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</row>
    <row r="357" spans="2:15">
      <c r="B357" s="113"/>
      <c r="C357" s="94"/>
      <c r="D357" s="94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</row>
    <row r="358" spans="2:15">
      <c r="B358" s="113"/>
      <c r="C358" s="94"/>
      <c r="D358" s="94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</row>
    <row r="359" spans="2:15">
      <c r="B359" s="114"/>
      <c r="C359" s="94"/>
      <c r="D359" s="94"/>
      <c r="E359" s="94"/>
      <c r="F359" s="94"/>
      <c r="G359" s="94"/>
      <c r="H359" s="95"/>
      <c r="I359" s="95"/>
      <c r="J359" s="95"/>
      <c r="K359" s="95"/>
      <c r="L359" s="95"/>
      <c r="M359" s="95"/>
      <c r="N359" s="95"/>
      <c r="O359" s="95"/>
    </row>
    <row r="360" spans="2:15">
      <c r="B360" s="94"/>
      <c r="C360" s="94"/>
      <c r="D360" s="94"/>
      <c r="E360" s="94"/>
      <c r="F360" s="94"/>
      <c r="G360" s="94"/>
      <c r="H360" s="95"/>
      <c r="I360" s="95"/>
      <c r="J360" s="95"/>
      <c r="K360" s="95"/>
      <c r="L360" s="95"/>
      <c r="M360" s="95"/>
      <c r="N360" s="95"/>
      <c r="O360" s="95"/>
    </row>
    <row r="361" spans="2:15">
      <c r="B361" s="94"/>
      <c r="C361" s="94"/>
      <c r="D361" s="94"/>
      <c r="E361" s="94"/>
      <c r="F361" s="94"/>
      <c r="G361" s="94"/>
      <c r="H361" s="95"/>
      <c r="I361" s="95"/>
      <c r="J361" s="95"/>
      <c r="K361" s="95"/>
      <c r="L361" s="95"/>
      <c r="M361" s="95"/>
      <c r="N361" s="95"/>
      <c r="O361" s="95"/>
    </row>
    <row r="362" spans="2:15">
      <c r="B362" s="94"/>
      <c r="C362" s="94"/>
      <c r="D362" s="94"/>
      <c r="E362" s="94"/>
      <c r="F362" s="94"/>
      <c r="G362" s="94"/>
      <c r="H362" s="95"/>
      <c r="I362" s="95"/>
      <c r="J362" s="95"/>
      <c r="K362" s="95"/>
      <c r="L362" s="95"/>
      <c r="M362" s="95"/>
      <c r="N362" s="95"/>
      <c r="O362" s="95"/>
    </row>
    <row r="363" spans="2:15">
      <c r="B363" s="94"/>
      <c r="C363" s="94"/>
      <c r="D363" s="94"/>
      <c r="E363" s="94"/>
      <c r="F363" s="94"/>
      <c r="G363" s="94"/>
      <c r="H363" s="95"/>
      <c r="I363" s="95"/>
      <c r="J363" s="95"/>
      <c r="K363" s="95"/>
      <c r="L363" s="95"/>
      <c r="M363" s="95"/>
      <c r="N363" s="95"/>
      <c r="O363" s="95"/>
    </row>
    <row r="364" spans="2:15">
      <c r="B364" s="94"/>
      <c r="C364" s="94"/>
      <c r="D364" s="94"/>
      <c r="E364" s="94"/>
      <c r="F364" s="94"/>
      <c r="G364" s="94"/>
      <c r="H364" s="95"/>
      <c r="I364" s="95"/>
      <c r="J364" s="95"/>
      <c r="K364" s="95"/>
      <c r="L364" s="95"/>
      <c r="M364" s="95"/>
      <c r="N364" s="95"/>
      <c r="O364" s="95"/>
    </row>
    <row r="365" spans="2:15">
      <c r="B365" s="94"/>
      <c r="C365" s="94"/>
      <c r="D365" s="94"/>
      <c r="E365" s="94"/>
      <c r="F365" s="94"/>
      <c r="G365" s="94"/>
      <c r="H365" s="95"/>
      <c r="I365" s="95"/>
      <c r="J365" s="95"/>
      <c r="K365" s="95"/>
      <c r="L365" s="95"/>
      <c r="M365" s="95"/>
      <c r="N365" s="95"/>
      <c r="O365" s="95"/>
    </row>
    <row r="366" spans="2:15">
      <c r="B366" s="94"/>
      <c r="C366" s="94"/>
      <c r="D366" s="94"/>
      <c r="E366" s="94"/>
      <c r="F366" s="94"/>
      <c r="G366" s="94"/>
      <c r="H366" s="95"/>
      <c r="I366" s="95"/>
      <c r="J366" s="95"/>
      <c r="K366" s="95"/>
      <c r="L366" s="95"/>
      <c r="M366" s="95"/>
      <c r="N366" s="95"/>
      <c r="O366" s="95"/>
    </row>
    <row r="367" spans="2:15">
      <c r="B367" s="94"/>
      <c r="C367" s="94"/>
      <c r="D367" s="94"/>
      <c r="E367" s="94"/>
      <c r="F367" s="94"/>
      <c r="G367" s="94"/>
      <c r="H367" s="95"/>
      <c r="I367" s="95"/>
      <c r="J367" s="95"/>
      <c r="K367" s="95"/>
      <c r="L367" s="95"/>
      <c r="M367" s="95"/>
      <c r="N367" s="95"/>
      <c r="O367" s="95"/>
    </row>
    <row r="368" spans="2:15">
      <c r="B368" s="94"/>
      <c r="C368" s="94"/>
      <c r="D368" s="94"/>
      <c r="E368" s="94"/>
      <c r="F368" s="94"/>
      <c r="G368" s="94"/>
      <c r="H368" s="95"/>
      <c r="I368" s="95"/>
      <c r="J368" s="95"/>
      <c r="K368" s="95"/>
      <c r="L368" s="95"/>
      <c r="M368" s="95"/>
      <c r="N368" s="95"/>
      <c r="O368" s="95"/>
    </row>
    <row r="369" spans="2:15">
      <c r="B369" s="94"/>
      <c r="C369" s="94"/>
      <c r="D369" s="94"/>
      <c r="E369" s="94"/>
      <c r="F369" s="94"/>
      <c r="G369" s="94"/>
      <c r="H369" s="95"/>
      <c r="I369" s="95"/>
      <c r="J369" s="95"/>
      <c r="K369" s="95"/>
      <c r="L369" s="95"/>
      <c r="M369" s="95"/>
      <c r="N369" s="95"/>
      <c r="O369" s="95"/>
    </row>
    <row r="370" spans="2:15">
      <c r="B370" s="94"/>
      <c r="C370" s="94"/>
      <c r="D370" s="94"/>
      <c r="E370" s="94"/>
      <c r="F370" s="94"/>
      <c r="G370" s="94"/>
      <c r="H370" s="95"/>
      <c r="I370" s="95"/>
      <c r="J370" s="95"/>
      <c r="K370" s="95"/>
      <c r="L370" s="95"/>
      <c r="M370" s="95"/>
      <c r="N370" s="95"/>
      <c r="O370" s="95"/>
    </row>
    <row r="371" spans="2:15">
      <c r="B371" s="94"/>
      <c r="C371" s="94"/>
      <c r="D371" s="94"/>
      <c r="E371" s="94"/>
      <c r="F371" s="94"/>
      <c r="G371" s="94"/>
      <c r="H371" s="95"/>
      <c r="I371" s="95"/>
      <c r="J371" s="95"/>
      <c r="K371" s="95"/>
      <c r="L371" s="95"/>
      <c r="M371" s="95"/>
      <c r="N371" s="95"/>
      <c r="O371" s="95"/>
    </row>
    <row r="372" spans="2:15">
      <c r="B372" s="94"/>
      <c r="C372" s="94"/>
      <c r="D372" s="94"/>
      <c r="E372" s="94"/>
      <c r="F372" s="94"/>
      <c r="G372" s="94"/>
      <c r="H372" s="95"/>
      <c r="I372" s="95"/>
      <c r="J372" s="95"/>
      <c r="K372" s="95"/>
      <c r="L372" s="95"/>
      <c r="M372" s="95"/>
      <c r="N372" s="95"/>
      <c r="O372" s="95"/>
    </row>
    <row r="373" spans="2:15">
      <c r="B373" s="94"/>
      <c r="C373" s="94"/>
      <c r="D373" s="94"/>
      <c r="E373" s="94"/>
      <c r="F373" s="94"/>
      <c r="G373" s="94"/>
      <c r="H373" s="95"/>
      <c r="I373" s="95"/>
      <c r="J373" s="95"/>
      <c r="K373" s="95"/>
      <c r="L373" s="95"/>
      <c r="M373" s="95"/>
      <c r="N373" s="95"/>
      <c r="O373" s="95"/>
    </row>
    <row r="374" spans="2:15">
      <c r="B374" s="94"/>
      <c r="C374" s="94"/>
      <c r="D374" s="94"/>
      <c r="E374" s="94"/>
      <c r="F374" s="94"/>
      <c r="G374" s="94"/>
      <c r="H374" s="95"/>
      <c r="I374" s="95"/>
      <c r="J374" s="95"/>
      <c r="K374" s="95"/>
      <c r="L374" s="95"/>
      <c r="M374" s="95"/>
      <c r="N374" s="95"/>
      <c r="O374" s="95"/>
    </row>
    <row r="375" spans="2:15">
      <c r="B375" s="94"/>
      <c r="C375" s="94"/>
      <c r="D375" s="94"/>
      <c r="E375" s="94"/>
      <c r="F375" s="94"/>
      <c r="G375" s="94"/>
      <c r="H375" s="95"/>
      <c r="I375" s="95"/>
      <c r="J375" s="95"/>
      <c r="K375" s="95"/>
      <c r="L375" s="95"/>
      <c r="M375" s="95"/>
      <c r="N375" s="95"/>
      <c r="O375" s="95"/>
    </row>
    <row r="376" spans="2:15">
      <c r="B376" s="94"/>
      <c r="C376" s="94"/>
      <c r="D376" s="94"/>
      <c r="E376" s="94"/>
      <c r="F376" s="94"/>
      <c r="G376" s="94"/>
      <c r="H376" s="95"/>
      <c r="I376" s="95"/>
      <c r="J376" s="95"/>
      <c r="K376" s="95"/>
      <c r="L376" s="95"/>
      <c r="M376" s="95"/>
      <c r="N376" s="95"/>
      <c r="O376" s="95"/>
    </row>
    <row r="377" spans="2:15">
      <c r="B377" s="94"/>
      <c r="C377" s="94"/>
      <c r="D377" s="94"/>
      <c r="E377" s="94"/>
      <c r="F377" s="94"/>
      <c r="G377" s="94"/>
      <c r="H377" s="95"/>
      <c r="I377" s="95"/>
      <c r="J377" s="95"/>
      <c r="K377" s="95"/>
      <c r="L377" s="95"/>
      <c r="M377" s="95"/>
      <c r="N377" s="95"/>
      <c r="O377" s="95"/>
    </row>
    <row r="378" spans="2:15">
      <c r="B378" s="94"/>
      <c r="C378" s="94"/>
      <c r="D378" s="94"/>
      <c r="E378" s="94"/>
      <c r="F378" s="94"/>
      <c r="G378" s="94"/>
      <c r="H378" s="95"/>
      <c r="I378" s="95"/>
      <c r="J378" s="95"/>
      <c r="K378" s="95"/>
      <c r="L378" s="95"/>
      <c r="M378" s="95"/>
      <c r="N378" s="95"/>
      <c r="O378" s="95"/>
    </row>
    <row r="379" spans="2:15">
      <c r="B379" s="94"/>
      <c r="C379" s="94"/>
      <c r="D379" s="94"/>
      <c r="E379" s="94"/>
      <c r="F379" s="94"/>
      <c r="G379" s="94"/>
      <c r="H379" s="95"/>
      <c r="I379" s="95"/>
      <c r="J379" s="95"/>
      <c r="K379" s="95"/>
      <c r="L379" s="95"/>
      <c r="M379" s="95"/>
      <c r="N379" s="95"/>
      <c r="O379" s="95"/>
    </row>
    <row r="380" spans="2:15">
      <c r="B380" s="94"/>
      <c r="C380" s="94"/>
      <c r="D380" s="94"/>
      <c r="E380" s="94"/>
      <c r="F380" s="94"/>
      <c r="G380" s="94"/>
      <c r="H380" s="95"/>
      <c r="I380" s="95"/>
      <c r="J380" s="95"/>
      <c r="K380" s="95"/>
      <c r="L380" s="95"/>
      <c r="M380" s="95"/>
      <c r="N380" s="95"/>
      <c r="O380" s="95"/>
    </row>
    <row r="381" spans="2:15">
      <c r="B381" s="94"/>
      <c r="C381" s="94"/>
      <c r="D381" s="94"/>
      <c r="E381" s="94"/>
      <c r="F381" s="94"/>
      <c r="G381" s="94"/>
      <c r="H381" s="95"/>
      <c r="I381" s="95"/>
      <c r="J381" s="95"/>
      <c r="K381" s="95"/>
      <c r="L381" s="95"/>
      <c r="M381" s="95"/>
      <c r="N381" s="95"/>
      <c r="O381" s="95"/>
    </row>
    <row r="382" spans="2:15">
      <c r="B382" s="94"/>
      <c r="C382" s="94"/>
      <c r="D382" s="94"/>
      <c r="E382" s="94"/>
      <c r="F382" s="94"/>
      <c r="G382" s="94"/>
      <c r="H382" s="95"/>
      <c r="I382" s="95"/>
      <c r="J382" s="95"/>
      <c r="K382" s="95"/>
      <c r="L382" s="95"/>
      <c r="M382" s="95"/>
      <c r="N382" s="95"/>
      <c r="O382" s="95"/>
    </row>
    <row r="383" spans="2:15">
      <c r="B383" s="94"/>
      <c r="C383" s="94"/>
      <c r="D383" s="94"/>
      <c r="E383" s="94"/>
      <c r="F383" s="94"/>
      <c r="G383" s="94"/>
      <c r="H383" s="95"/>
      <c r="I383" s="95"/>
      <c r="J383" s="95"/>
      <c r="K383" s="95"/>
      <c r="L383" s="95"/>
      <c r="M383" s="95"/>
      <c r="N383" s="95"/>
      <c r="O383" s="95"/>
    </row>
    <row r="384" spans="2:15">
      <c r="B384" s="94"/>
      <c r="C384" s="94"/>
      <c r="D384" s="94"/>
      <c r="E384" s="94"/>
      <c r="F384" s="94"/>
      <c r="G384" s="94"/>
      <c r="H384" s="95"/>
      <c r="I384" s="95"/>
      <c r="J384" s="95"/>
      <c r="K384" s="95"/>
      <c r="L384" s="95"/>
      <c r="M384" s="95"/>
      <c r="N384" s="95"/>
      <c r="O384" s="95"/>
    </row>
    <row r="385" spans="2:15">
      <c r="B385" s="94"/>
      <c r="C385" s="94"/>
      <c r="D385" s="94"/>
      <c r="E385" s="94"/>
      <c r="F385" s="94"/>
      <c r="G385" s="94"/>
      <c r="H385" s="95"/>
      <c r="I385" s="95"/>
      <c r="J385" s="95"/>
      <c r="K385" s="95"/>
      <c r="L385" s="95"/>
      <c r="M385" s="95"/>
      <c r="N385" s="95"/>
      <c r="O385" s="95"/>
    </row>
    <row r="386" spans="2:15">
      <c r="B386" s="94"/>
      <c r="C386" s="94"/>
      <c r="D386" s="94"/>
      <c r="E386" s="94"/>
      <c r="F386" s="94"/>
      <c r="G386" s="94"/>
      <c r="H386" s="95"/>
      <c r="I386" s="95"/>
      <c r="J386" s="95"/>
      <c r="K386" s="95"/>
      <c r="L386" s="95"/>
      <c r="M386" s="95"/>
      <c r="N386" s="95"/>
      <c r="O386" s="95"/>
    </row>
    <row r="387" spans="2:15">
      <c r="B387" s="94"/>
      <c r="C387" s="94"/>
      <c r="D387" s="94"/>
      <c r="E387" s="94"/>
      <c r="F387" s="94"/>
      <c r="G387" s="94"/>
      <c r="H387" s="95"/>
      <c r="I387" s="95"/>
      <c r="J387" s="95"/>
      <c r="K387" s="95"/>
      <c r="L387" s="95"/>
      <c r="M387" s="95"/>
      <c r="N387" s="95"/>
      <c r="O387" s="95"/>
    </row>
    <row r="388" spans="2:15">
      <c r="B388" s="94"/>
      <c r="C388" s="94"/>
      <c r="D388" s="94"/>
      <c r="E388" s="94"/>
      <c r="F388" s="94"/>
      <c r="G388" s="94"/>
      <c r="H388" s="95"/>
      <c r="I388" s="95"/>
      <c r="J388" s="95"/>
      <c r="K388" s="95"/>
      <c r="L388" s="95"/>
      <c r="M388" s="95"/>
      <c r="N388" s="95"/>
      <c r="O388" s="95"/>
    </row>
    <row r="389" spans="2:15">
      <c r="B389" s="94"/>
      <c r="C389" s="94"/>
      <c r="D389" s="94"/>
      <c r="E389" s="94"/>
      <c r="F389" s="94"/>
      <c r="G389" s="94"/>
      <c r="H389" s="95"/>
      <c r="I389" s="95"/>
      <c r="J389" s="95"/>
      <c r="K389" s="95"/>
      <c r="L389" s="95"/>
      <c r="M389" s="95"/>
      <c r="N389" s="95"/>
      <c r="O389" s="95"/>
    </row>
    <row r="390" spans="2:15">
      <c r="B390" s="94"/>
      <c r="C390" s="94"/>
      <c r="D390" s="94"/>
      <c r="E390" s="94"/>
      <c r="F390" s="94"/>
      <c r="G390" s="94"/>
      <c r="H390" s="95"/>
      <c r="I390" s="95"/>
      <c r="J390" s="95"/>
      <c r="K390" s="95"/>
      <c r="L390" s="95"/>
      <c r="M390" s="95"/>
      <c r="N390" s="95"/>
      <c r="O390" s="95"/>
    </row>
    <row r="391" spans="2:15">
      <c r="B391" s="94"/>
      <c r="C391" s="94"/>
      <c r="D391" s="94"/>
      <c r="E391" s="94"/>
      <c r="F391" s="94"/>
      <c r="G391" s="94"/>
      <c r="H391" s="95"/>
      <c r="I391" s="95"/>
      <c r="J391" s="95"/>
      <c r="K391" s="95"/>
      <c r="L391" s="95"/>
      <c r="M391" s="95"/>
      <c r="N391" s="95"/>
      <c r="O391" s="95"/>
    </row>
    <row r="392" spans="2:15">
      <c r="B392" s="94"/>
      <c r="C392" s="94"/>
      <c r="D392" s="94"/>
      <c r="E392" s="94"/>
      <c r="F392" s="94"/>
      <c r="G392" s="94"/>
      <c r="H392" s="95"/>
      <c r="I392" s="95"/>
      <c r="J392" s="95"/>
      <c r="K392" s="95"/>
      <c r="L392" s="95"/>
      <c r="M392" s="95"/>
      <c r="N392" s="95"/>
      <c r="O392" s="95"/>
    </row>
    <row r="393" spans="2:15">
      <c r="B393" s="94"/>
      <c r="C393" s="94"/>
      <c r="D393" s="94"/>
      <c r="E393" s="94"/>
      <c r="F393" s="94"/>
      <c r="G393" s="94"/>
      <c r="H393" s="95"/>
      <c r="I393" s="95"/>
      <c r="J393" s="95"/>
      <c r="K393" s="95"/>
      <c r="L393" s="95"/>
      <c r="M393" s="95"/>
      <c r="N393" s="95"/>
      <c r="O393" s="95"/>
    </row>
    <row r="394" spans="2:15">
      <c r="B394" s="94"/>
      <c r="C394" s="94"/>
      <c r="D394" s="94"/>
      <c r="E394" s="94"/>
      <c r="F394" s="94"/>
      <c r="G394" s="94"/>
      <c r="H394" s="95"/>
      <c r="I394" s="95"/>
      <c r="J394" s="95"/>
      <c r="K394" s="95"/>
      <c r="L394" s="95"/>
      <c r="M394" s="95"/>
      <c r="N394" s="95"/>
      <c r="O394" s="95"/>
    </row>
    <row r="395" spans="2:15">
      <c r="B395" s="94"/>
      <c r="C395" s="94"/>
      <c r="D395" s="94"/>
      <c r="E395" s="94"/>
      <c r="F395" s="94"/>
      <c r="G395" s="94"/>
      <c r="H395" s="95"/>
      <c r="I395" s="95"/>
      <c r="J395" s="95"/>
      <c r="K395" s="95"/>
      <c r="L395" s="95"/>
      <c r="M395" s="95"/>
      <c r="N395" s="95"/>
      <c r="O395" s="95"/>
    </row>
    <row r="396" spans="2:15">
      <c r="B396" s="94"/>
      <c r="C396" s="94"/>
      <c r="D396" s="94"/>
      <c r="E396" s="94"/>
      <c r="F396" s="94"/>
      <c r="G396" s="94"/>
      <c r="H396" s="95"/>
      <c r="I396" s="95"/>
      <c r="J396" s="95"/>
      <c r="K396" s="95"/>
      <c r="L396" s="95"/>
      <c r="M396" s="95"/>
      <c r="N396" s="95"/>
      <c r="O396" s="95"/>
    </row>
    <row r="397" spans="2:15">
      <c r="B397" s="94"/>
      <c r="C397" s="94"/>
      <c r="D397" s="94"/>
      <c r="E397" s="94"/>
      <c r="F397" s="94"/>
      <c r="G397" s="94"/>
      <c r="H397" s="95"/>
      <c r="I397" s="95"/>
      <c r="J397" s="95"/>
      <c r="K397" s="95"/>
      <c r="L397" s="95"/>
      <c r="M397" s="95"/>
      <c r="N397" s="95"/>
      <c r="O397" s="95"/>
    </row>
    <row r="398" spans="2:15">
      <c r="B398" s="94"/>
      <c r="C398" s="94"/>
      <c r="D398" s="94"/>
      <c r="E398" s="94"/>
      <c r="F398" s="94"/>
      <c r="G398" s="94"/>
      <c r="H398" s="95"/>
      <c r="I398" s="95"/>
      <c r="J398" s="95"/>
      <c r="K398" s="95"/>
      <c r="L398" s="95"/>
      <c r="M398" s="95"/>
      <c r="N398" s="95"/>
      <c r="O398" s="95"/>
    </row>
    <row r="399" spans="2:15">
      <c r="B399" s="94"/>
      <c r="C399" s="94"/>
      <c r="D399" s="94"/>
      <c r="E399" s="94"/>
      <c r="F399" s="94"/>
      <c r="G399" s="94"/>
      <c r="H399" s="95"/>
      <c r="I399" s="95"/>
      <c r="J399" s="95"/>
      <c r="K399" s="95"/>
      <c r="L399" s="95"/>
      <c r="M399" s="95"/>
      <c r="N399" s="95"/>
      <c r="O399" s="95"/>
    </row>
    <row r="400" spans="2:15">
      <c r="B400" s="94"/>
      <c r="C400" s="94"/>
      <c r="D400" s="94"/>
      <c r="E400" s="94"/>
      <c r="F400" s="94"/>
      <c r="G400" s="94"/>
      <c r="H400" s="95"/>
      <c r="I400" s="95"/>
      <c r="J400" s="95"/>
      <c r="K400" s="95"/>
      <c r="L400" s="95"/>
      <c r="M400" s="95"/>
      <c r="N400" s="95"/>
      <c r="O400" s="95"/>
    </row>
    <row r="401" spans="2:15">
      <c r="B401" s="94"/>
      <c r="C401" s="94"/>
      <c r="D401" s="94"/>
      <c r="E401" s="94"/>
      <c r="F401" s="94"/>
      <c r="G401" s="94"/>
      <c r="H401" s="95"/>
      <c r="I401" s="95"/>
      <c r="J401" s="95"/>
      <c r="K401" s="95"/>
      <c r="L401" s="95"/>
      <c r="M401" s="95"/>
      <c r="N401" s="95"/>
      <c r="O401" s="95"/>
    </row>
    <row r="402" spans="2:15">
      <c r="B402" s="94"/>
      <c r="C402" s="94"/>
      <c r="D402" s="94"/>
      <c r="E402" s="94"/>
      <c r="F402" s="94"/>
      <c r="G402" s="94"/>
      <c r="H402" s="95"/>
      <c r="I402" s="95"/>
      <c r="J402" s="95"/>
      <c r="K402" s="95"/>
      <c r="L402" s="95"/>
      <c r="M402" s="95"/>
      <c r="N402" s="95"/>
      <c r="O402" s="95"/>
    </row>
    <row r="403" spans="2:15">
      <c r="B403" s="94"/>
      <c r="C403" s="94"/>
      <c r="D403" s="94"/>
      <c r="E403" s="94"/>
      <c r="F403" s="94"/>
      <c r="G403" s="94"/>
      <c r="H403" s="95"/>
      <c r="I403" s="95"/>
      <c r="J403" s="95"/>
      <c r="K403" s="95"/>
      <c r="L403" s="95"/>
      <c r="M403" s="95"/>
      <c r="N403" s="95"/>
      <c r="O403" s="95"/>
    </row>
    <row r="404" spans="2:15">
      <c r="B404" s="94"/>
      <c r="C404" s="94"/>
      <c r="D404" s="94"/>
      <c r="E404" s="94"/>
      <c r="F404" s="94"/>
      <c r="G404" s="94"/>
      <c r="H404" s="95"/>
      <c r="I404" s="95"/>
      <c r="J404" s="95"/>
      <c r="K404" s="95"/>
      <c r="L404" s="95"/>
      <c r="M404" s="95"/>
      <c r="N404" s="95"/>
      <c r="O404" s="95"/>
    </row>
    <row r="405" spans="2:15">
      <c r="B405" s="94"/>
      <c r="C405" s="94"/>
      <c r="D405" s="94"/>
      <c r="E405" s="94"/>
      <c r="F405" s="94"/>
      <c r="G405" s="94"/>
      <c r="H405" s="95"/>
      <c r="I405" s="95"/>
      <c r="J405" s="95"/>
      <c r="K405" s="95"/>
      <c r="L405" s="95"/>
      <c r="M405" s="95"/>
      <c r="N405" s="95"/>
      <c r="O405" s="95"/>
    </row>
    <row r="406" spans="2:15">
      <c r="B406" s="94"/>
      <c r="C406" s="94"/>
      <c r="D406" s="94"/>
      <c r="E406" s="94"/>
      <c r="F406" s="94"/>
      <c r="G406" s="94"/>
      <c r="H406" s="95"/>
      <c r="I406" s="95"/>
      <c r="J406" s="95"/>
      <c r="K406" s="95"/>
      <c r="L406" s="95"/>
      <c r="M406" s="95"/>
      <c r="N406" s="95"/>
      <c r="O406" s="95"/>
    </row>
    <row r="407" spans="2:15">
      <c r="B407" s="94"/>
      <c r="C407" s="94"/>
      <c r="D407" s="94"/>
      <c r="E407" s="94"/>
      <c r="F407" s="94"/>
      <c r="G407" s="94"/>
      <c r="H407" s="95"/>
      <c r="I407" s="95"/>
      <c r="J407" s="95"/>
      <c r="K407" s="95"/>
      <c r="L407" s="95"/>
      <c r="M407" s="95"/>
      <c r="N407" s="95"/>
      <c r="O407" s="95"/>
    </row>
    <row r="408" spans="2:15">
      <c r="B408" s="94"/>
      <c r="C408" s="94"/>
      <c r="D408" s="94"/>
      <c r="E408" s="94"/>
      <c r="F408" s="94"/>
      <c r="G408" s="94"/>
      <c r="H408" s="95"/>
      <c r="I408" s="95"/>
      <c r="J408" s="95"/>
      <c r="K408" s="95"/>
      <c r="L408" s="95"/>
      <c r="M408" s="95"/>
      <c r="N408" s="95"/>
      <c r="O408" s="95"/>
    </row>
    <row r="409" spans="2:15">
      <c r="B409" s="94"/>
      <c r="C409" s="94"/>
      <c r="D409" s="94"/>
      <c r="E409" s="94"/>
      <c r="F409" s="94"/>
      <c r="G409" s="94"/>
      <c r="H409" s="95"/>
      <c r="I409" s="95"/>
      <c r="J409" s="95"/>
      <c r="K409" s="95"/>
      <c r="L409" s="95"/>
      <c r="M409" s="95"/>
      <c r="N409" s="95"/>
      <c r="O409" s="95"/>
    </row>
    <row r="410" spans="2:15">
      <c r="B410" s="94"/>
      <c r="C410" s="94"/>
      <c r="D410" s="94"/>
      <c r="E410" s="94"/>
      <c r="F410" s="94"/>
      <c r="G410" s="94"/>
      <c r="H410" s="95"/>
      <c r="I410" s="95"/>
      <c r="J410" s="95"/>
      <c r="K410" s="95"/>
      <c r="L410" s="95"/>
      <c r="M410" s="95"/>
      <c r="N410" s="95"/>
      <c r="O410" s="95"/>
    </row>
    <row r="411" spans="2:15">
      <c r="B411" s="94"/>
      <c r="C411" s="94"/>
      <c r="D411" s="94"/>
      <c r="E411" s="94"/>
      <c r="F411" s="94"/>
      <c r="G411" s="94"/>
      <c r="H411" s="95"/>
      <c r="I411" s="95"/>
      <c r="J411" s="95"/>
      <c r="K411" s="95"/>
      <c r="L411" s="95"/>
      <c r="M411" s="95"/>
      <c r="N411" s="95"/>
      <c r="O411" s="95"/>
    </row>
    <row r="412" spans="2:15">
      <c r="B412" s="94"/>
      <c r="C412" s="94"/>
      <c r="D412" s="94"/>
      <c r="E412" s="94"/>
      <c r="F412" s="94"/>
      <c r="G412" s="94"/>
      <c r="H412" s="95"/>
      <c r="I412" s="95"/>
      <c r="J412" s="95"/>
      <c r="K412" s="95"/>
      <c r="L412" s="95"/>
      <c r="M412" s="95"/>
      <c r="N412" s="95"/>
      <c r="O412" s="95"/>
    </row>
    <row r="413" spans="2:15">
      <c r="B413" s="94"/>
      <c r="C413" s="94"/>
      <c r="D413" s="94"/>
      <c r="E413" s="94"/>
      <c r="F413" s="94"/>
      <c r="G413" s="94"/>
      <c r="H413" s="95"/>
      <c r="I413" s="95"/>
      <c r="J413" s="95"/>
      <c r="K413" s="95"/>
      <c r="L413" s="95"/>
      <c r="M413" s="95"/>
      <c r="N413" s="95"/>
      <c r="O413" s="95"/>
    </row>
    <row r="414" spans="2:15">
      <c r="B414" s="94"/>
      <c r="C414" s="94"/>
      <c r="D414" s="94"/>
      <c r="E414" s="94"/>
      <c r="F414" s="94"/>
      <c r="G414" s="94"/>
      <c r="H414" s="95"/>
      <c r="I414" s="95"/>
      <c r="J414" s="95"/>
      <c r="K414" s="95"/>
      <c r="L414" s="95"/>
      <c r="M414" s="95"/>
      <c r="N414" s="95"/>
      <c r="O414" s="95"/>
    </row>
    <row r="415" spans="2:15">
      <c r="B415" s="94"/>
      <c r="C415" s="94"/>
      <c r="D415" s="94"/>
      <c r="E415" s="94"/>
      <c r="F415" s="94"/>
      <c r="G415" s="94"/>
      <c r="H415" s="95"/>
      <c r="I415" s="95"/>
      <c r="J415" s="95"/>
      <c r="K415" s="95"/>
      <c r="L415" s="95"/>
      <c r="M415" s="95"/>
      <c r="N415" s="95"/>
      <c r="O415" s="95"/>
    </row>
    <row r="416" spans="2:15">
      <c r="B416" s="94"/>
      <c r="C416" s="94"/>
      <c r="D416" s="94"/>
      <c r="E416" s="94"/>
      <c r="F416" s="94"/>
      <c r="G416" s="94"/>
      <c r="H416" s="95"/>
      <c r="I416" s="95"/>
      <c r="J416" s="95"/>
      <c r="K416" s="95"/>
      <c r="L416" s="95"/>
      <c r="M416" s="95"/>
      <c r="N416" s="95"/>
      <c r="O416" s="95"/>
    </row>
    <row r="417" spans="2:15">
      <c r="B417" s="94"/>
      <c r="C417" s="94"/>
      <c r="D417" s="94"/>
      <c r="E417" s="94"/>
      <c r="F417" s="94"/>
      <c r="G417" s="94"/>
      <c r="H417" s="95"/>
      <c r="I417" s="95"/>
      <c r="J417" s="95"/>
      <c r="K417" s="95"/>
      <c r="L417" s="95"/>
      <c r="M417" s="95"/>
      <c r="N417" s="95"/>
      <c r="O417" s="95"/>
    </row>
    <row r="418" spans="2:15">
      <c r="B418" s="94"/>
      <c r="C418" s="94"/>
      <c r="D418" s="94"/>
      <c r="E418" s="94"/>
      <c r="F418" s="94"/>
      <c r="G418" s="94"/>
      <c r="H418" s="95"/>
      <c r="I418" s="95"/>
      <c r="J418" s="95"/>
      <c r="K418" s="95"/>
      <c r="L418" s="95"/>
      <c r="M418" s="95"/>
      <c r="N418" s="95"/>
      <c r="O418" s="95"/>
    </row>
    <row r="419" spans="2:15">
      <c r="B419" s="94"/>
      <c r="C419" s="94"/>
      <c r="D419" s="94"/>
      <c r="E419" s="94"/>
      <c r="F419" s="94"/>
      <c r="G419" s="94"/>
      <c r="H419" s="95"/>
      <c r="I419" s="95"/>
      <c r="J419" s="95"/>
      <c r="K419" s="95"/>
      <c r="L419" s="95"/>
      <c r="M419" s="95"/>
      <c r="N419" s="95"/>
      <c r="O419" s="95"/>
    </row>
    <row r="420" spans="2:15">
      <c r="B420" s="94"/>
      <c r="C420" s="94"/>
      <c r="D420" s="94"/>
      <c r="E420" s="94"/>
      <c r="F420" s="94"/>
      <c r="G420" s="94"/>
      <c r="H420" s="95"/>
      <c r="I420" s="95"/>
      <c r="J420" s="95"/>
      <c r="K420" s="95"/>
      <c r="L420" s="95"/>
      <c r="M420" s="95"/>
      <c r="N420" s="95"/>
      <c r="O420" s="95"/>
    </row>
    <row r="421" spans="2:15">
      <c r="B421" s="94"/>
      <c r="C421" s="94"/>
      <c r="D421" s="94"/>
      <c r="E421" s="94"/>
      <c r="F421" s="94"/>
      <c r="G421" s="94"/>
      <c r="H421" s="95"/>
      <c r="I421" s="95"/>
      <c r="J421" s="95"/>
      <c r="K421" s="95"/>
      <c r="L421" s="95"/>
      <c r="M421" s="95"/>
      <c r="N421" s="95"/>
      <c r="O421" s="95"/>
    </row>
    <row r="422" spans="2:15">
      <c r="B422" s="94"/>
      <c r="C422" s="94"/>
      <c r="D422" s="94"/>
      <c r="E422" s="94"/>
      <c r="F422" s="94"/>
      <c r="G422" s="94"/>
      <c r="H422" s="95"/>
      <c r="I422" s="95"/>
      <c r="J422" s="95"/>
      <c r="K422" s="95"/>
      <c r="L422" s="95"/>
      <c r="M422" s="95"/>
      <c r="N422" s="95"/>
      <c r="O422" s="95"/>
    </row>
    <row r="423" spans="2:15">
      <c r="B423" s="94"/>
      <c r="C423" s="94"/>
      <c r="D423" s="94"/>
      <c r="E423" s="94"/>
      <c r="F423" s="94"/>
      <c r="G423" s="94"/>
      <c r="H423" s="95"/>
      <c r="I423" s="95"/>
      <c r="J423" s="95"/>
      <c r="K423" s="95"/>
      <c r="L423" s="95"/>
      <c r="M423" s="95"/>
      <c r="N423" s="95"/>
      <c r="O423" s="95"/>
    </row>
    <row r="424" spans="2:15">
      <c r="B424" s="94"/>
      <c r="C424" s="94"/>
      <c r="D424" s="94"/>
      <c r="E424" s="94"/>
      <c r="F424" s="94"/>
      <c r="G424" s="94"/>
      <c r="H424" s="95"/>
      <c r="I424" s="95"/>
      <c r="J424" s="95"/>
      <c r="K424" s="95"/>
      <c r="L424" s="95"/>
      <c r="M424" s="95"/>
      <c r="N424" s="95"/>
      <c r="O424" s="95"/>
    </row>
    <row r="425" spans="2:15">
      <c r="B425" s="94"/>
      <c r="C425" s="94"/>
      <c r="D425" s="94"/>
      <c r="E425" s="94"/>
      <c r="F425" s="94"/>
      <c r="G425" s="94"/>
      <c r="H425" s="95"/>
      <c r="I425" s="95"/>
      <c r="J425" s="95"/>
      <c r="K425" s="95"/>
      <c r="L425" s="95"/>
      <c r="M425" s="95"/>
      <c r="N425" s="95"/>
      <c r="O425" s="95"/>
    </row>
    <row r="426" spans="2:15">
      <c r="B426" s="94"/>
      <c r="C426" s="94"/>
      <c r="D426" s="94"/>
      <c r="E426" s="94"/>
      <c r="F426" s="94"/>
      <c r="G426" s="94"/>
      <c r="H426" s="95"/>
      <c r="I426" s="95"/>
      <c r="J426" s="95"/>
      <c r="K426" s="95"/>
      <c r="L426" s="95"/>
      <c r="M426" s="95"/>
      <c r="N426" s="95"/>
      <c r="O426" s="95"/>
    </row>
    <row r="427" spans="2:15">
      <c r="B427" s="94"/>
      <c r="C427" s="94"/>
      <c r="D427" s="94"/>
      <c r="E427" s="94"/>
      <c r="F427" s="94"/>
      <c r="G427" s="94"/>
      <c r="H427" s="95"/>
      <c r="I427" s="95"/>
      <c r="J427" s="95"/>
      <c r="K427" s="95"/>
      <c r="L427" s="95"/>
      <c r="M427" s="95"/>
      <c r="N427" s="95"/>
      <c r="O427" s="95"/>
    </row>
    <row r="428" spans="2:15">
      <c r="B428" s="94"/>
      <c r="C428" s="94"/>
      <c r="D428" s="94"/>
      <c r="E428" s="94"/>
      <c r="F428" s="94"/>
      <c r="G428" s="94"/>
      <c r="H428" s="95"/>
      <c r="I428" s="95"/>
      <c r="J428" s="95"/>
      <c r="K428" s="95"/>
      <c r="L428" s="95"/>
      <c r="M428" s="95"/>
      <c r="N428" s="95"/>
      <c r="O428" s="95"/>
    </row>
    <row r="429" spans="2:15">
      <c r="B429" s="94"/>
      <c r="C429" s="94"/>
      <c r="D429" s="94"/>
      <c r="E429" s="94"/>
      <c r="F429" s="94"/>
      <c r="G429" s="94"/>
      <c r="H429" s="95"/>
      <c r="I429" s="95"/>
      <c r="J429" s="95"/>
      <c r="K429" s="95"/>
      <c r="L429" s="95"/>
      <c r="M429" s="95"/>
      <c r="N429" s="95"/>
      <c r="O429" s="95"/>
    </row>
    <row r="430" spans="2:15">
      <c r="B430" s="94"/>
      <c r="C430" s="94"/>
      <c r="D430" s="94"/>
      <c r="E430" s="94"/>
      <c r="F430" s="94"/>
      <c r="G430" s="94"/>
      <c r="H430" s="95"/>
      <c r="I430" s="95"/>
      <c r="J430" s="95"/>
      <c r="K430" s="95"/>
      <c r="L430" s="95"/>
      <c r="M430" s="95"/>
      <c r="N430" s="95"/>
      <c r="O430" s="95"/>
    </row>
    <row r="431" spans="2:15">
      <c r="B431" s="94"/>
      <c r="C431" s="94"/>
      <c r="D431" s="94"/>
      <c r="E431" s="94"/>
      <c r="F431" s="94"/>
      <c r="G431" s="94"/>
      <c r="H431" s="95"/>
      <c r="I431" s="95"/>
      <c r="J431" s="95"/>
      <c r="K431" s="95"/>
      <c r="L431" s="95"/>
      <c r="M431" s="95"/>
      <c r="N431" s="95"/>
      <c r="O431" s="95"/>
    </row>
    <row r="432" spans="2:15">
      <c r="B432" s="94"/>
      <c r="C432" s="94"/>
      <c r="D432" s="94"/>
      <c r="E432" s="94"/>
      <c r="F432" s="94"/>
      <c r="G432" s="94"/>
      <c r="H432" s="95"/>
      <c r="I432" s="95"/>
      <c r="J432" s="95"/>
      <c r="K432" s="95"/>
      <c r="L432" s="95"/>
      <c r="M432" s="95"/>
      <c r="N432" s="95"/>
      <c r="O432" s="95"/>
    </row>
    <row r="433" spans="2:15">
      <c r="B433" s="94"/>
      <c r="C433" s="94"/>
      <c r="D433" s="94"/>
      <c r="E433" s="94"/>
      <c r="F433" s="94"/>
      <c r="G433" s="94"/>
      <c r="H433" s="95"/>
      <c r="I433" s="95"/>
      <c r="J433" s="95"/>
      <c r="K433" s="95"/>
      <c r="L433" s="95"/>
      <c r="M433" s="95"/>
      <c r="N433" s="95"/>
      <c r="O433" s="95"/>
    </row>
    <row r="434" spans="2:15">
      <c r="B434" s="94"/>
      <c r="C434" s="94"/>
      <c r="D434" s="94"/>
      <c r="E434" s="94"/>
      <c r="F434" s="94"/>
      <c r="G434" s="94"/>
      <c r="H434" s="95"/>
      <c r="I434" s="95"/>
      <c r="J434" s="95"/>
      <c r="K434" s="95"/>
      <c r="L434" s="95"/>
      <c r="M434" s="95"/>
      <c r="N434" s="95"/>
      <c r="O434" s="95"/>
    </row>
    <row r="435" spans="2:15">
      <c r="B435" s="94"/>
      <c r="C435" s="94"/>
      <c r="D435" s="94"/>
      <c r="E435" s="94"/>
      <c r="F435" s="94"/>
      <c r="G435" s="94"/>
      <c r="H435" s="95"/>
      <c r="I435" s="95"/>
      <c r="J435" s="95"/>
      <c r="K435" s="95"/>
      <c r="L435" s="95"/>
      <c r="M435" s="95"/>
      <c r="N435" s="95"/>
      <c r="O435" s="95"/>
    </row>
    <row r="436" spans="2:15">
      <c r="B436" s="94"/>
      <c r="C436" s="94"/>
      <c r="D436" s="94"/>
      <c r="E436" s="94"/>
      <c r="F436" s="94"/>
      <c r="G436" s="94"/>
      <c r="H436" s="95"/>
      <c r="I436" s="95"/>
      <c r="J436" s="95"/>
      <c r="K436" s="95"/>
      <c r="L436" s="95"/>
      <c r="M436" s="95"/>
      <c r="N436" s="95"/>
      <c r="O436" s="95"/>
    </row>
    <row r="437" spans="2:15">
      <c r="B437" s="94"/>
      <c r="C437" s="94"/>
      <c r="D437" s="94"/>
      <c r="E437" s="94"/>
      <c r="F437" s="94"/>
      <c r="G437" s="94"/>
      <c r="H437" s="95"/>
      <c r="I437" s="95"/>
      <c r="J437" s="95"/>
      <c r="K437" s="95"/>
      <c r="L437" s="95"/>
      <c r="M437" s="95"/>
      <c r="N437" s="95"/>
      <c r="O437" s="95"/>
    </row>
    <row r="438" spans="2:15">
      <c r="B438" s="94"/>
      <c r="C438" s="94"/>
      <c r="D438" s="94"/>
      <c r="E438" s="94"/>
      <c r="F438" s="94"/>
      <c r="G438" s="94"/>
      <c r="H438" s="95"/>
      <c r="I438" s="95"/>
      <c r="J438" s="95"/>
      <c r="K438" s="95"/>
      <c r="L438" s="95"/>
      <c r="M438" s="95"/>
      <c r="N438" s="95"/>
      <c r="O438" s="95"/>
    </row>
    <row r="439" spans="2:15">
      <c r="B439" s="94"/>
      <c r="C439" s="94"/>
      <c r="D439" s="94"/>
      <c r="E439" s="94"/>
      <c r="F439" s="94"/>
      <c r="G439" s="94"/>
      <c r="H439" s="95"/>
      <c r="I439" s="95"/>
      <c r="J439" s="95"/>
      <c r="K439" s="95"/>
      <c r="L439" s="95"/>
      <c r="M439" s="95"/>
      <c r="N439" s="95"/>
      <c r="O439" s="95"/>
    </row>
    <row r="440" spans="2:15">
      <c r="B440" s="94"/>
      <c r="C440" s="94"/>
      <c r="D440" s="94"/>
      <c r="E440" s="94"/>
      <c r="F440" s="94"/>
      <c r="G440" s="94"/>
      <c r="H440" s="95"/>
      <c r="I440" s="95"/>
      <c r="J440" s="95"/>
      <c r="K440" s="95"/>
      <c r="L440" s="95"/>
      <c r="M440" s="95"/>
      <c r="N440" s="95"/>
      <c r="O440" s="95"/>
    </row>
    <row r="441" spans="2:15">
      <c r="B441" s="94"/>
      <c r="C441" s="94"/>
      <c r="D441" s="94"/>
      <c r="E441" s="94"/>
      <c r="F441" s="94"/>
      <c r="G441" s="94"/>
      <c r="H441" s="95"/>
      <c r="I441" s="95"/>
      <c r="J441" s="95"/>
      <c r="K441" s="95"/>
      <c r="L441" s="95"/>
      <c r="M441" s="95"/>
      <c r="N441" s="95"/>
      <c r="O441" s="95"/>
    </row>
    <row r="442" spans="2:15">
      <c r="B442" s="94"/>
      <c r="C442" s="94"/>
      <c r="D442" s="94"/>
      <c r="E442" s="94"/>
      <c r="F442" s="94"/>
      <c r="G442" s="94"/>
      <c r="H442" s="95"/>
      <c r="I442" s="95"/>
      <c r="J442" s="95"/>
      <c r="K442" s="95"/>
      <c r="L442" s="95"/>
      <c r="M442" s="95"/>
      <c r="N442" s="95"/>
      <c r="O442" s="95"/>
    </row>
    <row r="443" spans="2:15">
      <c r="B443" s="94"/>
      <c r="C443" s="94"/>
      <c r="D443" s="94"/>
      <c r="E443" s="94"/>
      <c r="F443" s="94"/>
      <c r="G443" s="94"/>
      <c r="H443" s="95"/>
      <c r="I443" s="95"/>
      <c r="J443" s="95"/>
      <c r="K443" s="95"/>
      <c r="L443" s="95"/>
      <c r="M443" s="95"/>
      <c r="N443" s="95"/>
      <c r="O443" s="95"/>
    </row>
    <row r="444" spans="2:15">
      <c r="B444" s="94"/>
      <c r="C444" s="94"/>
      <c r="D444" s="94"/>
      <c r="E444" s="94"/>
      <c r="F444" s="94"/>
      <c r="G444" s="94"/>
      <c r="H444" s="95"/>
      <c r="I444" s="95"/>
      <c r="J444" s="95"/>
      <c r="K444" s="95"/>
      <c r="L444" s="95"/>
      <c r="M444" s="95"/>
      <c r="N444" s="95"/>
      <c r="O444" s="95"/>
    </row>
    <row r="445" spans="2:15">
      <c r="B445" s="94"/>
      <c r="C445" s="94"/>
      <c r="D445" s="94"/>
      <c r="E445" s="94"/>
      <c r="F445" s="94"/>
      <c r="G445" s="94"/>
      <c r="H445" s="95"/>
      <c r="I445" s="95"/>
      <c r="J445" s="95"/>
      <c r="K445" s="95"/>
      <c r="L445" s="95"/>
      <c r="M445" s="95"/>
      <c r="N445" s="95"/>
      <c r="O445" s="95"/>
    </row>
    <row r="446" spans="2:15">
      <c r="B446" s="94"/>
      <c r="C446" s="94"/>
      <c r="D446" s="94"/>
      <c r="E446" s="94"/>
      <c r="F446" s="94"/>
      <c r="G446" s="94"/>
      <c r="H446" s="95"/>
      <c r="I446" s="95"/>
      <c r="J446" s="95"/>
      <c r="K446" s="95"/>
      <c r="L446" s="95"/>
      <c r="M446" s="95"/>
      <c r="N446" s="95"/>
      <c r="O446" s="95"/>
    </row>
    <row r="447" spans="2:15">
      <c r="B447" s="94"/>
      <c r="C447" s="94"/>
      <c r="D447" s="94"/>
      <c r="E447" s="94"/>
      <c r="F447" s="94"/>
      <c r="G447" s="94"/>
      <c r="H447" s="95"/>
      <c r="I447" s="95"/>
      <c r="J447" s="95"/>
      <c r="K447" s="95"/>
      <c r="L447" s="95"/>
      <c r="M447" s="95"/>
      <c r="N447" s="95"/>
      <c r="O447" s="95"/>
    </row>
    <row r="448" spans="2:15">
      <c r="B448" s="94"/>
      <c r="C448" s="94"/>
      <c r="D448" s="94"/>
      <c r="E448" s="94"/>
      <c r="F448" s="94"/>
      <c r="G448" s="94"/>
      <c r="H448" s="95"/>
      <c r="I448" s="95"/>
      <c r="J448" s="95"/>
      <c r="K448" s="95"/>
      <c r="L448" s="95"/>
      <c r="M448" s="95"/>
      <c r="N448" s="95"/>
      <c r="O448" s="95"/>
    </row>
    <row r="449" spans="2:15">
      <c r="B449" s="94"/>
      <c r="C449" s="94"/>
      <c r="D449" s="94"/>
      <c r="E449" s="94"/>
      <c r="F449" s="94"/>
      <c r="G449" s="94"/>
      <c r="H449" s="95"/>
      <c r="I449" s="95"/>
      <c r="J449" s="95"/>
      <c r="K449" s="95"/>
      <c r="L449" s="95"/>
      <c r="M449" s="95"/>
      <c r="N449" s="95"/>
      <c r="O449" s="95"/>
    </row>
    <row r="450" spans="2:15">
      <c r="B450" s="94"/>
      <c r="C450" s="94"/>
      <c r="D450" s="94"/>
      <c r="E450" s="94"/>
      <c r="F450" s="94"/>
      <c r="G450" s="94"/>
      <c r="H450" s="95"/>
      <c r="I450" s="95"/>
      <c r="J450" s="95"/>
      <c r="K450" s="95"/>
      <c r="L450" s="95"/>
      <c r="M450" s="95"/>
      <c r="N450" s="95"/>
      <c r="O450" s="95"/>
    </row>
    <row r="451" spans="2:15">
      <c r="B451" s="94"/>
      <c r="C451" s="94"/>
      <c r="D451" s="94"/>
      <c r="E451" s="94"/>
      <c r="F451" s="94"/>
      <c r="G451" s="94"/>
      <c r="H451" s="95"/>
      <c r="I451" s="95"/>
      <c r="J451" s="95"/>
      <c r="K451" s="95"/>
      <c r="L451" s="95"/>
      <c r="M451" s="95"/>
      <c r="N451" s="95"/>
      <c r="O451" s="95"/>
    </row>
    <row r="452" spans="2:15">
      <c r="B452" s="94"/>
      <c r="C452" s="94"/>
      <c r="D452" s="94"/>
      <c r="E452" s="94"/>
      <c r="F452" s="94"/>
      <c r="G452" s="94"/>
      <c r="H452" s="95"/>
      <c r="I452" s="95"/>
      <c r="J452" s="95"/>
      <c r="K452" s="95"/>
      <c r="L452" s="95"/>
      <c r="M452" s="95"/>
      <c r="N452" s="95"/>
      <c r="O452" s="95"/>
    </row>
    <row r="453" spans="2:15">
      <c r="B453" s="94"/>
      <c r="C453" s="94"/>
      <c r="D453" s="94"/>
      <c r="E453" s="94"/>
      <c r="F453" s="94"/>
      <c r="G453" s="94"/>
      <c r="H453" s="95"/>
      <c r="I453" s="95"/>
      <c r="J453" s="95"/>
      <c r="K453" s="95"/>
      <c r="L453" s="95"/>
      <c r="M453" s="95"/>
      <c r="N453" s="95"/>
      <c r="O453" s="95"/>
    </row>
    <row r="454" spans="2:15">
      <c r="B454" s="94"/>
      <c r="C454" s="94"/>
      <c r="D454" s="94"/>
      <c r="E454" s="94"/>
      <c r="F454" s="94"/>
      <c r="G454" s="94"/>
      <c r="H454" s="95"/>
      <c r="I454" s="95"/>
      <c r="J454" s="95"/>
      <c r="K454" s="95"/>
      <c r="L454" s="95"/>
      <c r="M454" s="95"/>
      <c r="N454" s="95"/>
      <c r="O454" s="95"/>
    </row>
    <row r="455" spans="2:15">
      <c r="B455" s="94"/>
      <c r="C455" s="94"/>
      <c r="D455" s="94"/>
      <c r="E455" s="94"/>
      <c r="F455" s="94"/>
      <c r="G455" s="94"/>
      <c r="H455" s="95"/>
      <c r="I455" s="95"/>
      <c r="J455" s="95"/>
      <c r="K455" s="95"/>
      <c r="L455" s="95"/>
      <c r="M455" s="95"/>
      <c r="N455" s="95"/>
      <c r="O455" s="95"/>
    </row>
    <row r="456" spans="2:15">
      <c r="B456" s="94"/>
      <c r="C456" s="94"/>
      <c r="D456" s="94"/>
      <c r="E456" s="94"/>
      <c r="F456" s="94"/>
      <c r="G456" s="94"/>
      <c r="H456" s="95"/>
      <c r="I456" s="95"/>
      <c r="J456" s="95"/>
      <c r="K456" s="95"/>
      <c r="L456" s="95"/>
      <c r="M456" s="95"/>
      <c r="N456" s="95"/>
      <c r="O456" s="95"/>
    </row>
    <row r="457" spans="2:15">
      <c r="B457" s="94"/>
      <c r="C457" s="94"/>
      <c r="D457" s="94"/>
      <c r="E457" s="94"/>
      <c r="F457" s="94"/>
      <c r="G457" s="94"/>
      <c r="H457" s="95"/>
      <c r="I457" s="95"/>
      <c r="J457" s="95"/>
      <c r="K457" s="95"/>
      <c r="L457" s="95"/>
      <c r="M457" s="95"/>
      <c r="N457" s="95"/>
      <c r="O457" s="95"/>
    </row>
    <row r="458" spans="2:15">
      <c r="B458" s="94"/>
      <c r="C458" s="94"/>
      <c r="D458" s="94"/>
      <c r="E458" s="94"/>
      <c r="F458" s="94"/>
      <c r="G458" s="94"/>
      <c r="H458" s="95"/>
      <c r="I458" s="95"/>
      <c r="J458" s="95"/>
      <c r="K458" s="95"/>
      <c r="L458" s="95"/>
      <c r="M458" s="95"/>
      <c r="N458" s="95"/>
      <c r="O458" s="95"/>
    </row>
    <row r="459" spans="2:15">
      <c r="B459" s="94"/>
      <c r="C459" s="94"/>
      <c r="D459" s="94"/>
      <c r="E459" s="94"/>
      <c r="F459" s="94"/>
      <c r="G459" s="94"/>
      <c r="H459" s="95"/>
      <c r="I459" s="95"/>
      <c r="J459" s="95"/>
      <c r="K459" s="95"/>
      <c r="L459" s="95"/>
      <c r="M459" s="95"/>
      <c r="N459" s="95"/>
      <c r="O459" s="95"/>
    </row>
    <row r="460" spans="2:15">
      <c r="B460" s="94"/>
      <c r="C460" s="94"/>
      <c r="D460" s="94"/>
      <c r="E460" s="94"/>
      <c r="F460" s="94"/>
      <c r="G460" s="94"/>
      <c r="H460" s="95"/>
      <c r="I460" s="95"/>
      <c r="J460" s="95"/>
      <c r="K460" s="95"/>
      <c r="L460" s="95"/>
      <c r="M460" s="95"/>
      <c r="N460" s="95"/>
      <c r="O460" s="95"/>
    </row>
    <row r="461" spans="2:15">
      <c r="B461" s="94"/>
      <c r="C461" s="94"/>
      <c r="D461" s="94"/>
      <c r="E461" s="94"/>
      <c r="F461" s="94"/>
      <c r="G461" s="94"/>
      <c r="H461" s="95"/>
      <c r="I461" s="95"/>
      <c r="J461" s="95"/>
      <c r="K461" s="95"/>
      <c r="L461" s="95"/>
      <c r="M461" s="95"/>
      <c r="N461" s="95"/>
      <c r="O461" s="95"/>
    </row>
    <row r="462" spans="2:15">
      <c r="B462" s="94"/>
      <c r="C462" s="94"/>
      <c r="D462" s="94"/>
      <c r="E462" s="94"/>
      <c r="F462" s="94"/>
      <c r="G462" s="94"/>
      <c r="H462" s="95"/>
      <c r="I462" s="95"/>
      <c r="J462" s="95"/>
      <c r="K462" s="95"/>
      <c r="L462" s="95"/>
      <c r="M462" s="95"/>
      <c r="N462" s="95"/>
      <c r="O462" s="95"/>
    </row>
    <row r="463" spans="2:15">
      <c r="B463" s="94"/>
      <c r="C463" s="94"/>
      <c r="D463" s="94"/>
      <c r="E463" s="94"/>
      <c r="F463" s="94"/>
      <c r="G463" s="94"/>
      <c r="H463" s="95"/>
      <c r="I463" s="95"/>
      <c r="J463" s="95"/>
      <c r="K463" s="95"/>
      <c r="L463" s="95"/>
      <c r="M463" s="95"/>
      <c r="N463" s="95"/>
      <c r="O463" s="95"/>
    </row>
    <row r="464" spans="2:15">
      <c r="B464" s="94"/>
      <c r="C464" s="94"/>
      <c r="D464" s="94"/>
      <c r="E464" s="94"/>
      <c r="F464" s="94"/>
      <c r="G464" s="94"/>
      <c r="H464" s="95"/>
      <c r="I464" s="95"/>
      <c r="J464" s="95"/>
      <c r="K464" s="95"/>
      <c r="L464" s="95"/>
      <c r="M464" s="95"/>
      <c r="N464" s="95"/>
      <c r="O464" s="95"/>
    </row>
    <row r="465" spans="2:15">
      <c r="B465" s="94"/>
      <c r="C465" s="94"/>
      <c r="D465" s="94"/>
      <c r="E465" s="94"/>
      <c r="F465" s="94"/>
      <c r="G465" s="94"/>
      <c r="H465" s="95"/>
      <c r="I465" s="95"/>
      <c r="J465" s="95"/>
      <c r="K465" s="95"/>
      <c r="L465" s="95"/>
      <c r="M465" s="95"/>
      <c r="N465" s="95"/>
      <c r="O465" s="95"/>
    </row>
    <row r="466" spans="2:15">
      <c r="B466" s="94"/>
      <c r="C466" s="94"/>
      <c r="D466" s="94"/>
      <c r="E466" s="94"/>
      <c r="F466" s="94"/>
      <c r="G466" s="94"/>
      <c r="H466" s="95"/>
      <c r="I466" s="95"/>
      <c r="J466" s="95"/>
      <c r="K466" s="95"/>
      <c r="L466" s="95"/>
      <c r="M466" s="95"/>
      <c r="N466" s="95"/>
      <c r="O466" s="95"/>
    </row>
    <row r="467" spans="2:15">
      <c r="B467" s="94"/>
      <c r="C467" s="94"/>
      <c r="D467" s="94"/>
      <c r="E467" s="94"/>
      <c r="F467" s="94"/>
      <c r="G467" s="94"/>
      <c r="H467" s="95"/>
      <c r="I467" s="95"/>
      <c r="J467" s="95"/>
      <c r="K467" s="95"/>
      <c r="L467" s="95"/>
      <c r="M467" s="95"/>
      <c r="N467" s="95"/>
      <c r="O467" s="95"/>
    </row>
    <row r="468" spans="2:15">
      <c r="B468" s="94"/>
      <c r="C468" s="94"/>
      <c r="D468" s="94"/>
      <c r="E468" s="94"/>
      <c r="F468" s="94"/>
      <c r="G468" s="94"/>
      <c r="H468" s="95"/>
      <c r="I468" s="95"/>
      <c r="J468" s="95"/>
      <c r="K468" s="95"/>
      <c r="L468" s="95"/>
      <c r="M468" s="95"/>
      <c r="N468" s="95"/>
      <c r="O468" s="95"/>
    </row>
    <row r="469" spans="2:15">
      <c r="B469" s="94"/>
      <c r="C469" s="94"/>
      <c r="D469" s="94"/>
      <c r="E469" s="94"/>
      <c r="F469" s="94"/>
      <c r="G469" s="94"/>
      <c r="H469" s="95"/>
      <c r="I469" s="95"/>
      <c r="J469" s="95"/>
      <c r="K469" s="95"/>
      <c r="L469" s="95"/>
      <c r="M469" s="95"/>
      <c r="N469" s="95"/>
      <c r="O469" s="95"/>
    </row>
    <row r="470" spans="2:15">
      <c r="B470" s="94"/>
      <c r="C470" s="94"/>
      <c r="D470" s="94"/>
      <c r="E470" s="94"/>
      <c r="F470" s="94"/>
      <c r="G470" s="94"/>
      <c r="H470" s="95"/>
      <c r="I470" s="95"/>
      <c r="J470" s="95"/>
      <c r="K470" s="95"/>
      <c r="L470" s="95"/>
      <c r="M470" s="95"/>
      <c r="N470" s="95"/>
      <c r="O470" s="95"/>
    </row>
    <row r="471" spans="2:15">
      <c r="B471" s="94"/>
      <c r="C471" s="94"/>
      <c r="D471" s="94"/>
      <c r="E471" s="94"/>
      <c r="F471" s="94"/>
      <c r="G471" s="94"/>
      <c r="H471" s="95"/>
      <c r="I471" s="95"/>
      <c r="J471" s="95"/>
      <c r="K471" s="95"/>
      <c r="L471" s="95"/>
      <c r="M471" s="95"/>
      <c r="N471" s="95"/>
      <c r="O471" s="95"/>
    </row>
    <row r="472" spans="2:15">
      <c r="B472" s="94"/>
      <c r="C472" s="94"/>
      <c r="D472" s="94"/>
      <c r="E472" s="94"/>
      <c r="F472" s="94"/>
      <c r="G472" s="94"/>
      <c r="H472" s="95"/>
      <c r="I472" s="95"/>
      <c r="J472" s="95"/>
      <c r="K472" s="95"/>
      <c r="L472" s="95"/>
      <c r="M472" s="95"/>
      <c r="N472" s="95"/>
      <c r="O472" s="95"/>
    </row>
    <row r="473" spans="2:15">
      <c r="B473" s="94"/>
      <c r="C473" s="94"/>
      <c r="D473" s="94"/>
      <c r="E473" s="94"/>
      <c r="F473" s="94"/>
      <c r="G473" s="94"/>
      <c r="H473" s="95"/>
      <c r="I473" s="95"/>
      <c r="J473" s="95"/>
      <c r="K473" s="95"/>
      <c r="L473" s="95"/>
      <c r="M473" s="95"/>
      <c r="N473" s="95"/>
      <c r="O473" s="95"/>
    </row>
    <row r="474" spans="2:15">
      <c r="B474" s="94"/>
      <c r="C474" s="94"/>
      <c r="D474" s="94"/>
      <c r="E474" s="94"/>
      <c r="F474" s="94"/>
      <c r="G474" s="94"/>
      <c r="H474" s="95"/>
      <c r="I474" s="95"/>
      <c r="J474" s="95"/>
      <c r="K474" s="95"/>
      <c r="L474" s="95"/>
      <c r="M474" s="95"/>
      <c r="N474" s="95"/>
      <c r="O474" s="95"/>
    </row>
    <row r="475" spans="2:15">
      <c r="B475" s="94"/>
      <c r="C475" s="94"/>
      <c r="D475" s="94"/>
      <c r="E475" s="94"/>
      <c r="F475" s="94"/>
      <c r="G475" s="94"/>
      <c r="H475" s="95"/>
      <c r="I475" s="95"/>
      <c r="J475" s="95"/>
      <c r="K475" s="95"/>
      <c r="L475" s="95"/>
      <c r="M475" s="95"/>
      <c r="N475" s="95"/>
      <c r="O475" s="95"/>
    </row>
    <row r="476" spans="2:15">
      <c r="B476" s="94"/>
      <c r="C476" s="94"/>
      <c r="D476" s="94"/>
      <c r="E476" s="94"/>
      <c r="F476" s="94"/>
      <c r="G476" s="94"/>
      <c r="H476" s="95"/>
      <c r="I476" s="95"/>
      <c r="J476" s="95"/>
      <c r="K476" s="95"/>
      <c r="L476" s="95"/>
      <c r="M476" s="95"/>
      <c r="N476" s="95"/>
      <c r="O476" s="95"/>
    </row>
    <row r="477" spans="2:15">
      <c r="B477" s="94"/>
      <c r="C477" s="94"/>
      <c r="D477" s="94"/>
      <c r="E477" s="94"/>
      <c r="F477" s="94"/>
      <c r="G477" s="94"/>
      <c r="H477" s="95"/>
      <c r="I477" s="95"/>
      <c r="J477" s="95"/>
      <c r="K477" s="95"/>
      <c r="L477" s="95"/>
      <c r="M477" s="95"/>
      <c r="N477" s="95"/>
      <c r="O477" s="95"/>
    </row>
    <row r="478" spans="2:15">
      <c r="B478" s="94"/>
      <c r="C478" s="94"/>
      <c r="D478" s="94"/>
      <c r="E478" s="94"/>
      <c r="F478" s="94"/>
      <c r="G478" s="94"/>
      <c r="H478" s="95"/>
      <c r="I478" s="95"/>
      <c r="J478" s="95"/>
      <c r="K478" s="95"/>
      <c r="L478" s="95"/>
      <c r="M478" s="95"/>
      <c r="N478" s="95"/>
      <c r="O478" s="95"/>
    </row>
    <row r="479" spans="2:15">
      <c r="B479" s="94"/>
      <c r="C479" s="94"/>
      <c r="D479" s="94"/>
      <c r="E479" s="94"/>
      <c r="F479" s="94"/>
      <c r="G479" s="94"/>
      <c r="H479" s="95"/>
      <c r="I479" s="95"/>
      <c r="J479" s="95"/>
      <c r="K479" s="95"/>
      <c r="L479" s="95"/>
      <c r="M479" s="95"/>
      <c r="N479" s="95"/>
      <c r="O479" s="95"/>
    </row>
    <row r="480" spans="2:15">
      <c r="B480" s="94"/>
      <c r="C480" s="94"/>
      <c r="D480" s="94"/>
      <c r="E480" s="94"/>
      <c r="F480" s="94"/>
      <c r="G480" s="94"/>
      <c r="H480" s="95"/>
      <c r="I480" s="95"/>
      <c r="J480" s="95"/>
      <c r="K480" s="95"/>
      <c r="L480" s="95"/>
      <c r="M480" s="95"/>
      <c r="N480" s="95"/>
      <c r="O480" s="95"/>
    </row>
    <row r="481" spans="2:15">
      <c r="B481" s="94"/>
      <c r="C481" s="94"/>
      <c r="D481" s="94"/>
      <c r="E481" s="94"/>
      <c r="F481" s="94"/>
      <c r="G481" s="94"/>
      <c r="H481" s="95"/>
      <c r="I481" s="95"/>
      <c r="J481" s="95"/>
      <c r="K481" s="95"/>
      <c r="L481" s="95"/>
      <c r="M481" s="95"/>
      <c r="N481" s="95"/>
      <c r="O481" s="95"/>
    </row>
    <row r="482" spans="2:15">
      <c r="B482" s="94"/>
      <c r="C482" s="94"/>
      <c r="D482" s="94"/>
      <c r="E482" s="94"/>
      <c r="F482" s="94"/>
      <c r="G482" s="94"/>
      <c r="H482" s="95"/>
      <c r="I482" s="95"/>
      <c r="J482" s="95"/>
      <c r="K482" s="95"/>
      <c r="L482" s="95"/>
      <c r="M482" s="95"/>
      <c r="N482" s="95"/>
      <c r="O482" s="95"/>
    </row>
    <row r="483" spans="2:15">
      <c r="B483" s="94"/>
      <c r="C483" s="94"/>
      <c r="D483" s="94"/>
      <c r="E483" s="94"/>
      <c r="F483" s="94"/>
      <c r="G483" s="94"/>
      <c r="H483" s="95"/>
      <c r="I483" s="95"/>
      <c r="J483" s="95"/>
      <c r="K483" s="95"/>
      <c r="L483" s="95"/>
      <c r="M483" s="95"/>
      <c r="N483" s="95"/>
      <c r="O483" s="95"/>
    </row>
    <row r="484" spans="2:15">
      <c r="B484" s="94"/>
      <c r="C484" s="94"/>
      <c r="D484" s="94"/>
      <c r="E484" s="94"/>
      <c r="F484" s="94"/>
      <c r="G484" s="94"/>
      <c r="H484" s="95"/>
      <c r="I484" s="95"/>
      <c r="J484" s="95"/>
      <c r="K484" s="95"/>
      <c r="L484" s="95"/>
      <c r="M484" s="95"/>
      <c r="N484" s="95"/>
      <c r="O484" s="95"/>
    </row>
    <row r="485" spans="2:15">
      <c r="B485" s="94"/>
      <c r="C485" s="94"/>
      <c r="D485" s="94"/>
      <c r="E485" s="94"/>
      <c r="F485" s="94"/>
      <c r="G485" s="94"/>
      <c r="H485" s="95"/>
      <c r="I485" s="95"/>
      <c r="J485" s="95"/>
      <c r="K485" s="95"/>
      <c r="L485" s="95"/>
      <c r="M485" s="95"/>
      <c r="N485" s="95"/>
      <c r="O485" s="95"/>
    </row>
    <row r="486" spans="2:15">
      <c r="B486" s="94"/>
      <c r="C486" s="94"/>
      <c r="D486" s="94"/>
      <c r="E486" s="94"/>
      <c r="F486" s="94"/>
      <c r="G486" s="94"/>
      <c r="H486" s="95"/>
      <c r="I486" s="95"/>
      <c r="J486" s="95"/>
      <c r="K486" s="95"/>
      <c r="L486" s="95"/>
      <c r="M486" s="95"/>
      <c r="N486" s="95"/>
      <c r="O486" s="95"/>
    </row>
    <row r="487" spans="2:15">
      <c r="B487" s="94"/>
      <c r="C487" s="94"/>
      <c r="D487" s="94"/>
      <c r="E487" s="94"/>
      <c r="F487" s="94"/>
      <c r="G487" s="94"/>
      <c r="H487" s="95"/>
      <c r="I487" s="95"/>
      <c r="J487" s="95"/>
      <c r="K487" s="95"/>
      <c r="L487" s="95"/>
      <c r="M487" s="95"/>
      <c r="N487" s="95"/>
      <c r="O487" s="95"/>
    </row>
    <row r="488" spans="2:15">
      <c r="B488" s="94"/>
      <c r="C488" s="94"/>
      <c r="D488" s="94"/>
      <c r="E488" s="94"/>
      <c r="F488" s="94"/>
      <c r="G488" s="94"/>
      <c r="H488" s="95"/>
      <c r="I488" s="95"/>
      <c r="J488" s="95"/>
      <c r="K488" s="95"/>
      <c r="L488" s="95"/>
      <c r="M488" s="95"/>
      <c r="N488" s="95"/>
      <c r="O488" s="95"/>
    </row>
    <row r="489" spans="2:15">
      <c r="B489" s="94"/>
      <c r="C489" s="94"/>
      <c r="D489" s="94"/>
      <c r="E489" s="94"/>
      <c r="F489" s="94"/>
      <c r="G489" s="94"/>
      <c r="H489" s="95"/>
      <c r="I489" s="95"/>
      <c r="J489" s="95"/>
      <c r="K489" s="95"/>
      <c r="L489" s="95"/>
      <c r="M489" s="95"/>
      <c r="N489" s="95"/>
      <c r="O489" s="95"/>
    </row>
    <row r="490" spans="2:15">
      <c r="B490" s="94"/>
      <c r="C490" s="94"/>
      <c r="D490" s="94"/>
      <c r="E490" s="94"/>
      <c r="F490" s="94"/>
      <c r="G490" s="94"/>
      <c r="H490" s="95"/>
      <c r="I490" s="95"/>
      <c r="J490" s="95"/>
      <c r="K490" s="95"/>
      <c r="L490" s="95"/>
      <c r="M490" s="95"/>
      <c r="N490" s="95"/>
      <c r="O490" s="95"/>
    </row>
    <row r="491" spans="2:15">
      <c r="B491" s="94"/>
      <c r="C491" s="94"/>
      <c r="D491" s="94"/>
      <c r="E491" s="94"/>
      <c r="F491" s="94"/>
      <c r="G491" s="94"/>
      <c r="H491" s="95"/>
      <c r="I491" s="95"/>
      <c r="J491" s="95"/>
      <c r="K491" s="95"/>
      <c r="L491" s="95"/>
      <c r="M491" s="95"/>
      <c r="N491" s="95"/>
      <c r="O491" s="95"/>
    </row>
    <row r="492" spans="2:15">
      <c r="B492" s="94"/>
      <c r="C492" s="94"/>
      <c r="D492" s="94"/>
      <c r="E492" s="94"/>
      <c r="F492" s="94"/>
      <c r="G492" s="94"/>
      <c r="H492" s="95"/>
      <c r="I492" s="95"/>
      <c r="J492" s="95"/>
      <c r="K492" s="95"/>
      <c r="L492" s="95"/>
      <c r="M492" s="95"/>
      <c r="N492" s="95"/>
      <c r="O492" s="95"/>
    </row>
    <row r="493" spans="2:15">
      <c r="B493" s="94"/>
      <c r="C493" s="94"/>
      <c r="D493" s="94"/>
      <c r="E493" s="94"/>
      <c r="F493" s="94"/>
      <c r="G493" s="94"/>
      <c r="H493" s="95"/>
      <c r="I493" s="95"/>
      <c r="J493" s="95"/>
      <c r="K493" s="95"/>
      <c r="L493" s="95"/>
      <c r="M493" s="95"/>
      <c r="N493" s="95"/>
      <c r="O493" s="95"/>
    </row>
    <row r="494" spans="2:15">
      <c r="B494" s="94"/>
      <c r="C494" s="94"/>
      <c r="D494" s="94"/>
      <c r="E494" s="94"/>
      <c r="F494" s="94"/>
      <c r="G494" s="94"/>
      <c r="H494" s="95"/>
      <c r="I494" s="95"/>
      <c r="J494" s="95"/>
      <c r="K494" s="95"/>
      <c r="L494" s="95"/>
      <c r="M494" s="95"/>
      <c r="N494" s="95"/>
      <c r="O494" s="95"/>
    </row>
    <row r="495" spans="2:15">
      <c r="B495" s="94"/>
      <c r="C495" s="94"/>
      <c r="D495" s="94"/>
      <c r="E495" s="94"/>
      <c r="F495" s="94"/>
      <c r="G495" s="94"/>
      <c r="H495" s="95"/>
      <c r="I495" s="95"/>
      <c r="J495" s="95"/>
      <c r="K495" s="95"/>
      <c r="L495" s="95"/>
      <c r="M495" s="95"/>
      <c r="N495" s="95"/>
      <c r="O495" s="95"/>
    </row>
    <row r="496" spans="2:15">
      <c r="B496" s="94"/>
      <c r="C496" s="94"/>
      <c r="D496" s="94"/>
      <c r="E496" s="94"/>
      <c r="F496" s="94"/>
      <c r="G496" s="94"/>
      <c r="H496" s="95"/>
      <c r="I496" s="95"/>
      <c r="J496" s="95"/>
      <c r="K496" s="95"/>
      <c r="L496" s="95"/>
      <c r="M496" s="95"/>
      <c r="N496" s="95"/>
      <c r="O496" s="95"/>
    </row>
    <row r="497" spans="2:15">
      <c r="B497" s="94"/>
      <c r="C497" s="94"/>
      <c r="D497" s="94"/>
      <c r="E497" s="94"/>
      <c r="F497" s="94"/>
      <c r="G497" s="94"/>
      <c r="H497" s="95"/>
      <c r="I497" s="95"/>
      <c r="J497" s="95"/>
      <c r="K497" s="95"/>
      <c r="L497" s="95"/>
      <c r="M497" s="95"/>
      <c r="N497" s="95"/>
      <c r="O497" s="95"/>
    </row>
    <row r="498" spans="2:15">
      <c r="B498" s="94"/>
      <c r="C498" s="94"/>
      <c r="D498" s="94"/>
      <c r="E498" s="94"/>
      <c r="F498" s="94"/>
      <c r="G498" s="94"/>
      <c r="H498" s="95"/>
      <c r="I498" s="95"/>
      <c r="J498" s="95"/>
      <c r="K498" s="95"/>
      <c r="L498" s="95"/>
      <c r="M498" s="95"/>
      <c r="N498" s="95"/>
      <c r="O498" s="95"/>
    </row>
    <row r="499" spans="2:15">
      <c r="B499" s="94"/>
      <c r="C499" s="94"/>
      <c r="D499" s="94"/>
      <c r="E499" s="94"/>
      <c r="F499" s="94"/>
      <c r="G499" s="94"/>
      <c r="H499" s="95"/>
      <c r="I499" s="95"/>
      <c r="J499" s="95"/>
      <c r="K499" s="95"/>
      <c r="L499" s="95"/>
      <c r="M499" s="95"/>
      <c r="N499" s="95"/>
      <c r="O499" s="95"/>
    </row>
    <row r="500" spans="2:15">
      <c r="B500" s="94"/>
      <c r="C500" s="94"/>
      <c r="D500" s="94"/>
      <c r="E500" s="94"/>
      <c r="F500" s="94"/>
      <c r="G500" s="94"/>
      <c r="H500" s="95"/>
      <c r="I500" s="95"/>
      <c r="J500" s="95"/>
      <c r="K500" s="95"/>
      <c r="L500" s="95"/>
      <c r="M500" s="95"/>
      <c r="N500" s="95"/>
      <c r="O500" s="95"/>
    </row>
  </sheetData>
  <sheetProtection sheet="1" objects="1" scenarios="1"/>
  <sortState xmlns:xlrd2="http://schemas.microsoft.com/office/spreadsheetml/2017/richdata2" ref="B221:O268">
    <sortCondition ref="B221:B268"/>
  </sortState>
  <mergeCells count="2">
    <mergeCell ref="B6:O6"/>
    <mergeCell ref="B7:O7"/>
  </mergeCells>
  <phoneticPr fontId="4" type="noConversion"/>
  <dataValidations count="3">
    <dataValidation allowBlank="1" showInputMessage="1" showErrorMessage="1" sqref="A1 B34 K9 B36:I36 B274 B276" xr:uid="{00000000-0002-0000-0500-000000000000}"/>
    <dataValidation type="list" allowBlank="1" showInputMessage="1" showErrorMessage="1" sqref="E12:E35 E37:E353" xr:uid="{00000000-0002-0000-0500-000001000000}">
      <formula1>#REF!</formula1>
    </dataValidation>
    <dataValidation type="list" allowBlank="1" showInputMessage="1" showErrorMessage="1" sqref="H37:H353 G12:H35 G37:G359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31.28515625" style="2" bestFit="1" customWidth="1"/>
    <col min="4" max="4" width="6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144</v>
      </c>
      <c r="C1" s="46" t="s" vm="1">
        <v>227</v>
      </c>
    </row>
    <row r="2" spans="2:14">
      <c r="B2" s="46" t="s">
        <v>143</v>
      </c>
      <c r="C2" s="46" t="s">
        <v>228</v>
      </c>
    </row>
    <row r="3" spans="2:14">
      <c r="B3" s="46" t="s">
        <v>145</v>
      </c>
      <c r="C3" s="46" t="s">
        <v>229</v>
      </c>
    </row>
    <row r="4" spans="2:14">
      <c r="B4" s="46" t="s">
        <v>146</v>
      </c>
      <c r="C4" s="46">
        <v>414</v>
      </c>
    </row>
    <row r="6" spans="2:14" ht="26.25" customHeight="1">
      <c r="B6" s="145" t="s">
        <v>171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7"/>
    </row>
    <row r="7" spans="2:14" ht="26.25" customHeight="1">
      <c r="B7" s="145" t="s">
        <v>225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7"/>
    </row>
    <row r="8" spans="2:14" s="3" customFormat="1" ht="74.25" customHeight="1">
      <c r="B8" s="21" t="s">
        <v>113</v>
      </c>
      <c r="C8" s="29" t="s">
        <v>44</v>
      </c>
      <c r="D8" s="29" t="s">
        <v>117</v>
      </c>
      <c r="E8" s="29" t="s">
        <v>115</v>
      </c>
      <c r="F8" s="29" t="s">
        <v>64</v>
      </c>
      <c r="G8" s="29" t="s">
        <v>101</v>
      </c>
      <c r="H8" s="29" t="s">
        <v>204</v>
      </c>
      <c r="I8" s="29" t="s">
        <v>203</v>
      </c>
      <c r="J8" s="29" t="s">
        <v>218</v>
      </c>
      <c r="K8" s="29" t="s">
        <v>61</v>
      </c>
      <c r="L8" s="29" t="s">
        <v>58</v>
      </c>
      <c r="M8" s="29" t="s">
        <v>147</v>
      </c>
      <c r="N8" s="13" t="s">
        <v>149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211</v>
      </c>
      <c r="I9" s="31"/>
      <c r="J9" s="15" t="s">
        <v>207</v>
      </c>
      <c r="K9" s="15" t="s">
        <v>207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4" t="s">
        <v>221</v>
      </c>
      <c r="C11" s="74"/>
      <c r="D11" s="75"/>
      <c r="E11" s="74"/>
      <c r="F11" s="75"/>
      <c r="G11" s="75"/>
      <c r="H11" s="77"/>
      <c r="I11" s="112"/>
      <c r="J11" s="77"/>
      <c r="K11" s="77">
        <v>112425.87598564599</v>
      </c>
      <c r="L11" s="78"/>
      <c r="M11" s="78">
        <f>IFERROR(K11/$K$11,0)</f>
        <v>1</v>
      </c>
      <c r="N11" s="78">
        <f>K11/'סכום נכסי הקרן'!$C$42</f>
        <v>5.7110018871792241E-2</v>
      </c>
    </row>
    <row r="12" spans="2:14">
      <c r="B12" s="79" t="s">
        <v>196</v>
      </c>
      <c r="C12" s="80"/>
      <c r="D12" s="81"/>
      <c r="E12" s="80"/>
      <c r="F12" s="81"/>
      <c r="G12" s="81"/>
      <c r="H12" s="83"/>
      <c r="I12" s="101"/>
      <c r="J12" s="83"/>
      <c r="K12" s="83">
        <v>39121.219880501012</v>
      </c>
      <c r="L12" s="84"/>
      <c r="M12" s="84">
        <f t="shared" ref="M12:M74" si="0">IFERROR(K12/$K$11,0)</f>
        <v>0.34797344950637366</v>
      </c>
      <c r="N12" s="84">
        <f>K12/'סכום נכסי הקרן'!$C$42</f>
        <v>1.9872770268191644E-2</v>
      </c>
    </row>
    <row r="13" spans="2:14">
      <c r="B13" s="85" t="s">
        <v>222</v>
      </c>
      <c r="C13" s="80"/>
      <c r="D13" s="81"/>
      <c r="E13" s="80"/>
      <c r="F13" s="81"/>
      <c r="G13" s="81"/>
      <c r="H13" s="83"/>
      <c r="I13" s="101"/>
      <c r="J13" s="83"/>
      <c r="K13" s="83">
        <v>23924.020230562004</v>
      </c>
      <c r="L13" s="84"/>
      <c r="M13" s="84">
        <f t="shared" si="0"/>
        <v>0.21279816608781871</v>
      </c>
      <c r="N13" s="84">
        <f>K13/'סכום נכסי הקרן'!$C$42</f>
        <v>1.2152907281158106E-2</v>
      </c>
    </row>
    <row r="14" spans="2:14">
      <c r="B14" s="86" t="s">
        <v>1505</v>
      </c>
      <c r="C14" s="87" t="s">
        <v>1506</v>
      </c>
      <c r="D14" s="88" t="s">
        <v>118</v>
      </c>
      <c r="E14" s="87" t="s">
        <v>1507</v>
      </c>
      <c r="F14" s="88" t="s">
        <v>1508</v>
      </c>
      <c r="G14" s="88" t="s">
        <v>131</v>
      </c>
      <c r="H14" s="90">
        <v>70750.926036000019</v>
      </c>
      <c r="I14" s="99">
        <v>1854</v>
      </c>
      <c r="J14" s="90"/>
      <c r="K14" s="90">
        <v>1311.722168708</v>
      </c>
      <c r="L14" s="91">
        <v>7.5944889695006969E-4</v>
      </c>
      <c r="M14" s="91">
        <f t="shared" si="0"/>
        <v>1.1667440055129964E-2</v>
      </c>
      <c r="N14" s="91">
        <f>K14/'סכום נכסי הקרן'!$C$42</f>
        <v>6.6632772173397692E-4</v>
      </c>
    </row>
    <row r="15" spans="2:14">
      <c r="B15" s="86" t="s">
        <v>1509</v>
      </c>
      <c r="C15" s="87" t="s">
        <v>1510</v>
      </c>
      <c r="D15" s="88" t="s">
        <v>118</v>
      </c>
      <c r="E15" s="87" t="s">
        <v>1507</v>
      </c>
      <c r="F15" s="88" t="s">
        <v>1508</v>
      </c>
      <c r="G15" s="88" t="s">
        <v>131</v>
      </c>
      <c r="H15" s="90">
        <v>209233.00000000003</v>
      </c>
      <c r="I15" s="99">
        <v>1874</v>
      </c>
      <c r="J15" s="90"/>
      <c r="K15" s="90">
        <v>3921.0264200000006</v>
      </c>
      <c r="L15" s="91">
        <v>5.2752862998747627E-3</v>
      </c>
      <c r="M15" s="91">
        <f t="shared" si="0"/>
        <v>3.4876547641938045E-2</v>
      </c>
      <c r="N15" s="91">
        <f>K15/'סכום נכסי הקרן'!$C$42</f>
        <v>1.9918002940140429E-3</v>
      </c>
    </row>
    <row r="16" spans="2:14">
      <c r="B16" s="86" t="s">
        <v>1511</v>
      </c>
      <c r="C16" s="87" t="s">
        <v>1512</v>
      </c>
      <c r="D16" s="88" t="s">
        <v>118</v>
      </c>
      <c r="E16" s="87" t="s">
        <v>1507</v>
      </c>
      <c r="F16" s="88" t="s">
        <v>1508</v>
      </c>
      <c r="G16" s="88" t="s">
        <v>131</v>
      </c>
      <c r="H16" s="90">
        <v>43777.014217000011</v>
      </c>
      <c r="I16" s="99">
        <v>3597</v>
      </c>
      <c r="J16" s="90"/>
      <c r="K16" s="90">
        <v>1574.6592013960003</v>
      </c>
      <c r="L16" s="91">
        <v>6.6363526593677291E-4</v>
      </c>
      <c r="M16" s="91">
        <f t="shared" si="0"/>
        <v>1.4006199085315958E-2</v>
      </c>
      <c r="N16" s="91">
        <f>K16/'סכום נכסי הקרן'!$C$42</f>
        <v>7.9989429408447357E-4</v>
      </c>
    </row>
    <row r="17" spans="2:14">
      <c r="B17" s="86" t="s">
        <v>1513</v>
      </c>
      <c r="C17" s="87" t="s">
        <v>1514</v>
      </c>
      <c r="D17" s="88" t="s">
        <v>118</v>
      </c>
      <c r="E17" s="87" t="s">
        <v>1515</v>
      </c>
      <c r="F17" s="88" t="s">
        <v>1508</v>
      </c>
      <c r="G17" s="88" t="s">
        <v>131</v>
      </c>
      <c r="H17" s="90">
        <v>22260.362770000003</v>
      </c>
      <c r="I17" s="99">
        <v>3560</v>
      </c>
      <c r="J17" s="90"/>
      <c r="K17" s="90">
        <v>792.46891460400013</v>
      </c>
      <c r="L17" s="91">
        <v>2.2093736887950565E-4</v>
      </c>
      <c r="M17" s="91">
        <f t="shared" si="0"/>
        <v>7.0488124522612465E-3</v>
      </c>
      <c r="N17" s="91">
        <f>K17/'סכום נכסי הקרן'!$C$42</f>
        <v>4.0255781217236392E-4</v>
      </c>
    </row>
    <row r="18" spans="2:14">
      <c r="B18" s="86" t="s">
        <v>1516</v>
      </c>
      <c r="C18" s="87" t="s">
        <v>1517</v>
      </c>
      <c r="D18" s="88" t="s">
        <v>118</v>
      </c>
      <c r="E18" s="87" t="s">
        <v>1518</v>
      </c>
      <c r="F18" s="88" t="s">
        <v>1508</v>
      </c>
      <c r="G18" s="88" t="s">
        <v>131</v>
      </c>
      <c r="H18" s="90">
        <v>36172.000000000007</v>
      </c>
      <c r="I18" s="99">
        <v>17920</v>
      </c>
      <c r="J18" s="90"/>
      <c r="K18" s="90">
        <v>6482.0221600000013</v>
      </c>
      <c r="L18" s="91">
        <v>3.2410925955030073E-3</v>
      </c>
      <c r="M18" s="91">
        <f t="shared" si="0"/>
        <v>5.7655963123895031E-2</v>
      </c>
      <c r="N18" s="91">
        <f>K18/'סכום נכסי הקרן'!$C$42</f>
        <v>3.2927331420770029E-3</v>
      </c>
    </row>
    <row r="19" spans="2:14">
      <c r="B19" s="86" t="s">
        <v>1519</v>
      </c>
      <c r="C19" s="87" t="s">
        <v>1520</v>
      </c>
      <c r="D19" s="88" t="s">
        <v>118</v>
      </c>
      <c r="E19" s="87" t="s">
        <v>1518</v>
      </c>
      <c r="F19" s="88" t="s">
        <v>1508</v>
      </c>
      <c r="G19" s="88" t="s">
        <v>131</v>
      </c>
      <c r="H19" s="90">
        <v>2195.9317430000006</v>
      </c>
      <c r="I19" s="99">
        <v>18200</v>
      </c>
      <c r="J19" s="90"/>
      <c r="K19" s="90">
        <v>399.65957724400005</v>
      </c>
      <c r="L19" s="91">
        <v>1.9622595916014114E-4</v>
      </c>
      <c r="M19" s="91">
        <f t="shared" si="0"/>
        <v>3.5548718098938957E-3</v>
      </c>
      <c r="N19" s="91">
        <f>K19/'סכום נכסי הקרן'!$C$42</f>
        <v>2.0301879614984263E-4</v>
      </c>
    </row>
    <row r="20" spans="2:14">
      <c r="B20" s="86" t="s">
        <v>1521</v>
      </c>
      <c r="C20" s="87" t="s">
        <v>1522</v>
      </c>
      <c r="D20" s="88" t="s">
        <v>118</v>
      </c>
      <c r="E20" s="87" t="s">
        <v>1518</v>
      </c>
      <c r="F20" s="88" t="s">
        <v>1508</v>
      </c>
      <c r="G20" s="88" t="s">
        <v>131</v>
      </c>
      <c r="H20" s="90">
        <v>3145.1098130000005</v>
      </c>
      <c r="I20" s="99">
        <v>34690</v>
      </c>
      <c r="J20" s="90"/>
      <c r="K20" s="90">
        <v>1091.0385941330001</v>
      </c>
      <c r="L20" s="91">
        <v>3.8789783892330724E-4</v>
      </c>
      <c r="M20" s="91">
        <f t="shared" si="0"/>
        <v>9.7045149487854452E-3</v>
      </c>
      <c r="N20" s="91">
        <f>K20/'סכום נכסי הקרן'!$C$42</f>
        <v>5.5422503186672669E-4</v>
      </c>
    </row>
    <row r="21" spans="2:14">
      <c r="B21" s="86" t="s">
        <v>1523</v>
      </c>
      <c r="C21" s="87" t="s">
        <v>1524</v>
      </c>
      <c r="D21" s="88" t="s">
        <v>118</v>
      </c>
      <c r="E21" s="87" t="s">
        <v>1518</v>
      </c>
      <c r="F21" s="88" t="s">
        <v>1508</v>
      </c>
      <c r="G21" s="88" t="s">
        <v>131</v>
      </c>
      <c r="H21" s="90">
        <v>7534.6716920000008</v>
      </c>
      <c r="I21" s="99">
        <v>18410</v>
      </c>
      <c r="J21" s="90"/>
      <c r="K21" s="90">
        <v>1387.1330584050002</v>
      </c>
      <c r="L21" s="91">
        <v>2.5172443569341428E-4</v>
      </c>
      <c r="M21" s="91">
        <f t="shared" si="0"/>
        <v>1.2338201025732748E-2</v>
      </c>
      <c r="N21" s="91">
        <f>K21/'סכום נכסי הקרן'!$C$42</f>
        <v>7.0463489342356364E-4</v>
      </c>
    </row>
    <row r="22" spans="2:14">
      <c r="B22" s="86" t="s">
        <v>1525</v>
      </c>
      <c r="C22" s="87" t="s">
        <v>1526</v>
      </c>
      <c r="D22" s="88" t="s">
        <v>118</v>
      </c>
      <c r="E22" s="87" t="s">
        <v>1527</v>
      </c>
      <c r="F22" s="88" t="s">
        <v>1508</v>
      </c>
      <c r="G22" s="88" t="s">
        <v>131</v>
      </c>
      <c r="H22" s="90">
        <v>115705.00000000001</v>
      </c>
      <c r="I22" s="99">
        <v>1849</v>
      </c>
      <c r="J22" s="90"/>
      <c r="K22" s="90">
        <v>2139.3854500000002</v>
      </c>
      <c r="L22" s="91">
        <v>1.8560654713319497E-3</v>
      </c>
      <c r="M22" s="91">
        <f t="shared" si="0"/>
        <v>1.9029297581574074E-2</v>
      </c>
      <c r="N22" s="91">
        <f>K22/'סכום נכסי הקרן'!$C$42</f>
        <v>1.0867635440006459E-3</v>
      </c>
    </row>
    <row r="23" spans="2:14">
      <c r="B23" s="86" t="s">
        <v>1528</v>
      </c>
      <c r="C23" s="87" t="s">
        <v>1529</v>
      </c>
      <c r="D23" s="88" t="s">
        <v>118</v>
      </c>
      <c r="E23" s="87" t="s">
        <v>1527</v>
      </c>
      <c r="F23" s="88" t="s">
        <v>1508</v>
      </c>
      <c r="G23" s="88" t="s">
        <v>131</v>
      </c>
      <c r="H23" s="90">
        <v>5110.5590550000006</v>
      </c>
      <c r="I23" s="99">
        <v>2858</v>
      </c>
      <c r="J23" s="90"/>
      <c r="K23" s="90">
        <v>146.05977779200001</v>
      </c>
      <c r="L23" s="91">
        <v>1.5410127039733879E-3</v>
      </c>
      <c r="M23" s="91">
        <f t="shared" si="0"/>
        <v>1.2991651300155156E-3</v>
      </c>
      <c r="N23" s="91">
        <f>K23/'סכום נכסי הקרן'!$C$42</f>
        <v>7.419534509276051E-5</v>
      </c>
    </row>
    <row r="24" spans="2:14">
      <c r="B24" s="86" t="s">
        <v>1530</v>
      </c>
      <c r="C24" s="87" t="s">
        <v>1531</v>
      </c>
      <c r="D24" s="88" t="s">
        <v>118</v>
      </c>
      <c r="E24" s="87" t="s">
        <v>1527</v>
      </c>
      <c r="F24" s="88" t="s">
        <v>1508</v>
      </c>
      <c r="G24" s="88" t="s">
        <v>131</v>
      </c>
      <c r="H24" s="90">
        <v>76346.555103000006</v>
      </c>
      <c r="I24" s="99">
        <v>1852</v>
      </c>
      <c r="J24" s="90"/>
      <c r="K24" s="90">
        <v>1413.9382005070004</v>
      </c>
      <c r="L24" s="91">
        <v>4.1909598746148755E-4</v>
      </c>
      <c r="M24" s="91">
        <f t="shared" si="0"/>
        <v>1.2576626049038081E-2</v>
      </c>
      <c r="N24" s="91">
        <f>K24/'סכום נכסי הקרן'!$C$42</f>
        <v>7.1825135100403881E-4</v>
      </c>
    </row>
    <row r="25" spans="2:14">
      <c r="B25" s="86" t="s">
        <v>1532</v>
      </c>
      <c r="C25" s="87" t="s">
        <v>1533</v>
      </c>
      <c r="D25" s="88" t="s">
        <v>118</v>
      </c>
      <c r="E25" s="87" t="s">
        <v>1527</v>
      </c>
      <c r="F25" s="88" t="s">
        <v>1508</v>
      </c>
      <c r="G25" s="88" t="s">
        <v>131</v>
      </c>
      <c r="H25" s="90">
        <v>20460.803413000005</v>
      </c>
      <c r="I25" s="99">
        <v>1827</v>
      </c>
      <c r="J25" s="90"/>
      <c r="K25" s="90">
        <v>373.81887836499999</v>
      </c>
      <c r="L25" s="91">
        <v>2.4922318336253313E-4</v>
      </c>
      <c r="M25" s="91">
        <f t="shared" si="0"/>
        <v>3.3250252674280022E-3</v>
      </c>
      <c r="N25" s="91">
        <f>K25/'סכום נכסי הקרן'!$C$42</f>
        <v>1.8989225577199925E-4</v>
      </c>
    </row>
    <row r="26" spans="2:14">
      <c r="B26" s="86" t="s">
        <v>1534</v>
      </c>
      <c r="C26" s="87" t="s">
        <v>1535</v>
      </c>
      <c r="D26" s="88" t="s">
        <v>118</v>
      </c>
      <c r="E26" s="87" t="s">
        <v>1527</v>
      </c>
      <c r="F26" s="88" t="s">
        <v>1508</v>
      </c>
      <c r="G26" s="88" t="s">
        <v>131</v>
      </c>
      <c r="H26" s="90">
        <v>81692.224623000016</v>
      </c>
      <c r="I26" s="99">
        <v>3539</v>
      </c>
      <c r="J26" s="90"/>
      <c r="K26" s="90">
        <v>2891.0878294080003</v>
      </c>
      <c r="L26" s="91">
        <v>5.5512797014766314E-4</v>
      </c>
      <c r="M26" s="91">
        <f t="shared" si="0"/>
        <v>2.5715501916810688E-2</v>
      </c>
      <c r="N26" s="91">
        <f>K26/'סכום נכסי הקרן'!$C$42</f>
        <v>1.468612799766668E-3</v>
      </c>
    </row>
    <row r="27" spans="2:14">
      <c r="B27" s="92"/>
      <c r="C27" s="87"/>
      <c r="D27" s="87"/>
      <c r="E27" s="87"/>
      <c r="F27" s="87"/>
      <c r="G27" s="87"/>
      <c r="H27" s="90"/>
      <c r="I27" s="99"/>
      <c r="J27" s="87"/>
      <c r="K27" s="87"/>
      <c r="L27" s="87"/>
      <c r="M27" s="91"/>
      <c r="N27" s="87"/>
    </row>
    <row r="28" spans="2:14">
      <c r="B28" s="85" t="s">
        <v>223</v>
      </c>
      <c r="C28" s="80"/>
      <c r="D28" s="81"/>
      <c r="E28" s="80"/>
      <c r="F28" s="81"/>
      <c r="G28" s="81"/>
      <c r="H28" s="83"/>
      <c r="I28" s="101"/>
      <c r="J28" s="83"/>
      <c r="K28" s="83">
        <v>15197.199649939002</v>
      </c>
      <c r="L28" s="84"/>
      <c r="M28" s="84">
        <f t="shared" si="0"/>
        <v>0.13517528341855489</v>
      </c>
      <c r="N28" s="84">
        <f>K28/'סכום נכסי הקרן'!$C$42</f>
        <v>7.7198629870335348E-3</v>
      </c>
    </row>
    <row r="29" spans="2:14">
      <c r="B29" s="86" t="s">
        <v>1536</v>
      </c>
      <c r="C29" s="87" t="s">
        <v>1537</v>
      </c>
      <c r="D29" s="88" t="s">
        <v>118</v>
      </c>
      <c r="E29" s="87" t="s">
        <v>1507</v>
      </c>
      <c r="F29" s="88" t="s">
        <v>1538</v>
      </c>
      <c r="G29" s="88" t="s">
        <v>131</v>
      </c>
      <c r="H29" s="90">
        <v>67302.536000000007</v>
      </c>
      <c r="I29" s="99">
        <v>368.92</v>
      </c>
      <c r="J29" s="90"/>
      <c r="K29" s="90">
        <v>248.29251581200003</v>
      </c>
      <c r="L29" s="91">
        <v>7.9586996655899348E-4</v>
      </c>
      <c r="M29" s="91">
        <f t="shared" si="0"/>
        <v>2.2084997215738914E-3</v>
      </c>
      <c r="N29" s="91">
        <f>K29/'סכום נכסי הקרן'!$C$42</f>
        <v>1.2612746077743286E-4</v>
      </c>
    </row>
    <row r="30" spans="2:14">
      <c r="B30" s="86" t="s">
        <v>1539</v>
      </c>
      <c r="C30" s="87" t="s">
        <v>1540</v>
      </c>
      <c r="D30" s="88" t="s">
        <v>118</v>
      </c>
      <c r="E30" s="87" t="s">
        <v>1507</v>
      </c>
      <c r="F30" s="88" t="s">
        <v>1538</v>
      </c>
      <c r="G30" s="88" t="s">
        <v>131</v>
      </c>
      <c r="H30" s="90">
        <v>1570248.2622300002</v>
      </c>
      <c r="I30" s="99">
        <v>344.75</v>
      </c>
      <c r="J30" s="90"/>
      <c r="K30" s="90">
        <v>5413.4308840790009</v>
      </c>
      <c r="L30" s="91">
        <v>1.0886765767555519E-2</v>
      </c>
      <c r="M30" s="91">
        <f t="shared" si="0"/>
        <v>4.8151111446711449E-2</v>
      </c>
      <c r="N30" s="91">
        <f>K30/'סכום נכסי הקרן'!$C$42</f>
        <v>2.7499108834194625E-3</v>
      </c>
    </row>
    <row r="31" spans="2:14">
      <c r="B31" s="86" t="s">
        <v>1541</v>
      </c>
      <c r="C31" s="87" t="s">
        <v>1542</v>
      </c>
      <c r="D31" s="88" t="s">
        <v>118</v>
      </c>
      <c r="E31" s="87" t="s">
        <v>1518</v>
      </c>
      <c r="F31" s="88" t="s">
        <v>1538</v>
      </c>
      <c r="G31" s="88" t="s">
        <v>131</v>
      </c>
      <c r="H31" s="90">
        <v>10524.366765000002</v>
      </c>
      <c r="I31" s="99">
        <v>3694.17</v>
      </c>
      <c r="J31" s="90"/>
      <c r="K31" s="90">
        <v>388.78799973299999</v>
      </c>
      <c r="L31" s="91">
        <v>9.966159198447214E-4</v>
      </c>
      <c r="M31" s="91">
        <f t="shared" si="0"/>
        <v>3.4581718516708609E-3</v>
      </c>
      <c r="N31" s="91">
        <f>K31/'סכום נכסי הקרן'!$C$42</f>
        <v>1.9749625971082359E-4</v>
      </c>
    </row>
    <row r="32" spans="2:14">
      <c r="B32" s="86" t="s">
        <v>1543</v>
      </c>
      <c r="C32" s="87" t="s">
        <v>1544</v>
      </c>
      <c r="D32" s="88" t="s">
        <v>118</v>
      </c>
      <c r="E32" s="87" t="s">
        <v>1527</v>
      </c>
      <c r="F32" s="88" t="s">
        <v>1538</v>
      </c>
      <c r="G32" s="88" t="s">
        <v>131</v>
      </c>
      <c r="H32" s="90">
        <v>107066.76628000001</v>
      </c>
      <c r="I32" s="99">
        <v>3704.64</v>
      </c>
      <c r="J32" s="90"/>
      <c r="K32" s="90">
        <v>3966.4382503150005</v>
      </c>
      <c r="L32" s="91">
        <v>8.4674072699161499E-3</v>
      </c>
      <c r="M32" s="91">
        <f t="shared" si="0"/>
        <v>3.5280474495225783E-2</v>
      </c>
      <c r="N32" s="91">
        <f>K32/'סכום נכסי הקרן'!$C$42</f>
        <v>2.0148685642281295E-3</v>
      </c>
    </row>
    <row r="33" spans="2:14">
      <c r="B33" s="86" t="s">
        <v>1545</v>
      </c>
      <c r="C33" s="87" t="s">
        <v>1546</v>
      </c>
      <c r="D33" s="88" t="s">
        <v>118</v>
      </c>
      <c r="E33" s="87" t="s">
        <v>1527</v>
      </c>
      <c r="F33" s="88" t="s">
        <v>1538</v>
      </c>
      <c r="G33" s="88" t="s">
        <v>131</v>
      </c>
      <c r="H33" s="90">
        <v>1500000.0000000002</v>
      </c>
      <c r="I33" s="99">
        <v>345.35</v>
      </c>
      <c r="J33" s="90"/>
      <c r="K33" s="90">
        <v>5180.2500000000009</v>
      </c>
      <c r="L33" s="91">
        <v>3.7710080027577638E-3</v>
      </c>
      <c r="M33" s="91">
        <f t="shared" si="0"/>
        <v>4.6077025903372912E-2</v>
      </c>
      <c r="N33" s="91">
        <f>K33/'סכום נכסי הקרן'!$C$42</f>
        <v>2.6314598188976867E-3</v>
      </c>
    </row>
    <row r="34" spans="2:14">
      <c r="B34" s="92"/>
      <c r="C34" s="87"/>
      <c r="D34" s="87"/>
      <c r="E34" s="87"/>
      <c r="F34" s="87"/>
      <c r="G34" s="87"/>
      <c r="H34" s="90"/>
      <c r="I34" s="99"/>
      <c r="J34" s="87"/>
      <c r="K34" s="87"/>
      <c r="L34" s="87"/>
      <c r="M34" s="91"/>
      <c r="N34" s="87"/>
    </row>
    <row r="35" spans="2:14">
      <c r="B35" s="79" t="s">
        <v>195</v>
      </c>
      <c r="C35" s="80"/>
      <c r="D35" s="81"/>
      <c r="E35" s="80"/>
      <c r="F35" s="81"/>
      <c r="G35" s="81"/>
      <c r="H35" s="83"/>
      <c r="I35" s="101"/>
      <c r="J35" s="83"/>
      <c r="K35" s="83">
        <v>73304.656105145026</v>
      </c>
      <c r="L35" s="84"/>
      <c r="M35" s="84">
        <f t="shared" si="0"/>
        <v>0.65202655049362679</v>
      </c>
      <c r="N35" s="84">
        <f>K35/'סכום נכסי הקרן'!$C$42</f>
        <v>3.7237248603600621E-2</v>
      </c>
    </row>
    <row r="36" spans="2:14">
      <c r="B36" s="85" t="s">
        <v>224</v>
      </c>
      <c r="C36" s="80"/>
      <c r="D36" s="81"/>
      <c r="E36" s="80"/>
      <c r="F36" s="81"/>
      <c r="G36" s="81"/>
      <c r="H36" s="83"/>
      <c r="I36" s="101"/>
      <c r="J36" s="83"/>
      <c r="K36" s="83">
        <v>73304.656105145026</v>
      </c>
      <c r="L36" s="84"/>
      <c r="M36" s="84">
        <f t="shared" si="0"/>
        <v>0.65202655049362679</v>
      </c>
      <c r="N36" s="84">
        <f>K36/'סכום נכסי הקרן'!$C$42</f>
        <v>3.7237248603600621E-2</v>
      </c>
    </row>
    <row r="37" spans="2:14">
      <c r="B37" s="86" t="s">
        <v>1547</v>
      </c>
      <c r="C37" s="87" t="s">
        <v>1548</v>
      </c>
      <c r="D37" s="88" t="s">
        <v>26</v>
      </c>
      <c r="E37" s="87"/>
      <c r="F37" s="88" t="s">
        <v>1508</v>
      </c>
      <c r="G37" s="88" t="s">
        <v>130</v>
      </c>
      <c r="H37" s="90">
        <v>22683.398621999997</v>
      </c>
      <c r="I37" s="99">
        <v>6110.2</v>
      </c>
      <c r="J37" s="90"/>
      <c r="K37" s="90">
        <v>5300.0679108160002</v>
      </c>
      <c r="L37" s="91">
        <v>5.1497167324167435E-4</v>
      </c>
      <c r="M37" s="91">
        <f t="shared" si="0"/>
        <v>4.7142776201207347E-2</v>
      </c>
      <c r="N37" s="91">
        <f>K37/'סכום נכסי הקרן'!$C$42</f>
        <v>2.6923248385196294E-3</v>
      </c>
    </row>
    <row r="38" spans="2:14">
      <c r="B38" s="86" t="s">
        <v>1549</v>
      </c>
      <c r="C38" s="87" t="s">
        <v>1550</v>
      </c>
      <c r="D38" s="88" t="s">
        <v>26</v>
      </c>
      <c r="E38" s="87"/>
      <c r="F38" s="88" t="s">
        <v>1508</v>
      </c>
      <c r="G38" s="88" t="s">
        <v>130</v>
      </c>
      <c r="H38" s="90">
        <v>2454.3230400000007</v>
      </c>
      <c r="I38" s="99">
        <v>4497.5</v>
      </c>
      <c r="J38" s="90"/>
      <c r="K38" s="90">
        <v>422.10527544000007</v>
      </c>
      <c r="L38" s="91">
        <v>1.3888660874714287E-4</v>
      </c>
      <c r="M38" s="91">
        <f t="shared" si="0"/>
        <v>3.754520671859319E-3</v>
      </c>
      <c r="N38" s="91">
        <f>K38/'סכום נכסי הקרן'!$C$42</f>
        <v>2.144207464244198E-4</v>
      </c>
    </row>
    <row r="39" spans="2:14">
      <c r="B39" s="86" t="s">
        <v>1551</v>
      </c>
      <c r="C39" s="87" t="s">
        <v>1552</v>
      </c>
      <c r="D39" s="88" t="s">
        <v>1336</v>
      </c>
      <c r="E39" s="87"/>
      <c r="F39" s="88" t="s">
        <v>1508</v>
      </c>
      <c r="G39" s="88" t="s">
        <v>130</v>
      </c>
      <c r="H39" s="90">
        <v>6098.9157000000005</v>
      </c>
      <c r="I39" s="99">
        <v>6557</v>
      </c>
      <c r="J39" s="90"/>
      <c r="K39" s="90">
        <v>1529.2401709930002</v>
      </c>
      <c r="L39" s="91">
        <v>3.0555689879759521E-5</v>
      </c>
      <c r="M39" s="91">
        <f t="shared" si="0"/>
        <v>1.3602208189049347E-2</v>
      </c>
      <c r="N39" s="91">
        <f>K39/'סכום נכסי הקרן'!$C$42</f>
        <v>7.7682236637465515E-4</v>
      </c>
    </row>
    <row r="40" spans="2:14">
      <c r="B40" s="86" t="s">
        <v>1553</v>
      </c>
      <c r="C40" s="87" t="s">
        <v>1554</v>
      </c>
      <c r="D40" s="88" t="s">
        <v>1336</v>
      </c>
      <c r="E40" s="87"/>
      <c r="F40" s="88" t="s">
        <v>1508</v>
      </c>
      <c r="G40" s="88" t="s">
        <v>130</v>
      </c>
      <c r="H40" s="90">
        <v>1774.8579760000002</v>
      </c>
      <c r="I40" s="99">
        <v>16098</v>
      </c>
      <c r="J40" s="90"/>
      <c r="K40" s="90">
        <v>1092.5804196010001</v>
      </c>
      <c r="L40" s="91">
        <v>1.6290087201802845E-5</v>
      </c>
      <c r="M40" s="91">
        <f t="shared" si="0"/>
        <v>9.7182291000382833E-3</v>
      </c>
      <c r="N40" s="91">
        <f>K40/'סכום נכסי הקרן'!$C$42</f>
        <v>5.5500824730358685E-4</v>
      </c>
    </row>
    <row r="41" spans="2:14">
      <c r="B41" s="86" t="s">
        <v>1555</v>
      </c>
      <c r="C41" s="87" t="s">
        <v>1556</v>
      </c>
      <c r="D41" s="88" t="s">
        <v>1336</v>
      </c>
      <c r="E41" s="87"/>
      <c r="F41" s="88" t="s">
        <v>1508</v>
      </c>
      <c r="G41" s="88" t="s">
        <v>130</v>
      </c>
      <c r="H41" s="90">
        <v>3503.2949990000006</v>
      </c>
      <c r="I41" s="99">
        <v>6881</v>
      </c>
      <c r="J41" s="90"/>
      <c r="K41" s="90">
        <v>921.82005140500007</v>
      </c>
      <c r="L41" s="91">
        <v>1.4925306744717534E-5</v>
      </c>
      <c r="M41" s="91">
        <f t="shared" si="0"/>
        <v>8.1993584068021288E-3</v>
      </c>
      <c r="N41" s="91">
        <f>K41/'סכום נכסי הקרן'!$C$42</f>
        <v>4.6826551334905797E-4</v>
      </c>
    </row>
    <row r="42" spans="2:14">
      <c r="B42" s="86" t="s">
        <v>1557</v>
      </c>
      <c r="C42" s="87" t="s">
        <v>1558</v>
      </c>
      <c r="D42" s="88" t="s">
        <v>1336</v>
      </c>
      <c r="E42" s="87"/>
      <c r="F42" s="88" t="s">
        <v>1508</v>
      </c>
      <c r="G42" s="88" t="s">
        <v>130</v>
      </c>
      <c r="H42" s="90">
        <v>901.82102400000008</v>
      </c>
      <c r="I42" s="99">
        <v>9039</v>
      </c>
      <c r="J42" s="90"/>
      <c r="K42" s="90">
        <v>311.71566342200009</v>
      </c>
      <c r="L42" s="91">
        <v>2.079249956539202E-6</v>
      </c>
      <c r="M42" s="91">
        <f t="shared" si="0"/>
        <v>2.7726327296911475E-3</v>
      </c>
      <c r="N42" s="91">
        <f>K42/'סכום נכסי הקרן'!$C$42</f>
        <v>1.5834510751721028E-4</v>
      </c>
    </row>
    <row r="43" spans="2:14">
      <c r="B43" s="86" t="s">
        <v>1559</v>
      </c>
      <c r="C43" s="87" t="s">
        <v>1560</v>
      </c>
      <c r="D43" s="88" t="s">
        <v>1336</v>
      </c>
      <c r="E43" s="87"/>
      <c r="F43" s="88" t="s">
        <v>1508</v>
      </c>
      <c r="G43" s="88" t="s">
        <v>130</v>
      </c>
      <c r="H43" s="90">
        <v>8468.9955290000016</v>
      </c>
      <c r="I43" s="99">
        <v>3317</v>
      </c>
      <c r="J43" s="90"/>
      <c r="K43" s="90">
        <v>1074.2250083590004</v>
      </c>
      <c r="L43" s="91">
        <v>9.277578961898005E-6</v>
      </c>
      <c r="M43" s="91">
        <f t="shared" si="0"/>
        <v>9.5549623157586278E-3</v>
      </c>
      <c r="N43" s="91">
        <f>K43/'סכום נכסי הקרן'!$C$42</f>
        <v>5.4568407817223892E-4</v>
      </c>
    </row>
    <row r="44" spans="2:14">
      <c r="B44" s="86" t="s">
        <v>1561</v>
      </c>
      <c r="C44" s="87" t="s">
        <v>1562</v>
      </c>
      <c r="D44" s="88" t="s">
        <v>26</v>
      </c>
      <c r="E44" s="87"/>
      <c r="F44" s="88" t="s">
        <v>1508</v>
      </c>
      <c r="G44" s="88" t="s">
        <v>138</v>
      </c>
      <c r="H44" s="90">
        <v>11025.889295000001</v>
      </c>
      <c r="I44" s="99">
        <v>4911</v>
      </c>
      <c r="J44" s="90"/>
      <c r="K44" s="90">
        <v>1539.1609456310002</v>
      </c>
      <c r="L44" s="91">
        <v>1.6353892191259934E-4</v>
      </c>
      <c r="M44" s="91">
        <f t="shared" si="0"/>
        <v>1.3690450993928774E-2</v>
      </c>
      <c r="N44" s="91">
        <f>K44/'סכום נכסי הקרן'!$C$42</f>
        <v>7.8186191462661914E-4</v>
      </c>
    </row>
    <row r="45" spans="2:14">
      <c r="B45" s="86" t="s">
        <v>1563</v>
      </c>
      <c r="C45" s="87" t="s">
        <v>1564</v>
      </c>
      <c r="D45" s="88" t="s">
        <v>119</v>
      </c>
      <c r="E45" s="87"/>
      <c r="F45" s="88" t="s">
        <v>1508</v>
      </c>
      <c r="G45" s="88" t="s">
        <v>130</v>
      </c>
      <c r="H45" s="90">
        <v>26683.708448000001</v>
      </c>
      <c r="I45" s="99">
        <v>959.38</v>
      </c>
      <c r="J45" s="90"/>
      <c r="K45" s="90">
        <v>978.93697200800034</v>
      </c>
      <c r="L45" s="91">
        <v>1.2086292947285201E-4</v>
      </c>
      <c r="M45" s="91">
        <f t="shared" si="0"/>
        <v>8.7073991056381573E-3</v>
      </c>
      <c r="N45" s="91">
        <f>K45/'סכום נכסי הקרן'!$C$42</f>
        <v>4.9727972724722207E-4</v>
      </c>
    </row>
    <row r="46" spans="2:14">
      <c r="B46" s="86" t="s">
        <v>1565</v>
      </c>
      <c r="C46" s="87" t="s">
        <v>1566</v>
      </c>
      <c r="D46" s="88" t="s">
        <v>1336</v>
      </c>
      <c r="E46" s="87"/>
      <c r="F46" s="88" t="s">
        <v>1508</v>
      </c>
      <c r="G46" s="88" t="s">
        <v>130</v>
      </c>
      <c r="H46" s="90">
        <v>12505.632048000001</v>
      </c>
      <c r="I46" s="99">
        <v>10138</v>
      </c>
      <c r="J46" s="90"/>
      <c r="K46" s="90">
        <v>4848.147416148001</v>
      </c>
      <c r="L46" s="91">
        <v>8.7773604312305236E-5</v>
      </c>
      <c r="M46" s="91">
        <f t="shared" si="0"/>
        <v>4.3123056624143979E-2</v>
      </c>
      <c r="N46" s="91">
        <f>K46/'סכום נכסי הקרן'!$C$42</f>
        <v>2.4627585776142279E-3</v>
      </c>
    </row>
    <row r="47" spans="2:14">
      <c r="B47" s="86" t="s">
        <v>1567</v>
      </c>
      <c r="C47" s="87" t="s">
        <v>1568</v>
      </c>
      <c r="D47" s="88" t="s">
        <v>26</v>
      </c>
      <c r="E47" s="87"/>
      <c r="F47" s="88" t="s">
        <v>1508</v>
      </c>
      <c r="G47" s="88" t="s">
        <v>130</v>
      </c>
      <c r="H47" s="90">
        <v>3781.3697979999997</v>
      </c>
      <c r="I47" s="99">
        <v>4475</v>
      </c>
      <c r="J47" s="90"/>
      <c r="K47" s="90">
        <v>647.08312565500012</v>
      </c>
      <c r="L47" s="91">
        <v>4.4241454904278267E-4</v>
      </c>
      <c r="M47" s="91">
        <f t="shared" si="0"/>
        <v>5.7556422841447694E-3</v>
      </c>
      <c r="N47" s="91">
        <f>K47/'סכום נכסי הקרן'!$C$42</f>
        <v>3.287048394667932E-4</v>
      </c>
    </row>
    <row r="48" spans="2:14">
      <c r="B48" s="86" t="s">
        <v>1569</v>
      </c>
      <c r="C48" s="87" t="s">
        <v>1570</v>
      </c>
      <c r="D48" s="88" t="s">
        <v>1336</v>
      </c>
      <c r="E48" s="87"/>
      <c r="F48" s="88" t="s">
        <v>1508</v>
      </c>
      <c r="G48" s="88" t="s">
        <v>130</v>
      </c>
      <c r="H48" s="90">
        <v>10684.866816000002</v>
      </c>
      <c r="I48" s="99">
        <v>5859</v>
      </c>
      <c r="J48" s="90"/>
      <c r="K48" s="90">
        <v>2393.924749969</v>
      </c>
      <c r="L48" s="91">
        <v>2.9391386651192789E-4</v>
      </c>
      <c r="M48" s="91">
        <f t="shared" si="0"/>
        <v>2.1293360883171103E-2</v>
      </c>
      <c r="N48" s="91">
        <f>K48/'סכום נכסי הקרן'!$C$42</f>
        <v>1.2160642418817846E-3</v>
      </c>
    </row>
    <row r="49" spans="2:14">
      <c r="B49" s="86" t="s">
        <v>1571</v>
      </c>
      <c r="C49" s="87" t="s">
        <v>1572</v>
      </c>
      <c r="D49" s="88" t="s">
        <v>119</v>
      </c>
      <c r="E49" s="87"/>
      <c r="F49" s="88" t="s">
        <v>1508</v>
      </c>
      <c r="G49" s="88" t="s">
        <v>130</v>
      </c>
      <c r="H49" s="90">
        <v>146220.14782499999</v>
      </c>
      <c r="I49" s="99">
        <v>768.2</v>
      </c>
      <c r="J49" s="90"/>
      <c r="K49" s="90">
        <v>4295.3583834370011</v>
      </c>
      <c r="L49" s="91">
        <v>1.6439955094547538E-4</v>
      </c>
      <c r="M49" s="91">
        <f t="shared" si="0"/>
        <v>3.820613667253446E-2</v>
      </c>
      <c r="N49" s="91">
        <f>K49/'סכום נכסי הקרן'!$C$42</f>
        <v>2.1819531863867168E-3</v>
      </c>
    </row>
    <row r="50" spans="2:14">
      <c r="B50" s="86" t="s">
        <v>1573</v>
      </c>
      <c r="C50" s="87" t="s">
        <v>1574</v>
      </c>
      <c r="D50" s="88" t="s">
        <v>1575</v>
      </c>
      <c r="E50" s="87"/>
      <c r="F50" s="88" t="s">
        <v>1508</v>
      </c>
      <c r="G50" s="88" t="s">
        <v>135</v>
      </c>
      <c r="H50" s="90">
        <v>89651.98574600002</v>
      </c>
      <c r="I50" s="99">
        <v>1892</v>
      </c>
      <c r="J50" s="90"/>
      <c r="K50" s="90">
        <v>828.3129494440002</v>
      </c>
      <c r="L50" s="91">
        <v>2.7825061374937463E-4</v>
      </c>
      <c r="M50" s="91">
        <f t="shared" si="0"/>
        <v>7.3676361618899488E-3</v>
      </c>
      <c r="N50" s="91">
        <f>K50/'סכום נכסי הקרן'!$C$42</f>
        <v>4.2076584024603391E-4</v>
      </c>
    </row>
    <row r="51" spans="2:14">
      <c r="B51" s="86" t="s">
        <v>1576</v>
      </c>
      <c r="C51" s="87" t="s">
        <v>1577</v>
      </c>
      <c r="D51" s="88" t="s">
        <v>26</v>
      </c>
      <c r="E51" s="87"/>
      <c r="F51" s="88" t="s">
        <v>1508</v>
      </c>
      <c r="G51" s="88" t="s">
        <v>132</v>
      </c>
      <c r="H51" s="90">
        <v>53793.735381000006</v>
      </c>
      <c r="I51" s="99">
        <v>2808.5</v>
      </c>
      <c r="J51" s="90"/>
      <c r="K51" s="90">
        <v>6123.4115566979999</v>
      </c>
      <c r="L51" s="91">
        <v>2.221799363137496E-4</v>
      </c>
      <c r="M51" s="91">
        <f t="shared" si="0"/>
        <v>5.4466211652909942E-2</v>
      </c>
      <c r="N51" s="91">
        <f>K51/'סכום נכסי הקרן'!$C$42</f>
        <v>3.1105663753727172E-3</v>
      </c>
    </row>
    <row r="52" spans="2:14">
      <c r="B52" s="86" t="s">
        <v>1578</v>
      </c>
      <c r="C52" s="87" t="s">
        <v>1579</v>
      </c>
      <c r="D52" s="88" t="s">
        <v>26</v>
      </c>
      <c r="E52" s="87"/>
      <c r="F52" s="88" t="s">
        <v>1508</v>
      </c>
      <c r="G52" s="88" t="s">
        <v>130</v>
      </c>
      <c r="H52" s="90">
        <v>7459.3726460000025</v>
      </c>
      <c r="I52" s="99">
        <v>3647.5</v>
      </c>
      <c r="J52" s="90"/>
      <c r="K52" s="90">
        <v>1040.436280396</v>
      </c>
      <c r="L52" s="91">
        <v>1.1120114260584381E-4</v>
      </c>
      <c r="M52" s="91">
        <f t="shared" si="0"/>
        <v>9.2544200458694933E-3</v>
      </c>
      <c r="N52" s="91">
        <f>K52/'סכום נכסי הקרן'!$C$42</f>
        <v>5.2852010346709924E-4</v>
      </c>
    </row>
    <row r="53" spans="2:14">
      <c r="B53" s="86" t="s">
        <v>1580</v>
      </c>
      <c r="C53" s="87" t="s">
        <v>1581</v>
      </c>
      <c r="D53" s="88" t="s">
        <v>119</v>
      </c>
      <c r="E53" s="87"/>
      <c r="F53" s="88" t="s">
        <v>1508</v>
      </c>
      <c r="G53" s="88" t="s">
        <v>130</v>
      </c>
      <c r="H53" s="90">
        <v>46561.604511000005</v>
      </c>
      <c r="I53" s="99">
        <v>462.75</v>
      </c>
      <c r="J53" s="90"/>
      <c r="K53" s="90">
        <v>823.93366634000017</v>
      </c>
      <c r="L53" s="91">
        <v>3.9470710009099062E-4</v>
      </c>
      <c r="M53" s="91">
        <f t="shared" si="0"/>
        <v>7.3286835358542914E-3</v>
      </c>
      <c r="N53" s="91">
        <f>K53/'סכום נכסי הקרן'!$C$42</f>
        <v>4.1854125503803169E-4</v>
      </c>
    </row>
    <row r="54" spans="2:14">
      <c r="B54" s="86" t="s">
        <v>1582</v>
      </c>
      <c r="C54" s="87" t="s">
        <v>1583</v>
      </c>
      <c r="D54" s="88" t="s">
        <v>119</v>
      </c>
      <c r="E54" s="87"/>
      <c r="F54" s="88" t="s">
        <v>1508</v>
      </c>
      <c r="G54" s="88" t="s">
        <v>130</v>
      </c>
      <c r="H54" s="90">
        <v>5439.4647829999994</v>
      </c>
      <c r="I54" s="99">
        <v>3687.75</v>
      </c>
      <c r="J54" s="90"/>
      <c r="K54" s="90">
        <v>767.07093047199999</v>
      </c>
      <c r="L54" s="91">
        <v>5.3107773196716544E-5</v>
      </c>
      <c r="M54" s="91">
        <f t="shared" si="0"/>
        <v>6.8229037465532931E-3</v>
      </c>
      <c r="N54" s="91">
        <f>K54/'סכום נכסי הקרן'!$C$42</f>
        <v>3.8965616172608055E-4</v>
      </c>
    </row>
    <row r="55" spans="2:14">
      <c r="B55" s="86" t="s">
        <v>1584</v>
      </c>
      <c r="C55" s="87" t="s">
        <v>1585</v>
      </c>
      <c r="D55" s="88" t="s">
        <v>26</v>
      </c>
      <c r="E55" s="87"/>
      <c r="F55" s="88" t="s">
        <v>1508</v>
      </c>
      <c r="G55" s="88" t="s">
        <v>132</v>
      </c>
      <c r="H55" s="90">
        <v>41381.027999000013</v>
      </c>
      <c r="I55" s="99">
        <v>641.1</v>
      </c>
      <c r="J55" s="90"/>
      <c r="K55" s="90">
        <v>1075.2621812470004</v>
      </c>
      <c r="L55" s="91">
        <v>2.0192176830103451E-4</v>
      </c>
      <c r="M55" s="91">
        <f t="shared" si="0"/>
        <v>9.5641877087467367E-3</v>
      </c>
      <c r="N55" s="91">
        <f>K55/'סכום נכסי הקרן'!$C$42</f>
        <v>5.4621094053988956E-4</v>
      </c>
    </row>
    <row r="56" spans="2:14">
      <c r="B56" s="86" t="s">
        <v>1586</v>
      </c>
      <c r="C56" s="87" t="s">
        <v>1587</v>
      </c>
      <c r="D56" s="88" t="s">
        <v>119</v>
      </c>
      <c r="E56" s="87"/>
      <c r="F56" s="88" t="s">
        <v>1508</v>
      </c>
      <c r="G56" s="88" t="s">
        <v>130</v>
      </c>
      <c r="H56" s="90">
        <v>51612.139002000004</v>
      </c>
      <c r="I56" s="99">
        <v>1004</v>
      </c>
      <c r="J56" s="90"/>
      <c r="K56" s="90">
        <v>1981.5427882050001</v>
      </c>
      <c r="L56" s="91">
        <v>2.2198495252136069E-4</v>
      </c>
      <c r="M56" s="91">
        <f t="shared" si="0"/>
        <v>1.7625326650405591E-2</v>
      </c>
      <c r="N56" s="91">
        <f>K56/'סכום נכסי הקרן'!$C$42</f>
        <v>1.0065827376261659E-3</v>
      </c>
    </row>
    <row r="57" spans="2:14">
      <c r="B57" s="86" t="s">
        <v>1588</v>
      </c>
      <c r="C57" s="87" t="s">
        <v>1589</v>
      </c>
      <c r="D57" s="88" t="s">
        <v>1336</v>
      </c>
      <c r="E57" s="87"/>
      <c r="F57" s="88" t="s">
        <v>1508</v>
      </c>
      <c r="G57" s="88" t="s">
        <v>130</v>
      </c>
      <c r="H57" s="90">
        <v>1912.9136470000003</v>
      </c>
      <c r="I57" s="99">
        <v>34126</v>
      </c>
      <c r="J57" s="90"/>
      <c r="K57" s="90">
        <v>2496.3106839330007</v>
      </c>
      <c r="L57" s="91">
        <v>1.0396269820652175E-4</v>
      </c>
      <c r="M57" s="91">
        <f t="shared" si="0"/>
        <v>2.2204058114270044E-2</v>
      </c>
      <c r="N57" s="91">
        <f>K57/'סכום נכסי הקרן'!$C$42</f>
        <v>1.268074177936334E-3</v>
      </c>
    </row>
    <row r="58" spans="2:14">
      <c r="B58" s="86" t="s">
        <v>1590</v>
      </c>
      <c r="C58" s="87" t="s">
        <v>1591</v>
      </c>
      <c r="D58" s="88" t="s">
        <v>26</v>
      </c>
      <c r="E58" s="87"/>
      <c r="F58" s="88" t="s">
        <v>1508</v>
      </c>
      <c r="G58" s="88" t="s">
        <v>130</v>
      </c>
      <c r="H58" s="90">
        <v>43672.087188000005</v>
      </c>
      <c r="I58" s="99">
        <v>697.87</v>
      </c>
      <c r="J58" s="90"/>
      <c r="K58" s="90">
        <v>1165.4572859360003</v>
      </c>
      <c r="L58" s="91">
        <v>1.2117738765869706E-4</v>
      </c>
      <c r="M58" s="91">
        <f t="shared" si="0"/>
        <v>1.0366450567703829E-2</v>
      </c>
      <c r="N58" s="91">
        <f>K58/'סכום נכסי הקרן'!$C$42</f>
        <v>5.9202818755506716E-4</v>
      </c>
    </row>
    <row r="59" spans="2:14">
      <c r="B59" s="86" t="s">
        <v>1592</v>
      </c>
      <c r="C59" s="87" t="s">
        <v>1593</v>
      </c>
      <c r="D59" s="88" t="s">
        <v>26</v>
      </c>
      <c r="E59" s="87"/>
      <c r="F59" s="88" t="s">
        <v>1508</v>
      </c>
      <c r="G59" s="88" t="s">
        <v>130</v>
      </c>
      <c r="H59" s="90">
        <v>27682.480800000005</v>
      </c>
      <c r="I59" s="99">
        <v>517.01</v>
      </c>
      <c r="J59" s="90"/>
      <c r="K59" s="90">
        <v>547.29544579500009</v>
      </c>
      <c r="L59" s="91">
        <v>9.2274936000000013E-4</v>
      </c>
      <c r="M59" s="91">
        <f t="shared" si="0"/>
        <v>4.868055872340956E-3</v>
      </c>
      <c r="N59" s="91">
        <f>K59/'סכום נכסי הקרן'!$C$42</f>
        <v>2.7801476273833108E-4</v>
      </c>
    </row>
    <row r="60" spans="2:14">
      <c r="B60" s="86" t="s">
        <v>1594</v>
      </c>
      <c r="C60" s="87" t="s">
        <v>1595</v>
      </c>
      <c r="D60" s="88" t="s">
        <v>26</v>
      </c>
      <c r="E60" s="87"/>
      <c r="F60" s="88" t="s">
        <v>1508</v>
      </c>
      <c r="G60" s="88" t="s">
        <v>132</v>
      </c>
      <c r="H60" s="90">
        <v>502.28006300000015</v>
      </c>
      <c r="I60" s="99">
        <v>6867</v>
      </c>
      <c r="J60" s="90"/>
      <c r="K60" s="90">
        <v>139.79779044800006</v>
      </c>
      <c r="L60" s="91">
        <v>2.3975182004773278E-4</v>
      </c>
      <c r="M60" s="91">
        <f t="shared" si="0"/>
        <v>1.2434663214529792E-3</v>
      </c>
      <c r="N60" s="91">
        <f>K60/'סכום נכסי הקרן'!$C$42</f>
        <v>7.1014385084617725E-5</v>
      </c>
    </row>
    <row r="61" spans="2:14">
      <c r="B61" s="86" t="s">
        <v>1596</v>
      </c>
      <c r="C61" s="87" t="s">
        <v>1597</v>
      </c>
      <c r="D61" s="88" t="s">
        <v>26</v>
      </c>
      <c r="E61" s="87"/>
      <c r="F61" s="88" t="s">
        <v>1508</v>
      </c>
      <c r="G61" s="88" t="s">
        <v>132</v>
      </c>
      <c r="H61" s="90">
        <v>10344.597758000002</v>
      </c>
      <c r="I61" s="99">
        <v>20418</v>
      </c>
      <c r="J61" s="90"/>
      <c r="K61" s="90">
        <v>8560.7955748570039</v>
      </c>
      <c r="L61" s="91">
        <v>3.6366833374681934E-4</v>
      </c>
      <c r="M61" s="91">
        <f t="shared" si="0"/>
        <v>7.6146131838456879E-2</v>
      </c>
      <c r="N61" s="91">
        <f>K61/'סכום נכסי הקרן'!$C$42</f>
        <v>4.3487070263082527E-3</v>
      </c>
    </row>
    <row r="62" spans="2:14">
      <c r="B62" s="86" t="s">
        <v>1598</v>
      </c>
      <c r="C62" s="87" t="s">
        <v>1599</v>
      </c>
      <c r="D62" s="88" t="s">
        <v>26</v>
      </c>
      <c r="E62" s="87"/>
      <c r="F62" s="88" t="s">
        <v>1508</v>
      </c>
      <c r="G62" s="88" t="s">
        <v>132</v>
      </c>
      <c r="H62" s="90">
        <v>5693.4586799999997</v>
      </c>
      <c r="I62" s="99">
        <v>8676.1</v>
      </c>
      <c r="J62" s="90"/>
      <c r="K62" s="90">
        <v>2002.1104900769997</v>
      </c>
      <c r="L62" s="91">
        <v>1.0992576274282166E-3</v>
      </c>
      <c r="M62" s="91">
        <f t="shared" si="0"/>
        <v>1.7808271205577438E-2</v>
      </c>
      <c r="N62" s="91">
        <f>K62/'סכום נכסי הקרן'!$C$42</f>
        <v>1.0170307046245219E-3</v>
      </c>
    </row>
    <row r="63" spans="2:14">
      <c r="B63" s="86" t="s">
        <v>1600</v>
      </c>
      <c r="C63" s="87" t="s">
        <v>1601</v>
      </c>
      <c r="D63" s="88" t="s">
        <v>26</v>
      </c>
      <c r="E63" s="87"/>
      <c r="F63" s="88" t="s">
        <v>1508</v>
      </c>
      <c r="G63" s="88" t="s">
        <v>132</v>
      </c>
      <c r="H63" s="90">
        <v>8894.3496860000014</v>
      </c>
      <c r="I63" s="99">
        <v>2427.8000000000002</v>
      </c>
      <c r="J63" s="90"/>
      <c r="K63" s="90">
        <v>875.21434279500022</v>
      </c>
      <c r="L63" s="91">
        <v>3.7612875149785888E-4</v>
      </c>
      <c r="M63" s="91">
        <f t="shared" si="0"/>
        <v>7.7848123051915867E-3</v>
      </c>
      <c r="N63" s="91">
        <f>K63/'סכום נכסי הקרן'!$C$42</f>
        <v>4.4459077766285194E-4</v>
      </c>
    </row>
    <row r="64" spans="2:14">
      <c r="B64" s="86" t="s">
        <v>1602</v>
      </c>
      <c r="C64" s="87" t="s">
        <v>1603</v>
      </c>
      <c r="D64" s="88" t="s">
        <v>120</v>
      </c>
      <c r="E64" s="87"/>
      <c r="F64" s="88" t="s">
        <v>1508</v>
      </c>
      <c r="G64" s="88" t="s">
        <v>139</v>
      </c>
      <c r="H64" s="90">
        <v>75070.490125000026</v>
      </c>
      <c r="I64" s="99">
        <v>242750</v>
      </c>
      <c r="J64" s="90"/>
      <c r="K64" s="90">
        <v>4676.1145552570006</v>
      </c>
      <c r="L64" s="91">
        <v>9.3187098130221848E-6</v>
      </c>
      <c r="M64" s="91">
        <f t="shared" si="0"/>
        <v>4.159286742719287E-2</v>
      </c>
      <c r="N64" s="91">
        <f>K64/'סכום נכסי הקרן'!$C$42</f>
        <v>2.3753694436989378E-3</v>
      </c>
    </row>
    <row r="65" spans="2:14">
      <c r="B65" s="86" t="s">
        <v>1604</v>
      </c>
      <c r="C65" s="87" t="s">
        <v>1605</v>
      </c>
      <c r="D65" s="88" t="s">
        <v>119</v>
      </c>
      <c r="E65" s="87"/>
      <c r="F65" s="88" t="s">
        <v>1508</v>
      </c>
      <c r="G65" s="88" t="s">
        <v>130</v>
      </c>
      <c r="H65" s="90">
        <v>243.14921300000006</v>
      </c>
      <c r="I65" s="99">
        <v>83576</v>
      </c>
      <c r="J65" s="90"/>
      <c r="K65" s="90">
        <v>777.09181241200019</v>
      </c>
      <c r="L65" s="91">
        <v>1.3548683505573703E-5</v>
      </c>
      <c r="M65" s="91">
        <f t="shared" si="0"/>
        <v>6.9120369808033837E-3</v>
      </c>
      <c r="N65" s="91">
        <f>K65/'סכום נכסי הקרן'!$C$42</f>
        <v>3.947465624162071E-4</v>
      </c>
    </row>
    <row r="66" spans="2:14">
      <c r="B66" s="86" t="s">
        <v>1606</v>
      </c>
      <c r="C66" s="87" t="s">
        <v>1607</v>
      </c>
      <c r="D66" s="88" t="s">
        <v>119</v>
      </c>
      <c r="E66" s="87"/>
      <c r="F66" s="88" t="s">
        <v>1508</v>
      </c>
      <c r="G66" s="88" t="s">
        <v>130</v>
      </c>
      <c r="H66" s="90">
        <v>5543.6308200000003</v>
      </c>
      <c r="I66" s="99">
        <v>5460</v>
      </c>
      <c r="J66" s="90"/>
      <c r="K66" s="90">
        <v>1157.4568963600002</v>
      </c>
      <c r="L66" s="91">
        <v>8.799414E-4</v>
      </c>
      <c r="M66" s="91">
        <f t="shared" si="0"/>
        <v>1.0295289106822515E-2</v>
      </c>
      <c r="N66" s="91">
        <f>K66/'סכום נכסי הקרן'!$C$42</f>
        <v>5.8796415518119088E-4</v>
      </c>
    </row>
    <row r="67" spans="2:14">
      <c r="B67" s="86" t="s">
        <v>1608</v>
      </c>
      <c r="C67" s="87" t="s">
        <v>1609</v>
      </c>
      <c r="D67" s="88" t="s">
        <v>26</v>
      </c>
      <c r="E67" s="87"/>
      <c r="F67" s="88" t="s">
        <v>1508</v>
      </c>
      <c r="G67" s="88" t="s">
        <v>132</v>
      </c>
      <c r="H67" s="90">
        <v>1091.882658</v>
      </c>
      <c r="I67" s="99">
        <v>20350</v>
      </c>
      <c r="J67" s="90"/>
      <c r="K67" s="90">
        <v>900.59120439100036</v>
      </c>
      <c r="L67" s="91">
        <v>1.986143989085948E-4</v>
      </c>
      <c r="M67" s="91">
        <f t="shared" si="0"/>
        <v>8.0105331312338053E-3</v>
      </c>
      <c r="N67" s="91">
        <f>K67/'סכום נכסי הקרן'!$C$42</f>
        <v>4.5748169829787968E-4</v>
      </c>
    </row>
    <row r="68" spans="2:14">
      <c r="B68" s="86" t="s">
        <v>1610</v>
      </c>
      <c r="C68" s="87" t="s">
        <v>1611</v>
      </c>
      <c r="D68" s="88" t="s">
        <v>26</v>
      </c>
      <c r="E68" s="87"/>
      <c r="F68" s="88" t="s">
        <v>1508</v>
      </c>
      <c r="G68" s="88" t="s">
        <v>132</v>
      </c>
      <c r="H68" s="90">
        <v>890.6338780000001</v>
      </c>
      <c r="I68" s="99">
        <v>21675</v>
      </c>
      <c r="J68" s="90"/>
      <c r="K68" s="90">
        <v>782.43025526500014</v>
      </c>
      <c r="L68" s="91">
        <v>5.3896149954614232E-4</v>
      </c>
      <c r="M68" s="91">
        <f t="shared" si="0"/>
        <v>6.9595210925009572E-3</v>
      </c>
      <c r="N68" s="91">
        <f>K68/'סכום נכסי הקרן'!$C$42</f>
        <v>3.9745838093136583E-4</v>
      </c>
    </row>
    <row r="69" spans="2:14">
      <c r="B69" s="86" t="s">
        <v>1612</v>
      </c>
      <c r="C69" s="87" t="s">
        <v>1613</v>
      </c>
      <c r="D69" s="88" t="s">
        <v>26</v>
      </c>
      <c r="E69" s="87"/>
      <c r="F69" s="88" t="s">
        <v>1508</v>
      </c>
      <c r="G69" s="88" t="s">
        <v>132</v>
      </c>
      <c r="H69" s="90">
        <v>2537.0850950000004</v>
      </c>
      <c r="I69" s="99">
        <v>20215</v>
      </c>
      <c r="J69" s="90"/>
      <c r="K69" s="90">
        <v>2078.7204986790002</v>
      </c>
      <c r="L69" s="91">
        <v>9.2006712420670915E-4</v>
      </c>
      <c r="M69" s="91">
        <f t="shared" si="0"/>
        <v>1.8489698038416009E-2</v>
      </c>
      <c r="N69" s="91">
        <f>K69/'סכום נכסי הקרן'!$C$42</f>
        <v>1.0559470039076782E-3</v>
      </c>
    </row>
    <row r="70" spans="2:14">
      <c r="B70" s="86" t="s">
        <v>1614</v>
      </c>
      <c r="C70" s="87" t="s">
        <v>1615</v>
      </c>
      <c r="D70" s="88" t="s">
        <v>1336</v>
      </c>
      <c r="E70" s="87"/>
      <c r="F70" s="88" t="s">
        <v>1508</v>
      </c>
      <c r="G70" s="88" t="s">
        <v>130</v>
      </c>
      <c r="H70" s="90">
        <v>4021.6651490000008</v>
      </c>
      <c r="I70" s="99">
        <v>7302</v>
      </c>
      <c r="J70" s="90"/>
      <c r="K70" s="90">
        <v>1122.9634465800002</v>
      </c>
      <c r="L70" s="91">
        <v>5.3461816537055508E-5</v>
      </c>
      <c r="M70" s="91">
        <f t="shared" si="0"/>
        <v>9.9884785129303755E-3</v>
      </c>
      <c r="N70" s="91">
        <f>K70/'סכום נכסי הקרן'!$C$42</f>
        <v>5.704421963739451E-4</v>
      </c>
    </row>
    <row r="71" spans="2:14">
      <c r="B71" s="86" t="s">
        <v>1616</v>
      </c>
      <c r="C71" s="87" t="s">
        <v>1617</v>
      </c>
      <c r="D71" s="88" t="s">
        <v>119</v>
      </c>
      <c r="E71" s="87"/>
      <c r="F71" s="88" t="s">
        <v>1508</v>
      </c>
      <c r="G71" s="88" t="s">
        <v>130</v>
      </c>
      <c r="H71" s="90">
        <v>18236.19096</v>
      </c>
      <c r="I71" s="99">
        <v>3381</v>
      </c>
      <c r="J71" s="90"/>
      <c r="K71" s="90">
        <v>2357.7469169510009</v>
      </c>
      <c r="L71" s="91">
        <v>5.9401273485342018E-4</v>
      </c>
      <c r="M71" s="91">
        <f t="shared" si="0"/>
        <v>2.0971568122378045E-2</v>
      </c>
      <c r="N71" s="91">
        <f>K71/'סכום נכסי הקרן'!$C$42</f>
        <v>1.1976866512400867E-3</v>
      </c>
    </row>
    <row r="72" spans="2:14">
      <c r="B72" s="86" t="s">
        <v>1618</v>
      </c>
      <c r="C72" s="87" t="s">
        <v>1619</v>
      </c>
      <c r="D72" s="88" t="s">
        <v>1336</v>
      </c>
      <c r="E72" s="87"/>
      <c r="F72" s="88" t="s">
        <v>1508</v>
      </c>
      <c r="G72" s="88" t="s">
        <v>130</v>
      </c>
      <c r="H72" s="90">
        <v>4788.646807000001</v>
      </c>
      <c r="I72" s="99">
        <v>16393</v>
      </c>
      <c r="J72" s="90"/>
      <c r="K72" s="90">
        <v>3001.85097868</v>
      </c>
      <c r="L72" s="91">
        <v>1.6466814656788068E-5</v>
      </c>
      <c r="M72" s="91">
        <f t="shared" si="0"/>
        <v>2.6700712379268115E-2</v>
      </c>
      <c r="N72" s="91">
        <f>K72/'סכום נכסי הקרן'!$C$42</f>
        <v>1.5248781878702989E-3</v>
      </c>
    </row>
    <row r="73" spans="2:14">
      <c r="B73" s="86" t="s">
        <v>1620</v>
      </c>
      <c r="C73" s="87" t="s">
        <v>1621</v>
      </c>
      <c r="D73" s="88" t="s">
        <v>1336</v>
      </c>
      <c r="E73" s="87"/>
      <c r="F73" s="88" t="s">
        <v>1508</v>
      </c>
      <c r="G73" s="88" t="s">
        <v>130</v>
      </c>
      <c r="H73" s="90">
        <v>1204.3306080000002</v>
      </c>
      <c r="I73" s="99">
        <v>14498</v>
      </c>
      <c r="J73" s="90"/>
      <c r="K73" s="90">
        <v>667.68512831900011</v>
      </c>
      <c r="L73" s="91">
        <v>1.8544746768471761E-5</v>
      </c>
      <c r="M73" s="91">
        <f t="shared" si="0"/>
        <v>5.9388919362678306E-3</v>
      </c>
      <c r="N73" s="91">
        <f>K73/'סכום נכסי הקרן'!$C$42</f>
        <v>3.3917023055779054E-4</v>
      </c>
    </row>
    <row r="74" spans="2:14">
      <c r="B74" s="86" t="s">
        <v>1622</v>
      </c>
      <c r="C74" s="87" t="s">
        <v>1623</v>
      </c>
      <c r="D74" s="88" t="s">
        <v>121</v>
      </c>
      <c r="E74" s="87"/>
      <c r="F74" s="88" t="s">
        <v>1508</v>
      </c>
      <c r="G74" s="88" t="s">
        <v>134</v>
      </c>
      <c r="H74" s="90">
        <v>9132.364800000003</v>
      </c>
      <c r="I74" s="99">
        <v>8843</v>
      </c>
      <c r="J74" s="90"/>
      <c r="K74" s="90">
        <v>2000.6863527240005</v>
      </c>
      <c r="L74" s="91">
        <v>6.4459079383669642E-5</v>
      </c>
      <c r="M74" s="91">
        <f t="shared" si="0"/>
        <v>1.7795603860622254E-2</v>
      </c>
      <c r="N74" s="91">
        <f>K74/'סכום נכסי הקרן'!$C$42</f>
        <v>1.0163072723150758E-3</v>
      </c>
    </row>
    <row r="75" spans="2:14">
      <c r="B75" s="94"/>
      <c r="C75" s="94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</row>
    <row r="76" spans="2:14">
      <c r="B76" s="94"/>
      <c r="C76" s="94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</row>
    <row r="77" spans="2:14">
      <c r="B77" s="94"/>
      <c r="C77" s="94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</row>
    <row r="78" spans="2:14">
      <c r="B78" s="110" t="s">
        <v>219</v>
      </c>
      <c r="C78" s="94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</row>
    <row r="79" spans="2:14">
      <c r="B79" s="110" t="s">
        <v>110</v>
      </c>
      <c r="C79" s="94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</row>
    <row r="80" spans="2:14">
      <c r="B80" s="110" t="s">
        <v>202</v>
      </c>
      <c r="C80" s="94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</row>
    <row r="81" spans="2:14">
      <c r="B81" s="110" t="s">
        <v>210</v>
      </c>
      <c r="C81" s="94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</row>
    <row r="82" spans="2:14">
      <c r="B82" s="110" t="s">
        <v>217</v>
      </c>
      <c r="C82" s="94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</row>
    <row r="83" spans="2:14">
      <c r="B83" s="94"/>
      <c r="C83" s="94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</row>
    <row r="84" spans="2:14">
      <c r="B84" s="94"/>
      <c r="C84" s="94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</row>
    <row r="85" spans="2:14">
      <c r="B85" s="94"/>
      <c r="C85" s="94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</row>
    <row r="86" spans="2:14">
      <c r="B86" s="94"/>
      <c r="C86" s="94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</row>
    <row r="87" spans="2:14">
      <c r="B87" s="94"/>
      <c r="C87" s="94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</row>
    <row r="88" spans="2:14">
      <c r="B88" s="94"/>
      <c r="C88" s="94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</row>
    <row r="89" spans="2:14">
      <c r="B89" s="94"/>
      <c r="C89" s="94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</row>
    <row r="90" spans="2:14">
      <c r="B90" s="94"/>
      <c r="C90" s="94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</row>
    <row r="91" spans="2:14">
      <c r="B91" s="94"/>
      <c r="C91" s="94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</row>
    <row r="92" spans="2:14">
      <c r="B92" s="94"/>
      <c r="C92" s="94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</row>
    <row r="93" spans="2:14">
      <c r="B93" s="94"/>
      <c r="C93" s="94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</row>
    <row r="94" spans="2:14">
      <c r="B94" s="94"/>
      <c r="C94" s="94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</row>
    <row r="95" spans="2:14">
      <c r="B95" s="94"/>
      <c r="C95" s="94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</row>
    <row r="96" spans="2:14">
      <c r="B96" s="94"/>
      <c r="C96" s="94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</row>
    <row r="97" spans="2:14">
      <c r="B97" s="94"/>
      <c r="C97" s="94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</row>
    <row r="98" spans="2:14">
      <c r="B98" s="94"/>
      <c r="C98" s="94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</row>
    <row r="99" spans="2:14">
      <c r="B99" s="94"/>
      <c r="C99" s="94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</row>
    <row r="100" spans="2:14">
      <c r="B100" s="94"/>
      <c r="C100" s="94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</row>
    <row r="101" spans="2:14">
      <c r="B101" s="94"/>
      <c r="C101" s="94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</row>
    <row r="102" spans="2:14">
      <c r="B102" s="94"/>
      <c r="C102" s="94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</row>
    <row r="103" spans="2:14">
      <c r="B103" s="94"/>
      <c r="C103" s="94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</row>
    <row r="104" spans="2:14">
      <c r="B104" s="94"/>
      <c r="C104" s="94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</row>
    <row r="105" spans="2:14">
      <c r="B105" s="94"/>
      <c r="C105" s="94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</row>
    <row r="106" spans="2:14">
      <c r="B106" s="94"/>
      <c r="C106" s="94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</row>
    <row r="107" spans="2:14">
      <c r="B107" s="94"/>
      <c r="C107" s="94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</row>
    <row r="108" spans="2:14">
      <c r="B108" s="94"/>
      <c r="C108" s="94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</row>
    <row r="109" spans="2:14">
      <c r="B109" s="94"/>
      <c r="C109" s="94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</row>
    <row r="110" spans="2:14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</row>
    <row r="111" spans="2:14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</row>
    <row r="112" spans="2:14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</row>
    <row r="113" spans="2:14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</row>
    <row r="114" spans="2:14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</row>
    <row r="115" spans="2:14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</row>
    <row r="116" spans="2:14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</row>
    <row r="117" spans="2:14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</row>
    <row r="118" spans="2:14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</row>
    <row r="119" spans="2:14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</row>
    <row r="120" spans="2:14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</row>
    <row r="121" spans="2:14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</row>
    <row r="122" spans="2:14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</row>
    <row r="123" spans="2:14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</row>
    <row r="124" spans="2:14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</row>
    <row r="125" spans="2:14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</row>
    <row r="126" spans="2:14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</row>
    <row r="127" spans="2:14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</row>
    <row r="128" spans="2:14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</row>
    <row r="129" spans="2:14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</row>
    <row r="130" spans="2:14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</row>
    <row r="131" spans="2:14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</row>
    <row r="132" spans="2:14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</row>
    <row r="133" spans="2:14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</row>
    <row r="134" spans="2:14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</row>
    <row r="135" spans="2:14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</row>
    <row r="136" spans="2:14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</row>
    <row r="137" spans="2:14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</row>
    <row r="138" spans="2:14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</row>
    <row r="139" spans="2:14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</row>
    <row r="140" spans="2:14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</row>
    <row r="141" spans="2:14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</row>
    <row r="142" spans="2:14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</row>
    <row r="143" spans="2:14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</row>
    <row r="144" spans="2:14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</row>
    <row r="145" spans="2:14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</row>
    <row r="146" spans="2:14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</row>
    <row r="147" spans="2:14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</row>
    <row r="148" spans="2:14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</row>
    <row r="149" spans="2:14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</row>
    <row r="150" spans="2:14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</row>
    <row r="151" spans="2:14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</row>
    <row r="152" spans="2:14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</row>
    <row r="153" spans="2:14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</row>
    <row r="154" spans="2:14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</row>
    <row r="155" spans="2:14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</row>
    <row r="156" spans="2:14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</row>
    <row r="157" spans="2:14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</row>
    <row r="158" spans="2:14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</row>
    <row r="159" spans="2:14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</row>
    <row r="160" spans="2:14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</row>
    <row r="161" spans="2:14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</row>
    <row r="162" spans="2:14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</row>
    <row r="163" spans="2:14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</row>
    <row r="164" spans="2:14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</row>
    <row r="165" spans="2:14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</row>
    <row r="166" spans="2:14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</row>
    <row r="167" spans="2:14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</row>
    <row r="168" spans="2:14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</row>
    <row r="169" spans="2:14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</row>
    <row r="170" spans="2:14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</row>
    <row r="171" spans="2:14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</row>
    <row r="172" spans="2:14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</row>
    <row r="173" spans="2:14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</row>
    <row r="174" spans="2:14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</row>
    <row r="175" spans="2:14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</row>
    <row r="176" spans="2:14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</row>
    <row r="177" spans="2:14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</row>
    <row r="178" spans="2:14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</row>
    <row r="179" spans="2:14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</row>
    <row r="180" spans="2:14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</row>
    <row r="181" spans="2:14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</row>
    <row r="182" spans="2:14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</row>
    <row r="183" spans="2:14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</row>
    <row r="184" spans="2:14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</row>
    <row r="185" spans="2:14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</row>
    <row r="186" spans="2:14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</row>
    <row r="187" spans="2:14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</row>
    <row r="188" spans="2:14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</row>
    <row r="189" spans="2:14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</row>
    <row r="190" spans="2:14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</row>
    <row r="191" spans="2:14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</row>
    <row r="192" spans="2:14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</row>
    <row r="193" spans="2:14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</row>
    <row r="194" spans="2:14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</row>
    <row r="195" spans="2:14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</row>
    <row r="196" spans="2:14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</row>
    <row r="197" spans="2:14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</row>
    <row r="198" spans="2:14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</row>
    <row r="199" spans="2:14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</row>
    <row r="200" spans="2:14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</row>
    <row r="201" spans="2:14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</row>
    <row r="202" spans="2:14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</row>
    <row r="203" spans="2:14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</row>
    <row r="204" spans="2:14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</row>
    <row r="205" spans="2:14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</row>
    <row r="206" spans="2:14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</row>
    <row r="207" spans="2:14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</row>
    <row r="208" spans="2:14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</row>
    <row r="209" spans="2:14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</row>
    <row r="210" spans="2:14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</row>
    <row r="211" spans="2:14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</row>
    <row r="212" spans="2:14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</row>
    <row r="213" spans="2:14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</row>
    <row r="214" spans="2:14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</row>
    <row r="215" spans="2:14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</row>
    <row r="216" spans="2:14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</row>
    <row r="217" spans="2:14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</row>
    <row r="218" spans="2:14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</row>
    <row r="219" spans="2:14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</row>
    <row r="220" spans="2:14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</row>
    <row r="221" spans="2:14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</row>
    <row r="222" spans="2:14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</row>
    <row r="223" spans="2:14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</row>
    <row r="224" spans="2:14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</row>
    <row r="225" spans="2:14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</row>
    <row r="226" spans="2:14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</row>
    <row r="227" spans="2:14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</row>
    <row r="228" spans="2:14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</row>
    <row r="229" spans="2:14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</row>
    <row r="230" spans="2:14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</row>
    <row r="231" spans="2:14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</row>
    <row r="232" spans="2:14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</row>
    <row r="233" spans="2:14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</row>
    <row r="234" spans="2:14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</row>
    <row r="235" spans="2:14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</row>
    <row r="236" spans="2:14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</row>
    <row r="237" spans="2:14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</row>
    <row r="238" spans="2:14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</row>
    <row r="239" spans="2:14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</row>
    <row r="240" spans="2:14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</row>
    <row r="241" spans="2:14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</row>
    <row r="242" spans="2:14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</row>
    <row r="243" spans="2:14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</row>
    <row r="244" spans="2:14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</row>
    <row r="245" spans="2:14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</row>
    <row r="246" spans="2:14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</row>
    <row r="247" spans="2:14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</row>
    <row r="248" spans="2:14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</row>
    <row r="249" spans="2:14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</row>
    <row r="250" spans="2:14">
      <c r="B250" s="113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</row>
    <row r="251" spans="2:14">
      <c r="B251" s="113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</row>
    <row r="252" spans="2:14">
      <c r="B252" s="11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</row>
    <row r="253" spans="2:14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</row>
    <row r="254" spans="2:14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</row>
    <row r="255" spans="2:14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</row>
    <row r="256" spans="2:14">
      <c r="B256" s="94"/>
      <c r="C256" s="94"/>
      <c r="D256" s="94"/>
      <c r="E256" s="94"/>
      <c r="F256" s="94"/>
      <c r="G256" s="94"/>
      <c r="H256" s="95"/>
      <c r="I256" s="95"/>
      <c r="J256" s="95"/>
      <c r="K256" s="95"/>
      <c r="L256" s="95"/>
      <c r="M256" s="95"/>
      <c r="N256" s="95"/>
    </row>
    <row r="257" spans="2:14">
      <c r="B257" s="94"/>
      <c r="C257" s="94"/>
      <c r="D257" s="94"/>
      <c r="E257" s="94"/>
      <c r="F257" s="94"/>
      <c r="G257" s="94"/>
      <c r="H257" s="95"/>
      <c r="I257" s="95"/>
      <c r="J257" s="95"/>
      <c r="K257" s="95"/>
      <c r="L257" s="95"/>
      <c r="M257" s="95"/>
      <c r="N257" s="95"/>
    </row>
    <row r="258" spans="2:14">
      <c r="B258" s="94"/>
      <c r="C258" s="94"/>
      <c r="D258" s="94"/>
      <c r="E258" s="94"/>
      <c r="F258" s="94"/>
      <c r="G258" s="94"/>
      <c r="H258" s="95"/>
      <c r="I258" s="95"/>
      <c r="J258" s="95"/>
      <c r="K258" s="95"/>
      <c r="L258" s="95"/>
      <c r="M258" s="95"/>
      <c r="N258" s="95"/>
    </row>
    <row r="259" spans="2:14">
      <c r="B259" s="94"/>
      <c r="C259" s="94"/>
      <c r="D259" s="94"/>
      <c r="E259" s="94"/>
      <c r="F259" s="94"/>
      <c r="G259" s="94"/>
      <c r="H259" s="95"/>
      <c r="I259" s="95"/>
      <c r="J259" s="95"/>
      <c r="K259" s="95"/>
      <c r="L259" s="95"/>
      <c r="M259" s="95"/>
      <c r="N259" s="95"/>
    </row>
    <row r="260" spans="2:14">
      <c r="B260" s="94"/>
      <c r="C260" s="94"/>
      <c r="D260" s="94"/>
      <c r="E260" s="94"/>
      <c r="F260" s="94"/>
      <c r="G260" s="94"/>
      <c r="H260" s="95"/>
      <c r="I260" s="95"/>
      <c r="J260" s="95"/>
      <c r="K260" s="95"/>
      <c r="L260" s="95"/>
      <c r="M260" s="95"/>
      <c r="N260" s="95"/>
    </row>
    <row r="261" spans="2:14">
      <c r="B261" s="94"/>
      <c r="C261" s="94"/>
      <c r="D261" s="94"/>
      <c r="E261" s="94"/>
      <c r="F261" s="94"/>
      <c r="G261" s="94"/>
      <c r="H261" s="95"/>
      <c r="I261" s="95"/>
      <c r="J261" s="95"/>
      <c r="K261" s="95"/>
      <c r="L261" s="95"/>
      <c r="M261" s="95"/>
      <c r="N261" s="95"/>
    </row>
    <row r="262" spans="2:14">
      <c r="B262" s="94"/>
      <c r="C262" s="94"/>
      <c r="D262" s="94"/>
      <c r="E262" s="94"/>
      <c r="F262" s="94"/>
      <c r="G262" s="94"/>
      <c r="H262" s="95"/>
      <c r="I262" s="95"/>
      <c r="J262" s="95"/>
      <c r="K262" s="95"/>
      <c r="L262" s="95"/>
      <c r="M262" s="95"/>
      <c r="N262" s="95"/>
    </row>
    <row r="263" spans="2:14">
      <c r="B263" s="94"/>
      <c r="C263" s="94"/>
      <c r="D263" s="94"/>
      <c r="E263" s="94"/>
      <c r="F263" s="94"/>
      <c r="G263" s="94"/>
      <c r="H263" s="95"/>
      <c r="I263" s="95"/>
      <c r="J263" s="95"/>
      <c r="K263" s="95"/>
      <c r="L263" s="95"/>
      <c r="M263" s="95"/>
      <c r="N263" s="95"/>
    </row>
    <row r="264" spans="2:14">
      <c r="B264" s="94"/>
      <c r="C264" s="94"/>
      <c r="D264" s="94"/>
      <c r="E264" s="94"/>
      <c r="F264" s="94"/>
      <c r="G264" s="94"/>
      <c r="H264" s="95"/>
      <c r="I264" s="95"/>
      <c r="J264" s="95"/>
      <c r="K264" s="95"/>
      <c r="L264" s="95"/>
      <c r="M264" s="95"/>
      <c r="N264" s="95"/>
    </row>
    <row r="265" spans="2:14">
      <c r="B265" s="94"/>
      <c r="C265" s="94"/>
      <c r="D265" s="94"/>
      <c r="E265" s="94"/>
      <c r="F265" s="94"/>
      <c r="G265" s="94"/>
      <c r="H265" s="95"/>
      <c r="I265" s="95"/>
      <c r="J265" s="95"/>
      <c r="K265" s="95"/>
      <c r="L265" s="95"/>
      <c r="M265" s="95"/>
      <c r="N265" s="95"/>
    </row>
    <row r="266" spans="2:14">
      <c r="B266" s="94"/>
      <c r="C266" s="94"/>
      <c r="D266" s="94"/>
      <c r="E266" s="94"/>
      <c r="F266" s="94"/>
      <c r="G266" s="94"/>
      <c r="H266" s="95"/>
      <c r="I266" s="95"/>
      <c r="J266" s="95"/>
      <c r="K266" s="95"/>
      <c r="L266" s="95"/>
      <c r="M266" s="95"/>
      <c r="N266" s="95"/>
    </row>
    <row r="267" spans="2:14">
      <c r="B267" s="94"/>
      <c r="C267" s="94"/>
      <c r="D267" s="94"/>
      <c r="E267" s="94"/>
      <c r="F267" s="94"/>
      <c r="G267" s="94"/>
      <c r="H267" s="95"/>
      <c r="I267" s="95"/>
      <c r="J267" s="95"/>
      <c r="K267" s="95"/>
      <c r="L267" s="95"/>
      <c r="M267" s="95"/>
      <c r="N267" s="95"/>
    </row>
    <row r="268" spans="2:14">
      <c r="B268" s="94"/>
      <c r="C268" s="94"/>
      <c r="D268" s="94"/>
      <c r="E268" s="94"/>
      <c r="F268" s="94"/>
      <c r="G268" s="94"/>
      <c r="H268" s="95"/>
      <c r="I268" s="95"/>
      <c r="J268" s="95"/>
      <c r="K268" s="95"/>
      <c r="L268" s="95"/>
      <c r="M268" s="95"/>
      <c r="N268" s="95"/>
    </row>
    <row r="269" spans="2:14">
      <c r="B269" s="94"/>
      <c r="C269" s="94"/>
      <c r="D269" s="94"/>
      <c r="E269" s="94"/>
      <c r="F269" s="94"/>
      <c r="G269" s="94"/>
      <c r="H269" s="95"/>
      <c r="I269" s="95"/>
      <c r="J269" s="95"/>
      <c r="K269" s="95"/>
      <c r="L269" s="95"/>
      <c r="M269" s="95"/>
      <c r="N269" s="95"/>
    </row>
    <row r="270" spans="2:14">
      <c r="B270" s="94"/>
      <c r="C270" s="94"/>
      <c r="D270" s="94"/>
      <c r="E270" s="94"/>
      <c r="F270" s="94"/>
      <c r="G270" s="94"/>
      <c r="H270" s="95"/>
      <c r="I270" s="95"/>
      <c r="J270" s="95"/>
      <c r="K270" s="95"/>
      <c r="L270" s="95"/>
      <c r="M270" s="95"/>
      <c r="N270" s="95"/>
    </row>
    <row r="271" spans="2:14">
      <c r="B271" s="94"/>
      <c r="C271" s="94"/>
      <c r="D271" s="94"/>
      <c r="E271" s="94"/>
      <c r="F271" s="94"/>
      <c r="G271" s="94"/>
      <c r="H271" s="95"/>
      <c r="I271" s="95"/>
      <c r="J271" s="95"/>
      <c r="K271" s="95"/>
      <c r="L271" s="95"/>
      <c r="M271" s="95"/>
      <c r="N271" s="95"/>
    </row>
    <row r="272" spans="2:14">
      <c r="B272" s="94"/>
      <c r="C272" s="94"/>
      <c r="D272" s="94"/>
      <c r="E272" s="94"/>
      <c r="F272" s="94"/>
      <c r="G272" s="94"/>
      <c r="H272" s="95"/>
      <c r="I272" s="95"/>
      <c r="J272" s="95"/>
      <c r="K272" s="95"/>
      <c r="L272" s="95"/>
      <c r="M272" s="95"/>
      <c r="N272" s="95"/>
    </row>
    <row r="273" spans="2:14">
      <c r="B273" s="94"/>
      <c r="C273" s="94"/>
      <c r="D273" s="94"/>
      <c r="E273" s="94"/>
      <c r="F273" s="94"/>
      <c r="G273" s="94"/>
      <c r="H273" s="95"/>
      <c r="I273" s="95"/>
      <c r="J273" s="95"/>
      <c r="K273" s="95"/>
      <c r="L273" s="95"/>
      <c r="M273" s="95"/>
      <c r="N273" s="95"/>
    </row>
    <row r="274" spans="2:14">
      <c r="B274" s="94"/>
      <c r="C274" s="94"/>
      <c r="D274" s="94"/>
      <c r="E274" s="94"/>
      <c r="F274" s="94"/>
      <c r="G274" s="94"/>
      <c r="H274" s="95"/>
      <c r="I274" s="95"/>
      <c r="J274" s="95"/>
      <c r="K274" s="95"/>
      <c r="L274" s="95"/>
      <c r="M274" s="95"/>
      <c r="N274" s="95"/>
    </row>
    <row r="275" spans="2:14">
      <c r="B275" s="94"/>
      <c r="C275" s="94"/>
      <c r="D275" s="94"/>
      <c r="E275" s="94"/>
      <c r="F275" s="94"/>
      <c r="G275" s="94"/>
      <c r="H275" s="95"/>
      <c r="I275" s="95"/>
      <c r="J275" s="95"/>
      <c r="K275" s="95"/>
      <c r="L275" s="95"/>
      <c r="M275" s="95"/>
      <c r="N275" s="95"/>
    </row>
    <row r="276" spans="2:14">
      <c r="B276" s="94"/>
      <c r="C276" s="94"/>
      <c r="D276" s="94"/>
      <c r="E276" s="94"/>
      <c r="F276" s="94"/>
      <c r="G276" s="94"/>
      <c r="H276" s="95"/>
      <c r="I276" s="95"/>
      <c r="J276" s="95"/>
      <c r="K276" s="95"/>
      <c r="L276" s="95"/>
      <c r="M276" s="95"/>
      <c r="N276" s="95"/>
    </row>
    <row r="277" spans="2:14">
      <c r="B277" s="94"/>
      <c r="C277" s="94"/>
      <c r="D277" s="94"/>
      <c r="E277" s="94"/>
      <c r="F277" s="94"/>
      <c r="G277" s="94"/>
      <c r="H277" s="95"/>
      <c r="I277" s="95"/>
      <c r="J277" s="95"/>
      <c r="K277" s="95"/>
      <c r="L277" s="95"/>
      <c r="M277" s="95"/>
      <c r="N277" s="95"/>
    </row>
    <row r="278" spans="2:14">
      <c r="B278" s="94"/>
      <c r="C278" s="94"/>
      <c r="D278" s="94"/>
      <c r="E278" s="94"/>
      <c r="F278" s="94"/>
      <c r="G278" s="94"/>
      <c r="H278" s="95"/>
      <c r="I278" s="95"/>
      <c r="J278" s="95"/>
      <c r="K278" s="95"/>
      <c r="L278" s="95"/>
      <c r="M278" s="95"/>
      <c r="N278" s="95"/>
    </row>
    <row r="279" spans="2:14">
      <c r="B279" s="94"/>
      <c r="C279" s="94"/>
      <c r="D279" s="94"/>
      <c r="E279" s="94"/>
      <c r="F279" s="94"/>
      <c r="G279" s="94"/>
      <c r="H279" s="95"/>
      <c r="I279" s="95"/>
      <c r="J279" s="95"/>
      <c r="K279" s="95"/>
      <c r="L279" s="95"/>
      <c r="M279" s="95"/>
      <c r="N279" s="95"/>
    </row>
    <row r="280" spans="2:14">
      <c r="B280" s="94"/>
      <c r="C280" s="94"/>
      <c r="D280" s="94"/>
      <c r="E280" s="94"/>
      <c r="F280" s="94"/>
      <c r="G280" s="94"/>
      <c r="H280" s="95"/>
      <c r="I280" s="95"/>
      <c r="J280" s="95"/>
      <c r="K280" s="95"/>
      <c r="L280" s="95"/>
      <c r="M280" s="95"/>
      <c r="N280" s="95"/>
    </row>
    <row r="281" spans="2:14">
      <c r="B281" s="94"/>
      <c r="C281" s="94"/>
      <c r="D281" s="94"/>
      <c r="E281" s="94"/>
      <c r="F281" s="94"/>
      <c r="G281" s="94"/>
      <c r="H281" s="95"/>
      <c r="I281" s="95"/>
      <c r="J281" s="95"/>
      <c r="K281" s="95"/>
      <c r="L281" s="95"/>
      <c r="M281" s="95"/>
      <c r="N281" s="95"/>
    </row>
    <row r="282" spans="2:14">
      <c r="B282" s="94"/>
      <c r="C282" s="94"/>
      <c r="D282" s="94"/>
      <c r="E282" s="94"/>
      <c r="F282" s="94"/>
      <c r="G282" s="94"/>
      <c r="H282" s="95"/>
      <c r="I282" s="95"/>
      <c r="J282" s="95"/>
      <c r="K282" s="95"/>
      <c r="L282" s="95"/>
      <c r="M282" s="95"/>
      <c r="N282" s="95"/>
    </row>
    <row r="283" spans="2:14">
      <c r="B283" s="94"/>
      <c r="C283" s="94"/>
      <c r="D283" s="94"/>
      <c r="E283" s="94"/>
      <c r="F283" s="94"/>
      <c r="G283" s="94"/>
      <c r="H283" s="95"/>
      <c r="I283" s="95"/>
      <c r="J283" s="95"/>
      <c r="K283" s="95"/>
      <c r="L283" s="95"/>
      <c r="M283" s="95"/>
      <c r="N283" s="95"/>
    </row>
    <row r="284" spans="2:14">
      <c r="B284" s="94"/>
      <c r="C284" s="94"/>
      <c r="D284" s="94"/>
      <c r="E284" s="94"/>
      <c r="F284" s="94"/>
      <c r="G284" s="94"/>
      <c r="H284" s="95"/>
      <c r="I284" s="95"/>
      <c r="J284" s="95"/>
      <c r="K284" s="95"/>
      <c r="L284" s="95"/>
      <c r="M284" s="95"/>
      <c r="N284" s="95"/>
    </row>
    <row r="285" spans="2:14">
      <c r="B285" s="94"/>
      <c r="C285" s="94"/>
      <c r="D285" s="94"/>
      <c r="E285" s="94"/>
      <c r="F285" s="94"/>
      <c r="G285" s="94"/>
      <c r="H285" s="95"/>
      <c r="I285" s="95"/>
      <c r="J285" s="95"/>
      <c r="K285" s="95"/>
      <c r="L285" s="95"/>
      <c r="M285" s="95"/>
      <c r="N285" s="95"/>
    </row>
    <row r="286" spans="2:14">
      <c r="B286" s="94"/>
      <c r="C286" s="94"/>
      <c r="D286" s="94"/>
      <c r="E286" s="94"/>
      <c r="F286" s="94"/>
      <c r="G286" s="94"/>
      <c r="H286" s="95"/>
      <c r="I286" s="95"/>
      <c r="J286" s="95"/>
      <c r="K286" s="95"/>
      <c r="L286" s="95"/>
      <c r="M286" s="95"/>
      <c r="N286" s="95"/>
    </row>
    <row r="287" spans="2:14">
      <c r="B287" s="94"/>
      <c r="C287" s="94"/>
      <c r="D287" s="94"/>
      <c r="E287" s="94"/>
      <c r="F287" s="94"/>
      <c r="G287" s="94"/>
      <c r="H287" s="95"/>
      <c r="I287" s="95"/>
      <c r="J287" s="95"/>
      <c r="K287" s="95"/>
      <c r="L287" s="95"/>
      <c r="M287" s="95"/>
      <c r="N287" s="95"/>
    </row>
    <row r="288" spans="2:14">
      <c r="B288" s="94"/>
      <c r="C288" s="94"/>
      <c r="D288" s="94"/>
      <c r="E288" s="94"/>
      <c r="F288" s="94"/>
      <c r="G288" s="94"/>
      <c r="H288" s="95"/>
      <c r="I288" s="95"/>
      <c r="J288" s="95"/>
      <c r="K288" s="95"/>
      <c r="L288" s="95"/>
      <c r="M288" s="95"/>
      <c r="N288" s="95"/>
    </row>
    <row r="289" spans="2:14">
      <c r="B289" s="94"/>
      <c r="C289" s="94"/>
      <c r="D289" s="94"/>
      <c r="E289" s="94"/>
      <c r="F289" s="94"/>
      <c r="G289" s="94"/>
      <c r="H289" s="95"/>
      <c r="I289" s="95"/>
      <c r="J289" s="95"/>
      <c r="K289" s="95"/>
      <c r="L289" s="95"/>
      <c r="M289" s="95"/>
      <c r="N289" s="95"/>
    </row>
    <row r="290" spans="2:14">
      <c r="B290" s="94"/>
      <c r="C290" s="94"/>
      <c r="D290" s="94"/>
      <c r="E290" s="94"/>
      <c r="F290" s="94"/>
      <c r="G290" s="94"/>
      <c r="H290" s="95"/>
      <c r="I290" s="95"/>
      <c r="J290" s="95"/>
      <c r="K290" s="95"/>
      <c r="L290" s="95"/>
      <c r="M290" s="95"/>
      <c r="N290" s="95"/>
    </row>
    <row r="291" spans="2:14">
      <c r="B291" s="94"/>
      <c r="C291" s="94"/>
      <c r="D291" s="94"/>
      <c r="E291" s="94"/>
      <c r="F291" s="94"/>
      <c r="G291" s="94"/>
      <c r="H291" s="95"/>
      <c r="I291" s="95"/>
      <c r="J291" s="95"/>
      <c r="K291" s="95"/>
      <c r="L291" s="95"/>
      <c r="M291" s="95"/>
      <c r="N291" s="95"/>
    </row>
    <row r="292" spans="2:14">
      <c r="B292" s="94"/>
      <c r="C292" s="94"/>
      <c r="D292" s="94"/>
      <c r="E292" s="94"/>
      <c r="F292" s="94"/>
      <c r="G292" s="94"/>
      <c r="H292" s="95"/>
      <c r="I292" s="95"/>
      <c r="J292" s="95"/>
      <c r="K292" s="95"/>
      <c r="L292" s="95"/>
      <c r="M292" s="95"/>
      <c r="N292" s="95"/>
    </row>
    <row r="293" spans="2:14">
      <c r="B293" s="94"/>
      <c r="C293" s="94"/>
      <c r="D293" s="94"/>
      <c r="E293" s="94"/>
      <c r="F293" s="94"/>
      <c r="G293" s="94"/>
      <c r="H293" s="95"/>
      <c r="I293" s="95"/>
      <c r="J293" s="95"/>
      <c r="K293" s="95"/>
      <c r="L293" s="95"/>
      <c r="M293" s="95"/>
      <c r="N293" s="95"/>
    </row>
    <row r="294" spans="2:14">
      <c r="B294" s="94"/>
      <c r="C294" s="94"/>
      <c r="D294" s="94"/>
      <c r="E294" s="94"/>
      <c r="F294" s="94"/>
      <c r="G294" s="94"/>
      <c r="H294" s="95"/>
      <c r="I294" s="95"/>
      <c r="J294" s="95"/>
      <c r="K294" s="95"/>
      <c r="L294" s="95"/>
      <c r="M294" s="95"/>
      <c r="N294" s="95"/>
    </row>
    <row r="295" spans="2:14">
      <c r="B295" s="94"/>
      <c r="C295" s="94"/>
      <c r="D295" s="94"/>
      <c r="E295" s="94"/>
      <c r="F295" s="94"/>
      <c r="G295" s="94"/>
      <c r="H295" s="95"/>
      <c r="I295" s="95"/>
      <c r="J295" s="95"/>
      <c r="K295" s="95"/>
      <c r="L295" s="95"/>
      <c r="M295" s="95"/>
      <c r="N295" s="95"/>
    </row>
    <row r="296" spans="2:14">
      <c r="B296" s="94"/>
      <c r="C296" s="94"/>
      <c r="D296" s="94"/>
      <c r="E296" s="94"/>
      <c r="F296" s="94"/>
      <c r="G296" s="94"/>
      <c r="H296" s="95"/>
      <c r="I296" s="95"/>
      <c r="J296" s="95"/>
      <c r="K296" s="95"/>
      <c r="L296" s="95"/>
      <c r="M296" s="95"/>
      <c r="N296" s="95"/>
    </row>
    <row r="297" spans="2:14">
      <c r="B297" s="94"/>
      <c r="C297" s="94"/>
      <c r="D297" s="94"/>
      <c r="E297" s="94"/>
      <c r="F297" s="94"/>
      <c r="G297" s="94"/>
      <c r="H297" s="95"/>
      <c r="I297" s="95"/>
      <c r="J297" s="95"/>
      <c r="K297" s="95"/>
      <c r="L297" s="95"/>
      <c r="M297" s="95"/>
      <c r="N297" s="95"/>
    </row>
    <row r="298" spans="2:14">
      <c r="B298" s="94"/>
      <c r="C298" s="94"/>
      <c r="D298" s="94"/>
      <c r="E298" s="94"/>
      <c r="F298" s="94"/>
      <c r="G298" s="94"/>
      <c r="H298" s="95"/>
      <c r="I298" s="95"/>
      <c r="J298" s="95"/>
      <c r="K298" s="95"/>
      <c r="L298" s="95"/>
      <c r="M298" s="95"/>
      <c r="N298" s="95"/>
    </row>
    <row r="299" spans="2:14">
      <c r="B299" s="94"/>
      <c r="C299" s="94"/>
      <c r="D299" s="94"/>
      <c r="E299" s="94"/>
      <c r="F299" s="94"/>
      <c r="G299" s="94"/>
      <c r="H299" s="95"/>
      <c r="I299" s="95"/>
      <c r="J299" s="95"/>
      <c r="K299" s="95"/>
      <c r="L299" s="95"/>
      <c r="M299" s="95"/>
      <c r="N299" s="95"/>
    </row>
    <row r="300" spans="2:14">
      <c r="B300" s="94"/>
      <c r="C300" s="94"/>
      <c r="D300" s="94"/>
      <c r="E300" s="94"/>
      <c r="F300" s="94"/>
      <c r="G300" s="94"/>
      <c r="H300" s="95"/>
      <c r="I300" s="95"/>
      <c r="J300" s="95"/>
      <c r="K300" s="95"/>
      <c r="L300" s="95"/>
      <c r="M300" s="95"/>
      <c r="N300" s="95"/>
    </row>
    <row r="301" spans="2:14">
      <c r="B301" s="94"/>
      <c r="C301" s="94"/>
      <c r="D301" s="94"/>
      <c r="E301" s="94"/>
      <c r="F301" s="94"/>
      <c r="G301" s="94"/>
      <c r="H301" s="95"/>
      <c r="I301" s="95"/>
      <c r="J301" s="95"/>
      <c r="K301" s="95"/>
      <c r="L301" s="95"/>
      <c r="M301" s="95"/>
      <c r="N301" s="95"/>
    </row>
    <row r="302" spans="2:14">
      <c r="B302" s="94"/>
      <c r="C302" s="94"/>
      <c r="D302" s="94"/>
      <c r="E302" s="94"/>
      <c r="F302" s="94"/>
      <c r="G302" s="94"/>
      <c r="H302" s="95"/>
      <c r="I302" s="95"/>
      <c r="J302" s="95"/>
      <c r="K302" s="95"/>
      <c r="L302" s="95"/>
      <c r="M302" s="95"/>
      <c r="N302" s="95"/>
    </row>
    <row r="303" spans="2:14">
      <c r="B303" s="94"/>
      <c r="C303" s="94"/>
      <c r="D303" s="94"/>
      <c r="E303" s="94"/>
      <c r="F303" s="94"/>
      <c r="G303" s="94"/>
      <c r="H303" s="95"/>
      <c r="I303" s="95"/>
      <c r="J303" s="95"/>
      <c r="K303" s="95"/>
      <c r="L303" s="95"/>
      <c r="M303" s="95"/>
      <c r="N303" s="95"/>
    </row>
    <row r="304" spans="2:14">
      <c r="B304" s="94"/>
      <c r="C304" s="94"/>
      <c r="D304" s="94"/>
      <c r="E304" s="94"/>
      <c r="F304" s="94"/>
      <c r="G304" s="94"/>
      <c r="H304" s="95"/>
      <c r="I304" s="95"/>
      <c r="J304" s="95"/>
      <c r="K304" s="95"/>
      <c r="L304" s="95"/>
      <c r="M304" s="95"/>
      <c r="N304" s="95"/>
    </row>
    <row r="305" spans="2:14">
      <c r="B305" s="94"/>
      <c r="C305" s="94"/>
      <c r="D305" s="94"/>
      <c r="E305" s="94"/>
      <c r="F305" s="94"/>
      <c r="G305" s="94"/>
      <c r="H305" s="95"/>
      <c r="I305" s="95"/>
      <c r="J305" s="95"/>
      <c r="K305" s="95"/>
      <c r="L305" s="95"/>
      <c r="M305" s="95"/>
      <c r="N305" s="95"/>
    </row>
    <row r="306" spans="2:14">
      <c r="B306" s="94"/>
      <c r="C306" s="94"/>
      <c r="D306" s="94"/>
      <c r="E306" s="94"/>
      <c r="F306" s="94"/>
      <c r="G306" s="94"/>
      <c r="H306" s="95"/>
      <c r="I306" s="95"/>
      <c r="J306" s="95"/>
      <c r="K306" s="95"/>
      <c r="L306" s="95"/>
      <c r="M306" s="95"/>
      <c r="N306" s="95"/>
    </row>
    <row r="307" spans="2:14">
      <c r="B307" s="94"/>
      <c r="C307" s="94"/>
      <c r="D307" s="94"/>
      <c r="E307" s="94"/>
      <c r="F307" s="94"/>
      <c r="G307" s="94"/>
      <c r="H307" s="95"/>
      <c r="I307" s="95"/>
      <c r="J307" s="95"/>
      <c r="K307" s="95"/>
      <c r="L307" s="95"/>
      <c r="M307" s="95"/>
      <c r="N307" s="95"/>
    </row>
    <row r="308" spans="2:14">
      <c r="B308" s="94"/>
      <c r="C308" s="94"/>
      <c r="D308" s="94"/>
      <c r="E308" s="94"/>
      <c r="F308" s="94"/>
      <c r="G308" s="94"/>
      <c r="H308" s="95"/>
      <c r="I308" s="95"/>
      <c r="J308" s="95"/>
      <c r="K308" s="95"/>
      <c r="L308" s="95"/>
      <c r="M308" s="95"/>
      <c r="N308" s="95"/>
    </row>
    <row r="309" spans="2:14">
      <c r="B309" s="94"/>
      <c r="C309" s="94"/>
      <c r="D309" s="94"/>
      <c r="E309" s="94"/>
      <c r="F309" s="94"/>
      <c r="G309" s="94"/>
      <c r="H309" s="95"/>
      <c r="I309" s="95"/>
      <c r="J309" s="95"/>
      <c r="K309" s="95"/>
      <c r="L309" s="95"/>
      <c r="M309" s="95"/>
      <c r="N309" s="95"/>
    </row>
    <row r="310" spans="2:14">
      <c r="B310" s="94"/>
      <c r="C310" s="94"/>
      <c r="D310" s="94"/>
      <c r="E310" s="94"/>
      <c r="F310" s="94"/>
      <c r="G310" s="94"/>
      <c r="H310" s="95"/>
      <c r="I310" s="95"/>
      <c r="J310" s="95"/>
      <c r="K310" s="95"/>
      <c r="L310" s="95"/>
      <c r="M310" s="95"/>
      <c r="N310" s="95"/>
    </row>
    <row r="311" spans="2:14">
      <c r="B311" s="94"/>
      <c r="C311" s="94"/>
      <c r="D311" s="94"/>
      <c r="E311" s="94"/>
      <c r="F311" s="94"/>
      <c r="G311" s="94"/>
      <c r="H311" s="95"/>
      <c r="I311" s="95"/>
      <c r="J311" s="95"/>
      <c r="K311" s="95"/>
      <c r="L311" s="95"/>
      <c r="M311" s="95"/>
      <c r="N311" s="95"/>
    </row>
    <row r="312" spans="2:14">
      <c r="B312" s="94"/>
      <c r="C312" s="94"/>
      <c r="D312" s="94"/>
      <c r="E312" s="94"/>
      <c r="F312" s="94"/>
      <c r="G312" s="94"/>
      <c r="H312" s="95"/>
      <c r="I312" s="95"/>
      <c r="J312" s="95"/>
      <c r="K312" s="95"/>
      <c r="L312" s="95"/>
      <c r="M312" s="95"/>
      <c r="N312" s="95"/>
    </row>
    <row r="313" spans="2:14">
      <c r="B313" s="94"/>
      <c r="C313" s="94"/>
      <c r="D313" s="94"/>
      <c r="E313" s="94"/>
      <c r="F313" s="94"/>
      <c r="G313" s="94"/>
      <c r="H313" s="95"/>
      <c r="I313" s="95"/>
      <c r="J313" s="95"/>
      <c r="K313" s="95"/>
      <c r="L313" s="95"/>
      <c r="M313" s="95"/>
      <c r="N313" s="95"/>
    </row>
    <row r="314" spans="2:14">
      <c r="B314" s="94"/>
      <c r="C314" s="94"/>
      <c r="D314" s="94"/>
      <c r="E314" s="94"/>
      <c r="F314" s="94"/>
      <c r="G314" s="94"/>
      <c r="H314" s="95"/>
      <c r="I314" s="95"/>
      <c r="J314" s="95"/>
      <c r="K314" s="95"/>
      <c r="L314" s="95"/>
      <c r="M314" s="95"/>
      <c r="N314" s="95"/>
    </row>
    <row r="315" spans="2:14">
      <c r="B315" s="94"/>
      <c r="C315" s="94"/>
      <c r="D315" s="94"/>
      <c r="E315" s="94"/>
      <c r="F315" s="94"/>
      <c r="G315" s="94"/>
      <c r="H315" s="95"/>
      <c r="I315" s="95"/>
      <c r="J315" s="95"/>
      <c r="K315" s="95"/>
      <c r="L315" s="95"/>
      <c r="M315" s="95"/>
      <c r="N315" s="95"/>
    </row>
    <row r="316" spans="2:14">
      <c r="B316" s="94"/>
      <c r="C316" s="94"/>
      <c r="D316" s="94"/>
      <c r="E316" s="94"/>
      <c r="F316" s="94"/>
      <c r="G316" s="94"/>
      <c r="H316" s="95"/>
      <c r="I316" s="95"/>
      <c r="J316" s="95"/>
      <c r="K316" s="95"/>
      <c r="L316" s="95"/>
      <c r="M316" s="95"/>
      <c r="N316" s="95"/>
    </row>
    <row r="317" spans="2:14">
      <c r="B317" s="94"/>
      <c r="C317" s="94"/>
      <c r="D317" s="94"/>
      <c r="E317" s="94"/>
      <c r="F317" s="94"/>
      <c r="G317" s="94"/>
      <c r="H317" s="95"/>
      <c r="I317" s="95"/>
      <c r="J317" s="95"/>
      <c r="K317" s="95"/>
      <c r="L317" s="95"/>
      <c r="M317" s="95"/>
      <c r="N317" s="95"/>
    </row>
    <row r="318" spans="2:14">
      <c r="B318" s="94"/>
      <c r="C318" s="94"/>
      <c r="D318" s="94"/>
      <c r="E318" s="94"/>
      <c r="F318" s="94"/>
      <c r="G318" s="94"/>
      <c r="H318" s="95"/>
      <c r="I318" s="95"/>
      <c r="J318" s="95"/>
      <c r="K318" s="95"/>
      <c r="L318" s="95"/>
      <c r="M318" s="95"/>
      <c r="N318" s="95"/>
    </row>
    <row r="319" spans="2:14">
      <c r="B319" s="94"/>
      <c r="C319" s="94"/>
      <c r="D319" s="94"/>
      <c r="E319" s="94"/>
      <c r="F319" s="94"/>
      <c r="G319" s="94"/>
      <c r="H319" s="95"/>
      <c r="I319" s="95"/>
      <c r="J319" s="95"/>
      <c r="K319" s="95"/>
      <c r="L319" s="95"/>
      <c r="M319" s="95"/>
      <c r="N319" s="95"/>
    </row>
    <row r="320" spans="2:14">
      <c r="B320" s="94"/>
      <c r="C320" s="94"/>
      <c r="D320" s="94"/>
      <c r="E320" s="94"/>
      <c r="F320" s="94"/>
      <c r="G320" s="94"/>
      <c r="H320" s="95"/>
      <c r="I320" s="95"/>
      <c r="J320" s="95"/>
      <c r="K320" s="95"/>
      <c r="L320" s="95"/>
      <c r="M320" s="95"/>
      <c r="N320" s="95"/>
    </row>
    <row r="321" spans="2:14">
      <c r="B321" s="94"/>
      <c r="C321" s="94"/>
      <c r="D321" s="94"/>
      <c r="E321" s="94"/>
      <c r="F321" s="94"/>
      <c r="G321" s="94"/>
      <c r="H321" s="95"/>
      <c r="I321" s="95"/>
      <c r="J321" s="95"/>
      <c r="K321" s="95"/>
      <c r="L321" s="95"/>
      <c r="M321" s="95"/>
      <c r="N321" s="95"/>
    </row>
    <row r="322" spans="2:14">
      <c r="B322" s="94"/>
      <c r="C322" s="94"/>
      <c r="D322" s="94"/>
      <c r="E322" s="94"/>
      <c r="F322" s="94"/>
      <c r="G322" s="94"/>
      <c r="H322" s="95"/>
      <c r="I322" s="95"/>
      <c r="J322" s="95"/>
      <c r="K322" s="95"/>
      <c r="L322" s="95"/>
      <c r="M322" s="95"/>
      <c r="N322" s="95"/>
    </row>
    <row r="323" spans="2:14">
      <c r="B323" s="94"/>
      <c r="C323" s="94"/>
      <c r="D323" s="94"/>
      <c r="E323" s="94"/>
      <c r="F323" s="94"/>
      <c r="G323" s="94"/>
      <c r="H323" s="95"/>
      <c r="I323" s="95"/>
      <c r="J323" s="95"/>
      <c r="K323" s="95"/>
      <c r="L323" s="95"/>
      <c r="M323" s="95"/>
      <c r="N323" s="95"/>
    </row>
    <row r="324" spans="2:14">
      <c r="B324" s="94"/>
      <c r="C324" s="94"/>
      <c r="D324" s="94"/>
      <c r="E324" s="94"/>
      <c r="F324" s="94"/>
      <c r="G324" s="94"/>
      <c r="H324" s="95"/>
      <c r="I324" s="95"/>
      <c r="J324" s="95"/>
      <c r="K324" s="95"/>
      <c r="L324" s="95"/>
      <c r="M324" s="95"/>
      <c r="N324" s="95"/>
    </row>
    <row r="325" spans="2:14">
      <c r="B325" s="94"/>
      <c r="C325" s="94"/>
      <c r="D325" s="94"/>
      <c r="E325" s="94"/>
      <c r="F325" s="94"/>
      <c r="G325" s="94"/>
      <c r="H325" s="95"/>
      <c r="I325" s="95"/>
      <c r="J325" s="95"/>
      <c r="K325" s="95"/>
      <c r="L325" s="95"/>
      <c r="M325" s="95"/>
      <c r="N325" s="95"/>
    </row>
    <row r="326" spans="2:14">
      <c r="B326" s="94"/>
      <c r="C326" s="94"/>
      <c r="D326" s="94"/>
      <c r="E326" s="94"/>
      <c r="F326" s="94"/>
      <c r="G326" s="94"/>
      <c r="H326" s="95"/>
      <c r="I326" s="95"/>
      <c r="J326" s="95"/>
      <c r="K326" s="95"/>
      <c r="L326" s="95"/>
      <c r="M326" s="95"/>
      <c r="N326" s="95"/>
    </row>
    <row r="327" spans="2:14">
      <c r="B327" s="94"/>
      <c r="C327" s="94"/>
      <c r="D327" s="94"/>
      <c r="E327" s="94"/>
      <c r="F327" s="94"/>
      <c r="G327" s="94"/>
      <c r="H327" s="95"/>
      <c r="I327" s="95"/>
      <c r="J327" s="95"/>
      <c r="K327" s="95"/>
      <c r="L327" s="95"/>
      <c r="M327" s="95"/>
      <c r="N327" s="95"/>
    </row>
    <row r="328" spans="2:14">
      <c r="B328" s="94"/>
      <c r="C328" s="94"/>
      <c r="D328" s="94"/>
      <c r="E328" s="94"/>
      <c r="F328" s="94"/>
      <c r="G328" s="94"/>
      <c r="H328" s="95"/>
      <c r="I328" s="95"/>
      <c r="J328" s="95"/>
      <c r="K328" s="95"/>
      <c r="L328" s="95"/>
      <c r="M328" s="95"/>
      <c r="N328" s="95"/>
    </row>
    <row r="329" spans="2:14">
      <c r="B329" s="94"/>
      <c r="C329" s="94"/>
      <c r="D329" s="94"/>
      <c r="E329" s="94"/>
      <c r="F329" s="94"/>
      <c r="G329" s="94"/>
      <c r="H329" s="95"/>
      <c r="I329" s="95"/>
      <c r="J329" s="95"/>
      <c r="K329" s="95"/>
      <c r="L329" s="95"/>
      <c r="M329" s="95"/>
      <c r="N329" s="95"/>
    </row>
    <row r="330" spans="2:14">
      <c r="B330" s="94"/>
      <c r="C330" s="94"/>
      <c r="D330" s="94"/>
      <c r="E330" s="94"/>
      <c r="F330" s="94"/>
      <c r="G330" s="94"/>
      <c r="H330" s="95"/>
      <c r="I330" s="95"/>
      <c r="J330" s="95"/>
      <c r="K330" s="95"/>
      <c r="L330" s="95"/>
      <c r="M330" s="95"/>
      <c r="N330" s="95"/>
    </row>
    <row r="331" spans="2:14">
      <c r="B331" s="94"/>
      <c r="C331" s="94"/>
      <c r="D331" s="94"/>
      <c r="E331" s="94"/>
      <c r="F331" s="94"/>
      <c r="G331" s="94"/>
      <c r="H331" s="95"/>
      <c r="I331" s="95"/>
      <c r="J331" s="95"/>
      <c r="K331" s="95"/>
      <c r="L331" s="95"/>
      <c r="M331" s="95"/>
      <c r="N331" s="95"/>
    </row>
    <row r="332" spans="2:14">
      <c r="B332" s="94"/>
      <c r="C332" s="94"/>
      <c r="D332" s="94"/>
      <c r="E332" s="94"/>
      <c r="F332" s="94"/>
      <c r="G332" s="94"/>
      <c r="H332" s="95"/>
      <c r="I332" s="95"/>
      <c r="J332" s="95"/>
      <c r="K332" s="95"/>
      <c r="L332" s="95"/>
      <c r="M332" s="95"/>
      <c r="N332" s="95"/>
    </row>
    <row r="333" spans="2:14">
      <c r="B333" s="94"/>
      <c r="C333" s="94"/>
      <c r="D333" s="94"/>
      <c r="E333" s="94"/>
      <c r="F333" s="94"/>
      <c r="G333" s="94"/>
      <c r="H333" s="95"/>
      <c r="I333" s="95"/>
      <c r="J333" s="95"/>
      <c r="K333" s="95"/>
      <c r="L333" s="95"/>
      <c r="M333" s="95"/>
      <c r="N333" s="95"/>
    </row>
    <row r="334" spans="2:14">
      <c r="B334" s="94"/>
      <c r="C334" s="94"/>
      <c r="D334" s="94"/>
      <c r="E334" s="94"/>
      <c r="F334" s="94"/>
      <c r="G334" s="94"/>
      <c r="H334" s="95"/>
      <c r="I334" s="95"/>
      <c r="J334" s="95"/>
      <c r="K334" s="95"/>
      <c r="L334" s="95"/>
      <c r="M334" s="95"/>
      <c r="N334" s="95"/>
    </row>
    <row r="335" spans="2:14">
      <c r="B335" s="94"/>
      <c r="C335" s="94"/>
      <c r="D335" s="94"/>
      <c r="E335" s="94"/>
      <c r="F335" s="94"/>
      <c r="G335" s="94"/>
      <c r="H335" s="95"/>
      <c r="I335" s="95"/>
      <c r="J335" s="95"/>
      <c r="K335" s="95"/>
      <c r="L335" s="95"/>
      <c r="M335" s="95"/>
      <c r="N335" s="95"/>
    </row>
    <row r="336" spans="2:14">
      <c r="B336" s="94"/>
      <c r="C336" s="94"/>
      <c r="D336" s="94"/>
      <c r="E336" s="94"/>
      <c r="F336" s="94"/>
      <c r="G336" s="94"/>
      <c r="H336" s="95"/>
      <c r="I336" s="95"/>
      <c r="J336" s="95"/>
      <c r="K336" s="95"/>
      <c r="L336" s="95"/>
      <c r="M336" s="95"/>
      <c r="N336" s="95"/>
    </row>
    <row r="337" spans="2:14">
      <c r="B337" s="94"/>
      <c r="C337" s="94"/>
      <c r="D337" s="94"/>
      <c r="E337" s="94"/>
      <c r="F337" s="94"/>
      <c r="G337" s="94"/>
      <c r="H337" s="95"/>
      <c r="I337" s="95"/>
      <c r="J337" s="95"/>
      <c r="K337" s="95"/>
      <c r="L337" s="95"/>
      <c r="M337" s="95"/>
      <c r="N337" s="95"/>
    </row>
    <row r="338" spans="2:14">
      <c r="B338" s="94"/>
      <c r="C338" s="94"/>
      <c r="D338" s="94"/>
      <c r="E338" s="94"/>
      <c r="F338" s="94"/>
      <c r="G338" s="94"/>
      <c r="H338" s="95"/>
      <c r="I338" s="95"/>
      <c r="J338" s="95"/>
      <c r="K338" s="95"/>
      <c r="L338" s="95"/>
      <c r="M338" s="95"/>
      <c r="N338" s="95"/>
    </row>
    <row r="339" spans="2:14">
      <c r="B339" s="94"/>
      <c r="C339" s="94"/>
      <c r="D339" s="94"/>
      <c r="E339" s="94"/>
      <c r="F339" s="94"/>
      <c r="G339" s="94"/>
      <c r="H339" s="95"/>
      <c r="I339" s="95"/>
      <c r="J339" s="95"/>
      <c r="K339" s="95"/>
      <c r="L339" s="95"/>
      <c r="M339" s="95"/>
      <c r="N339" s="95"/>
    </row>
    <row r="340" spans="2:14">
      <c r="B340" s="94"/>
      <c r="C340" s="94"/>
      <c r="D340" s="94"/>
      <c r="E340" s="94"/>
      <c r="F340" s="94"/>
      <c r="G340" s="94"/>
      <c r="H340" s="95"/>
      <c r="I340" s="95"/>
      <c r="J340" s="95"/>
      <c r="K340" s="95"/>
      <c r="L340" s="95"/>
      <c r="M340" s="95"/>
      <c r="N340" s="95"/>
    </row>
    <row r="341" spans="2:14">
      <c r="B341" s="94"/>
      <c r="C341" s="94"/>
      <c r="D341" s="94"/>
      <c r="E341" s="94"/>
      <c r="F341" s="94"/>
      <c r="G341" s="94"/>
      <c r="H341" s="95"/>
      <c r="I341" s="95"/>
      <c r="J341" s="95"/>
      <c r="K341" s="95"/>
      <c r="L341" s="95"/>
      <c r="M341" s="95"/>
      <c r="N341" s="95"/>
    </row>
    <row r="342" spans="2:14">
      <c r="B342" s="94"/>
      <c r="C342" s="94"/>
      <c r="D342" s="94"/>
      <c r="E342" s="94"/>
      <c r="F342" s="94"/>
      <c r="G342" s="94"/>
      <c r="H342" s="95"/>
      <c r="I342" s="95"/>
      <c r="J342" s="95"/>
      <c r="K342" s="95"/>
      <c r="L342" s="95"/>
      <c r="M342" s="95"/>
      <c r="N342" s="95"/>
    </row>
    <row r="343" spans="2:14">
      <c r="B343" s="94"/>
      <c r="C343" s="94"/>
      <c r="D343" s="94"/>
      <c r="E343" s="94"/>
      <c r="F343" s="94"/>
      <c r="G343" s="94"/>
      <c r="H343" s="95"/>
      <c r="I343" s="95"/>
      <c r="J343" s="95"/>
      <c r="K343" s="95"/>
      <c r="L343" s="95"/>
      <c r="M343" s="95"/>
      <c r="N343" s="95"/>
    </row>
    <row r="344" spans="2:14">
      <c r="B344" s="94"/>
      <c r="C344" s="94"/>
      <c r="D344" s="94"/>
      <c r="E344" s="94"/>
      <c r="F344" s="94"/>
      <c r="G344" s="94"/>
      <c r="H344" s="95"/>
      <c r="I344" s="95"/>
      <c r="J344" s="95"/>
      <c r="K344" s="95"/>
      <c r="L344" s="95"/>
      <c r="M344" s="95"/>
      <c r="N344" s="95"/>
    </row>
    <row r="345" spans="2:14">
      <c r="B345" s="94"/>
      <c r="C345" s="94"/>
      <c r="D345" s="94"/>
      <c r="E345" s="94"/>
      <c r="F345" s="94"/>
      <c r="G345" s="94"/>
      <c r="H345" s="95"/>
      <c r="I345" s="95"/>
      <c r="J345" s="95"/>
      <c r="K345" s="95"/>
      <c r="L345" s="95"/>
      <c r="M345" s="95"/>
      <c r="N345" s="95"/>
    </row>
    <row r="346" spans="2:14">
      <c r="B346" s="94"/>
      <c r="C346" s="94"/>
      <c r="D346" s="94"/>
      <c r="E346" s="94"/>
      <c r="F346" s="94"/>
      <c r="G346" s="94"/>
      <c r="H346" s="95"/>
      <c r="I346" s="95"/>
      <c r="J346" s="95"/>
      <c r="K346" s="95"/>
      <c r="L346" s="95"/>
      <c r="M346" s="95"/>
      <c r="N346" s="95"/>
    </row>
    <row r="347" spans="2:14">
      <c r="B347" s="94"/>
      <c r="C347" s="94"/>
      <c r="D347" s="94"/>
      <c r="E347" s="94"/>
      <c r="F347" s="94"/>
      <c r="G347" s="94"/>
      <c r="H347" s="95"/>
      <c r="I347" s="95"/>
      <c r="J347" s="95"/>
      <c r="K347" s="95"/>
      <c r="L347" s="95"/>
      <c r="M347" s="95"/>
      <c r="N347" s="95"/>
    </row>
    <row r="348" spans="2:14">
      <c r="B348" s="94"/>
      <c r="C348" s="94"/>
      <c r="D348" s="94"/>
      <c r="E348" s="94"/>
      <c r="F348" s="94"/>
      <c r="G348" s="94"/>
      <c r="H348" s="95"/>
      <c r="I348" s="95"/>
      <c r="J348" s="95"/>
      <c r="K348" s="95"/>
      <c r="L348" s="95"/>
      <c r="M348" s="95"/>
      <c r="N348" s="95"/>
    </row>
    <row r="349" spans="2:14">
      <c r="B349" s="94"/>
      <c r="C349" s="94"/>
      <c r="D349" s="94"/>
      <c r="E349" s="94"/>
      <c r="F349" s="94"/>
      <c r="G349" s="94"/>
      <c r="H349" s="95"/>
      <c r="I349" s="95"/>
      <c r="J349" s="95"/>
      <c r="K349" s="95"/>
      <c r="L349" s="95"/>
      <c r="M349" s="95"/>
      <c r="N349" s="95"/>
    </row>
    <row r="350" spans="2:14">
      <c r="B350" s="94"/>
      <c r="C350" s="94"/>
      <c r="D350" s="94"/>
      <c r="E350" s="94"/>
      <c r="F350" s="94"/>
      <c r="G350" s="94"/>
      <c r="H350" s="95"/>
      <c r="I350" s="95"/>
      <c r="J350" s="95"/>
      <c r="K350" s="95"/>
      <c r="L350" s="95"/>
      <c r="M350" s="95"/>
      <c r="N350" s="95"/>
    </row>
    <row r="351" spans="2:14">
      <c r="B351" s="94"/>
      <c r="C351" s="94"/>
      <c r="D351" s="94"/>
      <c r="E351" s="94"/>
      <c r="F351" s="94"/>
      <c r="G351" s="94"/>
      <c r="H351" s="95"/>
      <c r="I351" s="95"/>
      <c r="J351" s="95"/>
      <c r="K351" s="95"/>
      <c r="L351" s="95"/>
      <c r="M351" s="95"/>
      <c r="N351" s="95"/>
    </row>
    <row r="352" spans="2:14">
      <c r="B352" s="94"/>
      <c r="C352" s="94"/>
      <c r="D352" s="94"/>
      <c r="E352" s="94"/>
      <c r="F352" s="94"/>
      <c r="G352" s="94"/>
      <c r="H352" s="95"/>
      <c r="I352" s="95"/>
      <c r="J352" s="95"/>
      <c r="K352" s="95"/>
      <c r="L352" s="95"/>
      <c r="M352" s="95"/>
      <c r="N352" s="95"/>
    </row>
    <row r="353" spans="2:14">
      <c r="B353" s="94"/>
      <c r="C353" s="94"/>
      <c r="D353" s="94"/>
      <c r="E353" s="94"/>
      <c r="F353" s="94"/>
      <c r="G353" s="94"/>
      <c r="H353" s="95"/>
      <c r="I353" s="95"/>
      <c r="J353" s="95"/>
      <c r="K353" s="95"/>
      <c r="L353" s="95"/>
      <c r="M353" s="95"/>
      <c r="N353" s="95"/>
    </row>
    <row r="354" spans="2:14">
      <c r="B354" s="94"/>
      <c r="C354" s="94"/>
      <c r="D354" s="94"/>
      <c r="E354" s="94"/>
      <c r="F354" s="94"/>
      <c r="G354" s="94"/>
      <c r="H354" s="95"/>
      <c r="I354" s="95"/>
      <c r="J354" s="95"/>
      <c r="K354" s="95"/>
      <c r="L354" s="95"/>
      <c r="M354" s="95"/>
      <c r="N354" s="95"/>
    </row>
    <row r="355" spans="2:14">
      <c r="B355" s="94"/>
      <c r="C355" s="94"/>
      <c r="D355" s="94"/>
      <c r="E355" s="94"/>
      <c r="F355" s="94"/>
      <c r="G355" s="94"/>
      <c r="H355" s="95"/>
      <c r="I355" s="95"/>
      <c r="J355" s="95"/>
      <c r="K355" s="95"/>
      <c r="L355" s="95"/>
      <c r="M355" s="95"/>
      <c r="N355" s="95"/>
    </row>
    <row r="356" spans="2:14">
      <c r="B356" s="94"/>
      <c r="C356" s="94"/>
      <c r="D356" s="94"/>
      <c r="E356" s="94"/>
      <c r="F356" s="94"/>
      <c r="G356" s="94"/>
      <c r="H356" s="95"/>
      <c r="I356" s="95"/>
      <c r="J356" s="95"/>
      <c r="K356" s="95"/>
      <c r="L356" s="95"/>
      <c r="M356" s="95"/>
      <c r="N356" s="95"/>
    </row>
    <row r="357" spans="2:14">
      <c r="B357" s="94"/>
      <c r="C357" s="94"/>
      <c r="D357" s="94"/>
      <c r="E357" s="94"/>
      <c r="F357" s="94"/>
      <c r="G357" s="94"/>
      <c r="H357" s="95"/>
      <c r="I357" s="95"/>
      <c r="J357" s="95"/>
      <c r="K357" s="95"/>
      <c r="L357" s="95"/>
      <c r="M357" s="95"/>
      <c r="N357" s="95"/>
    </row>
    <row r="358" spans="2:14">
      <c r="B358" s="94"/>
      <c r="C358" s="94"/>
      <c r="D358" s="94"/>
      <c r="E358" s="94"/>
      <c r="F358" s="94"/>
      <c r="G358" s="94"/>
      <c r="H358" s="95"/>
      <c r="I358" s="95"/>
      <c r="J358" s="95"/>
      <c r="K358" s="95"/>
      <c r="L358" s="95"/>
      <c r="M358" s="95"/>
      <c r="N358" s="95"/>
    </row>
    <row r="359" spans="2:14">
      <c r="B359" s="94"/>
      <c r="C359" s="94"/>
      <c r="D359" s="94"/>
      <c r="E359" s="94"/>
      <c r="F359" s="94"/>
      <c r="G359" s="94"/>
      <c r="H359" s="95"/>
      <c r="I359" s="95"/>
      <c r="J359" s="95"/>
      <c r="K359" s="95"/>
      <c r="L359" s="95"/>
      <c r="M359" s="95"/>
      <c r="N359" s="95"/>
    </row>
    <row r="360" spans="2:14">
      <c r="B360" s="94"/>
      <c r="C360" s="94"/>
      <c r="D360" s="94"/>
      <c r="E360" s="94"/>
      <c r="F360" s="94"/>
      <c r="G360" s="94"/>
      <c r="H360" s="95"/>
      <c r="I360" s="95"/>
      <c r="J360" s="95"/>
      <c r="K360" s="95"/>
      <c r="L360" s="95"/>
      <c r="M360" s="95"/>
      <c r="N360" s="95"/>
    </row>
    <row r="361" spans="2:14">
      <c r="B361" s="94"/>
      <c r="C361" s="94"/>
      <c r="D361" s="94"/>
      <c r="E361" s="94"/>
      <c r="F361" s="94"/>
      <c r="G361" s="94"/>
      <c r="H361" s="95"/>
      <c r="I361" s="95"/>
      <c r="J361" s="95"/>
      <c r="K361" s="95"/>
      <c r="L361" s="95"/>
      <c r="M361" s="95"/>
      <c r="N361" s="95"/>
    </row>
    <row r="362" spans="2:14">
      <c r="B362" s="94"/>
      <c r="C362" s="94"/>
      <c r="D362" s="94"/>
      <c r="E362" s="94"/>
      <c r="F362" s="94"/>
      <c r="G362" s="94"/>
      <c r="H362" s="95"/>
      <c r="I362" s="95"/>
      <c r="J362" s="95"/>
      <c r="K362" s="95"/>
      <c r="L362" s="95"/>
      <c r="M362" s="95"/>
      <c r="N362" s="95"/>
    </row>
    <row r="363" spans="2:14">
      <c r="B363" s="94"/>
      <c r="C363" s="94"/>
      <c r="D363" s="94"/>
      <c r="E363" s="94"/>
      <c r="F363" s="94"/>
      <c r="G363" s="94"/>
      <c r="H363" s="95"/>
      <c r="I363" s="95"/>
      <c r="J363" s="95"/>
      <c r="K363" s="95"/>
      <c r="L363" s="95"/>
      <c r="M363" s="95"/>
      <c r="N363" s="95"/>
    </row>
    <row r="364" spans="2:14">
      <c r="B364" s="94"/>
      <c r="C364" s="94"/>
      <c r="D364" s="94"/>
      <c r="E364" s="94"/>
      <c r="F364" s="94"/>
      <c r="G364" s="94"/>
      <c r="H364" s="95"/>
      <c r="I364" s="95"/>
      <c r="J364" s="95"/>
      <c r="K364" s="95"/>
      <c r="L364" s="95"/>
      <c r="M364" s="95"/>
      <c r="N364" s="95"/>
    </row>
    <row r="365" spans="2:14">
      <c r="B365" s="94"/>
      <c r="C365" s="94"/>
      <c r="D365" s="94"/>
      <c r="E365" s="94"/>
      <c r="F365" s="94"/>
      <c r="G365" s="94"/>
      <c r="H365" s="95"/>
      <c r="I365" s="95"/>
      <c r="J365" s="95"/>
      <c r="K365" s="95"/>
      <c r="L365" s="95"/>
      <c r="M365" s="95"/>
      <c r="N365" s="95"/>
    </row>
    <row r="366" spans="2:14">
      <c r="B366" s="94"/>
      <c r="C366" s="94"/>
      <c r="D366" s="94"/>
      <c r="E366" s="94"/>
      <c r="F366" s="94"/>
      <c r="G366" s="94"/>
      <c r="H366" s="95"/>
      <c r="I366" s="95"/>
      <c r="J366" s="95"/>
      <c r="K366" s="95"/>
      <c r="L366" s="95"/>
      <c r="M366" s="95"/>
      <c r="N366" s="95"/>
    </row>
    <row r="367" spans="2:14">
      <c r="B367" s="94"/>
      <c r="C367" s="94"/>
      <c r="D367" s="94"/>
      <c r="E367" s="94"/>
      <c r="F367" s="94"/>
      <c r="G367" s="94"/>
      <c r="H367" s="95"/>
      <c r="I367" s="95"/>
      <c r="J367" s="95"/>
      <c r="K367" s="95"/>
      <c r="L367" s="95"/>
      <c r="M367" s="95"/>
      <c r="N367" s="95"/>
    </row>
    <row r="368" spans="2:14">
      <c r="B368" s="94"/>
      <c r="C368" s="94"/>
      <c r="D368" s="94"/>
      <c r="E368" s="94"/>
      <c r="F368" s="94"/>
      <c r="G368" s="94"/>
      <c r="H368" s="95"/>
      <c r="I368" s="95"/>
      <c r="J368" s="95"/>
      <c r="K368" s="95"/>
      <c r="L368" s="95"/>
      <c r="M368" s="95"/>
      <c r="N368" s="95"/>
    </row>
    <row r="369" spans="2:14">
      <c r="B369" s="94"/>
      <c r="C369" s="94"/>
      <c r="D369" s="94"/>
      <c r="E369" s="94"/>
      <c r="F369" s="94"/>
      <c r="G369" s="94"/>
      <c r="H369" s="95"/>
      <c r="I369" s="95"/>
      <c r="J369" s="95"/>
      <c r="K369" s="95"/>
      <c r="L369" s="95"/>
      <c r="M369" s="95"/>
      <c r="N369" s="95"/>
    </row>
    <row r="370" spans="2:14">
      <c r="B370" s="94"/>
      <c r="C370" s="94"/>
      <c r="D370" s="94"/>
      <c r="E370" s="94"/>
      <c r="F370" s="94"/>
      <c r="G370" s="94"/>
      <c r="H370" s="95"/>
      <c r="I370" s="95"/>
      <c r="J370" s="95"/>
      <c r="K370" s="95"/>
      <c r="L370" s="95"/>
      <c r="M370" s="95"/>
      <c r="N370" s="95"/>
    </row>
    <row r="371" spans="2:14">
      <c r="B371" s="94"/>
      <c r="C371" s="94"/>
      <c r="D371" s="94"/>
      <c r="E371" s="94"/>
      <c r="F371" s="94"/>
      <c r="G371" s="94"/>
      <c r="H371" s="95"/>
      <c r="I371" s="95"/>
      <c r="J371" s="95"/>
      <c r="K371" s="95"/>
      <c r="L371" s="95"/>
      <c r="M371" s="95"/>
      <c r="N371" s="95"/>
    </row>
    <row r="372" spans="2:14">
      <c r="B372" s="94"/>
      <c r="C372" s="94"/>
      <c r="D372" s="94"/>
      <c r="E372" s="94"/>
      <c r="F372" s="94"/>
      <c r="G372" s="94"/>
      <c r="H372" s="95"/>
      <c r="I372" s="95"/>
      <c r="J372" s="95"/>
      <c r="K372" s="95"/>
      <c r="L372" s="95"/>
      <c r="M372" s="95"/>
      <c r="N372" s="95"/>
    </row>
    <row r="373" spans="2:14">
      <c r="B373" s="94"/>
      <c r="C373" s="94"/>
      <c r="D373" s="94"/>
      <c r="E373" s="94"/>
      <c r="F373" s="94"/>
      <c r="G373" s="94"/>
      <c r="H373" s="95"/>
      <c r="I373" s="95"/>
      <c r="J373" s="95"/>
      <c r="K373" s="95"/>
      <c r="L373" s="95"/>
      <c r="M373" s="95"/>
      <c r="N373" s="95"/>
    </row>
    <row r="374" spans="2:14">
      <c r="B374" s="94"/>
      <c r="C374" s="94"/>
      <c r="D374" s="94"/>
      <c r="E374" s="94"/>
      <c r="F374" s="94"/>
      <c r="G374" s="94"/>
      <c r="H374" s="95"/>
      <c r="I374" s="95"/>
      <c r="J374" s="95"/>
      <c r="K374" s="95"/>
      <c r="L374" s="95"/>
      <c r="M374" s="95"/>
      <c r="N374" s="95"/>
    </row>
    <row r="375" spans="2:14">
      <c r="B375" s="94"/>
      <c r="C375" s="94"/>
      <c r="D375" s="94"/>
      <c r="E375" s="94"/>
      <c r="F375" s="94"/>
      <c r="G375" s="94"/>
      <c r="H375" s="95"/>
      <c r="I375" s="95"/>
      <c r="J375" s="95"/>
      <c r="K375" s="95"/>
      <c r="L375" s="95"/>
      <c r="M375" s="95"/>
      <c r="N375" s="95"/>
    </row>
    <row r="376" spans="2:14">
      <c r="B376" s="94"/>
      <c r="C376" s="94"/>
      <c r="D376" s="94"/>
      <c r="E376" s="94"/>
      <c r="F376" s="94"/>
      <c r="G376" s="94"/>
      <c r="H376" s="95"/>
      <c r="I376" s="95"/>
      <c r="J376" s="95"/>
      <c r="K376" s="95"/>
      <c r="L376" s="95"/>
      <c r="M376" s="95"/>
      <c r="N376" s="95"/>
    </row>
    <row r="377" spans="2:14">
      <c r="B377" s="94"/>
      <c r="C377" s="94"/>
      <c r="D377" s="94"/>
      <c r="E377" s="94"/>
      <c r="F377" s="94"/>
      <c r="G377" s="94"/>
      <c r="H377" s="95"/>
      <c r="I377" s="95"/>
      <c r="J377" s="95"/>
      <c r="K377" s="95"/>
      <c r="L377" s="95"/>
      <c r="M377" s="95"/>
      <c r="N377" s="95"/>
    </row>
    <row r="378" spans="2:14">
      <c r="B378" s="94"/>
      <c r="C378" s="94"/>
      <c r="D378" s="94"/>
      <c r="E378" s="94"/>
      <c r="F378" s="94"/>
      <c r="G378" s="94"/>
      <c r="H378" s="95"/>
      <c r="I378" s="95"/>
      <c r="J378" s="95"/>
      <c r="K378" s="95"/>
      <c r="L378" s="95"/>
      <c r="M378" s="95"/>
      <c r="N378" s="95"/>
    </row>
    <row r="379" spans="2:14">
      <c r="B379" s="94"/>
      <c r="C379" s="94"/>
      <c r="D379" s="94"/>
      <c r="E379" s="94"/>
      <c r="F379" s="94"/>
      <c r="G379" s="94"/>
      <c r="H379" s="95"/>
      <c r="I379" s="95"/>
      <c r="J379" s="95"/>
      <c r="K379" s="95"/>
      <c r="L379" s="95"/>
      <c r="M379" s="95"/>
      <c r="N379" s="95"/>
    </row>
    <row r="380" spans="2:14">
      <c r="B380" s="94"/>
      <c r="C380" s="94"/>
      <c r="D380" s="94"/>
      <c r="E380" s="94"/>
      <c r="F380" s="94"/>
      <c r="G380" s="94"/>
      <c r="H380" s="95"/>
      <c r="I380" s="95"/>
      <c r="J380" s="95"/>
      <c r="K380" s="95"/>
      <c r="L380" s="95"/>
      <c r="M380" s="95"/>
      <c r="N380" s="95"/>
    </row>
    <row r="381" spans="2:14">
      <c r="B381" s="94"/>
      <c r="C381" s="94"/>
      <c r="D381" s="94"/>
      <c r="E381" s="94"/>
      <c r="F381" s="94"/>
      <c r="G381" s="94"/>
      <c r="H381" s="95"/>
      <c r="I381" s="95"/>
      <c r="J381" s="95"/>
      <c r="K381" s="95"/>
      <c r="L381" s="95"/>
      <c r="M381" s="95"/>
      <c r="N381" s="95"/>
    </row>
    <row r="382" spans="2:14">
      <c r="B382" s="94"/>
      <c r="C382" s="94"/>
      <c r="D382" s="94"/>
      <c r="E382" s="94"/>
      <c r="F382" s="94"/>
      <c r="G382" s="94"/>
      <c r="H382" s="95"/>
      <c r="I382" s="95"/>
      <c r="J382" s="95"/>
      <c r="K382" s="95"/>
      <c r="L382" s="95"/>
      <c r="M382" s="95"/>
      <c r="N382" s="95"/>
    </row>
    <row r="383" spans="2:14">
      <c r="B383" s="94"/>
      <c r="C383" s="94"/>
      <c r="D383" s="94"/>
      <c r="E383" s="94"/>
      <c r="F383" s="94"/>
      <c r="G383" s="94"/>
      <c r="H383" s="95"/>
      <c r="I383" s="95"/>
      <c r="J383" s="95"/>
      <c r="K383" s="95"/>
      <c r="L383" s="95"/>
      <c r="M383" s="95"/>
      <c r="N383" s="95"/>
    </row>
    <row r="384" spans="2:14">
      <c r="B384" s="94"/>
      <c r="C384" s="94"/>
      <c r="D384" s="94"/>
      <c r="E384" s="94"/>
      <c r="F384" s="94"/>
      <c r="G384" s="94"/>
      <c r="H384" s="95"/>
      <c r="I384" s="95"/>
      <c r="J384" s="95"/>
      <c r="K384" s="95"/>
      <c r="L384" s="95"/>
      <c r="M384" s="95"/>
      <c r="N384" s="95"/>
    </row>
    <row r="385" spans="2:14">
      <c r="B385" s="94"/>
      <c r="C385" s="94"/>
      <c r="D385" s="94"/>
      <c r="E385" s="94"/>
      <c r="F385" s="94"/>
      <c r="G385" s="94"/>
      <c r="H385" s="95"/>
      <c r="I385" s="95"/>
      <c r="J385" s="95"/>
      <c r="K385" s="95"/>
      <c r="L385" s="95"/>
      <c r="M385" s="95"/>
      <c r="N385" s="95"/>
    </row>
    <row r="386" spans="2:14">
      <c r="B386" s="94"/>
      <c r="C386" s="94"/>
      <c r="D386" s="94"/>
      <c r="E386" s="94"/>
      <c r="F386" s="94"/>
      <c r="G386" s="94"/>
      <c r="H386" s="95"/>
      <c r="I386" s="95"/>
      <c r="J386" s="95"/>
      <c r="K386" s="95"/>
      <c r="L386" s="95"/>
      <c r="M386" s="95"/>
      <c r="N386" s="95"/>
    </row>
    <row r="387" spans="2:14">
      <c r="B387" s="94"/>
      <c r="C387" s="94"/>
      <c r="D387" s="94"/>
      <c r="E387" s="94"/>
      <c r="F387" s="94"/>
      <c r="G387" s="94"/>
      <c r="H387" s="95"/>
      <c r="I387" s="95"/>
      <c r="J387" s="95"/>
      <c r="K387" s="95"/>
      <c r="L387" s="95"/>
      <c r="M387" s="95"/>
      <c r="N387" s="95"/>
    </row>
    <row r="388" spans="2:14">
      <c r="B388" s="94"/>
      <c r="C388" s="94"/>
      <c r="D388" s="94"/>
      <c r="E388" s="94"/>
      <c r="F388" s="94"/>
      <c r="G388" s="94"/>
      <c r="H388" s="95"/>
      <c r="I388" s="95"/>
      <c r="J388" s="95"/>
      <c r="K388" s="95"/>
      <c r="L388" s="95"/>
      <c r="M388" s="95"/>
      <c r="N388" s="95"/>
    </row>
    <row r="389" spans="2:14">
      <c r="B389" s="94"/>
      <c r="C389" s="94"/>
      <c r="D389" s="94"/>
      <c r="E389" s="94"/>
      <c r="F389" s="94"/>
      <c r="G389" s="94"/>
      <c r="H389" s="95"/>
      <c r="I389" s="95"/>
      <c r="J389" s="95"/>
      <c r="K389" s="95"/>
      <c r="L389" s="95"/>
      <c r="M389" s="95"/>
      <c r="N389" s="95"/>
    </row>
    <row r="390" spans="2:14">
      <c r="B390" s="94"/>
      <c r="C390" s="94"/>
      <c r="D390" s="94"/>
      <c r="E390" s="94"/>
      <c r="F390" s="94"/>
      <c r="G390" s="94"/>
      <c r="H390" s="95"/>
      <c r="I390" s="95"/>
      <c r="J390" s="95"/>
      <c r="K390" s="95"/>
      <c r="L390" s="95"/>
      <c r="M390" s="95"/>
      <c r="N390" s="95"/>
    </row>
    <row r="391" spans="2:14">
      <c r="B391" s="94"/>
      <c r="C391" s="94"/>
      <c r="D391" s="94"/>
      <c r="E391" s="94"/>
      <c r="F391" s="94"/>
      <c r="G391" s="94"/>
      <c r="H391" s="95"/>
      <c r="I391" s="95"/>
      <c r="J391" s="95"/>
      <c r="K391" s="95"/>
      <c r="L391" s="95"/>
      <c r="M391" s="95"/>
      <c r="N391" s="95"/>
    </row>
    <row r="392" spans="2:14">
      <c r="B392" s="94"/>
      <c r="C392" s="94"/>
      <c r="D392" s="94"/>
      <c r="E392" s="94"/>
      <c r="F392" s="94"/>
      <c r="G392" s="94"/>
      <c r="H392" s="95"/>
      <c r="I392" s="95"/>
      <c r="J392" s="95"/>
      <c r="K392" s="95"/>
      <c r="L392" s="95"/>
      <c r="M392" s="95"/>
      <c r="N392" s="95"/>
    </row>
    <row r="393" spans="2:14">
      <c r="B393" s="94"/>
      <c r="C393" s="94"/>
      <c r="D393" s="94"/>
      <c r="E393" s="94"/>
      <c r="F393" s="94"/>
      <c r="G393" s="94"/>
      <c r="H393" s="95"/>
      <c r="I393" s="95"/>
      <c r="J393" s="95"/>
      <c r="K393" s="95"/>
      <c r="L393" s="95"/>
      <c r="M393" s="95"/>
      <c r="N393" s="95"/>
    </row>
    <row r="394" spans="2:14">
      <c r="B394" s="94"/>
      <c r="C394" s="94"/>
      <c r="D394" s="94"/>
      <c r="E394" s="94"/>
      <c r="F394" s="94"/>
      <c r="G394" s="94"/>
      <c r="H394" s="95"/>
      <c r="I394" s="95"/>
      <c r="J394" s="95"/>
      <c r="K394" s="95"/>
      <c r="L394" s="95"/>
      <c r="M394" s="95"/>
      <c r="N394" s="95"/>
    </row>
    <row r="395" spans="2:14">
      <c r="B395" s="94"/>
      <c r="C395" s="94"/>
      <c r="D395" s="94"/>
      <c r="E395" s="94"/>
      <c r="F395" s="94"/>
      <c r="G395" s="94"/>
      <c r="H395" s="95"/>
      <c r="I395" s="95"/>
      <c r="J395" s="95"/>
      <c r="K395" s="95"/>
      <c r="L395" s="95"/>
      <c r="M395" s="95"/>
      <c r="N395" s="95"/>
    </row>
    <row r="396" spans="2:14">
      <c r="B396" s="94"/>
      <c r="C396" s="94"/>
      <c r="D396" s="94"/>
      <c r="E396" s="94"/>
      <c r="F396" s="94"/>
      <c r="G396" s="94"/>
      <c r="H396" s="95"/>
      <c r="I396" s="95"/>
      <c r="J396" s="95"/>
      <c r="K396" s="95"/>
      <c r="L396" s="95"/>
      <c r="M396" s="95"/>
      <c r="N396" s="95"/>
    </row>
    <row r="397" spans="2:14">
      <c r="B397" s="94"/>
      <c r="C397" s="94"/>
      <c r="D397" s="94"/>
      <c r="E397" s="94"/>
      <c r="F397" s="94"/>
      <c r="G397" s="94"/>
      <c r="H397" s="95"/>
      <c r="I397" s="95"/>
      <c r="J397" s="95"/>
      <c r="K397" s="95"/>
      <c r="L397" s="95"/>
      <c r="M397" s="95"/>
      <c r="N397" s="95"/>
    </row>
    <row r="398" spans="2:14">
      <c r="B398" s="94"/>
      <c r="C398" s="94"/>
      <c r="D398" s="94"/>
      <c r="E398" s="94"/>
      <c r="F398" s="94"/>
      <c r="G398" s="94"/>
      <c r="H398" s="95"/>
      <c r="I398" s="95"/>
      <c r="J398" s="95"/>
      <c r="K398" s="95"/>
      <c r="L398" s="95"/>
      <c r="M398" s="95"/>
      <c r="N398" s="95"/>
    </row>
    <row r="399" spans="2:14">
      <c r="B399" s="94"/>
      <c r="C399" s="94"/>
      <c r="D399" s="94"/>
      <c r="E399" s="94"/>
      <c r="F399" s="94"/>
      <c r="G399" s="94"/>
      <c r="H399" s="95"/>
      <c r="I399" s="95"/>
      <c r="J399" s="95"/>
      <c r="K399" s="95"/>
      <c r="L399" s="95"/>
      <c r="M399" s="95"/>
      <c r="N399" s="95"/>
    </row>
    <row r="400" spans="2:14">
      <c r="B400" s="94"/>
      <c r="C400" s="94"/>
      <c r="D400" s="94"/>
      <c r="E400" s="94"/>
      <c r="F400" s="94"/>
      <c r="G400" s="94"/>
      <c r="H400" s="95"/>
      <c r="I400" s="95"/>
      <c r="J400" s="95"/>
      <c r="K400" s="95"/>
      <c r="L400" s="95"/>
      <c r="M400" s="95"/>
      <c r="N400" s="95"/>
    </row>
    <row r="401" spans="2:14">
      <c r="B401" s="94"/>
      <c r="C401" s="94"/>
      <c r="D401" s="94"/>
      <c r="E401" s="94"/>
      <c r="F401" s="94"/>
      <c r="G401" s="94"/>
      <c r="H401" s="95"/>
      <c r="I401" s="95"/>
      <c r="J401" s="95"/>
      <c r="K401" s="95"/>
      <c r="L401" s="95"/>
      <c r="M401" s="95"/>
      <c r="N401" s="95"/>
    </row>
    <row r="402" spans="2:14">
      <c r="B402" s="94"/>
      <c r="C402" s="94"/>
      <c r="D402" s="94"/>
      <c r="E402" s="94"/>
      <c r="F402" s="94"/>
      <c r="G402" s="94"/>
      <c r="H402" s="95"/>
      <c r="I402" s="95"/>
      <c r="J402" s="95"/>
      <c r="K402" s="95"/>
      <c r="L402" s="95"/>
      <c r="M402" s="95"/>
      <c r="N402" s="95"/>
    </row>
    <row r="403" spans="2:14">
      <c r="B403" s="94"/>
      <c r="C403" s="94"/>
      <c r="D403" s="94"/>
      <c r="E403" s="94"/>
      <c r="F403" s="94"/>
      <c r="G403" s="94"/>
      <c r="H403" s="95"/>
      <c r="I403" s="95"/>
      <c r="J403" s="95"/>
      <c r="K403" s="95"/>
      <c r="L403" s="95"/>
      <c r="M403" s="95"/>
      <c r="N403" s="95"/>
    </row>
    <row r="404" spans="2:14">
      <c r="B404" s="94"/>
      <c r="C404" s="94"/>
      <c r="D404" s="94"/>
      <c r="E404" s="94"/>
      <c r="F404" s="94"/>
      <c r="G404" s="94"/>
      <c r="H404" s="95"/>
      <c r="I404" s="95"/>
      <c r="J404" s="95"/>
      <c r="K404" s="95"/>
      <c r="L404" s="95"/>
      <c r="M404" s="95"/>
      <c r="N404" s="95"/>
    </row>
    <row r="405" spans="2:14">
      <c r="B405" s="94"/>
      <c r="C405" s="94"/>
      <c r="D405" s="94"/>
      <c r="E405" s="94"/>
      <c r="F405" s="94"/>
      <c r="G405" s="94"/>
      <c r="H405" s="95"/>
      <c r="I405" s="95"/>
      <c r="J405" s="95"/>
      <c r="K405" s="95"/>
      <c r="L405" s="95"/>
      <c r="M405" s="95"/>
      <c r="N405" s="95"/>
    </row>
    <row r="406" spans="2:14">
      <c r="B406" s="94"/>
      <c r="C406" s="94"/>
      <c r="D406" s="94"/>
      <c r="E406" s="94"/>
      <c r="F406" s="94"/>
      <c r="G406" s="94"/>
      <c r="H406" s="95"/>
      <c r="I406" s="95"/>
      <c r="J406" s="95"/>
      <c r="K406" s="95"/>
      <c r="L406" s="95"/>
      <c r="M406" s="95"/>
      <c r="N406" s="95"/>
    </row>
    <row r="407" spans="2:14">
      <c r="B407" s="94"/>
      <c r="C407" s="94"/>
      <c r="D407" s="94"/>
      <c r="E407" s="94"/>
      <c r="F407" s="94"/>
      <c r="G407" s="94"/>
      <c r="H407" s="95"/>
      <c r="I407" s="95"/>
      <c r="J407" s="95"/>
      <c r="K407" s="95"/>
      <c r="L407" s="95"/>
      <c r="M407" s="95"/>
      <c r="N407" s="95"/>
    </row>
    <row r="408" spans="2:14">
      <c r="B408" s="94"/>
      <c r="C408" s="94"/>
      <c r="D408" s="94"/>
      <c r="E408" s="94"/>
      <c r="F408" s="94"/>
      <c r="G408" s="94"/>
      <c r="H408" s="95"/>
      <c r="I408" s="95"/>
      <c r="J408" s="95"/>
      <c r="K408" s="95"/>
      <c r="L408" s="95"/>
      <c r="M408" s="95"/>
      <c r="N408" s="95"/>
    </row>
    <row r="409" spans="2:14">
      <c r="B409" s="94"/>
      <c r="C409" s="94"/>
      <c r="D409" s="94"/>
      <c r="E409" s="94"/>
      <c r="F409" s="94"/>
      <c r="G409" s="94"/>
      <c r="H409" s="95"/>
      <c r="I409" s="95"/>
      <c r="J409" s="95"/>
      <c r="K409" s="95"/>
      <c r="L409" s="95"/>
      <c r="M409" s="95"/>
      <c r="N409" s="95"/>
    </row>
    <row r="410" spans="2:14">
      <c r="B410" s="94"/>
      <c r="C410" s="94"/>
      <c r="D410" s="94"/>
      <c r="E410" s="94"/>
      <c r="F410" s="94"/>
      <c r="G410" s="94"/>
      <c r="H410" s="95"/>
      <c r="I410" s="95"/>
      <c r="J410" s="95"/>
      <c r="K410" s="95"/>
      <c r="L410" s="95"/>
      <c r="M410" s="95"/>
      <c r="N410" s="95"/>
    </row>
    <row r="411" spans="2:14">
      <c r="B411" s="94"/>
      <c r="C411" s="94"/>
      <c r="D411" s="94"/>
      <c r="E411" s="94"/>
      <c r="F411" s="94"/>
      <c r="G411" s="94"/>
      <c r="H411" s="95"/>
      <c r="I411" s="95"/>
      <c r="J411" s="95"/>
      <c r="K411" s="95"/>
      <c r="L411" s="95"/>
      <c r="M411" s="95"/>
      <c r="N411" s="95"/>
    </row>
    <row r="412" spans="2:14">
      <c r="B412" s="94"/>
      <c r="C412" s="94"/>
      <c r="D412" s="94"/>
      <c r="E412" s="94"/>
      <c r="F412" s="94"/>
      <c r="G412" s="94"/>
      <c r="H412" s="95"/>
      <c r="I412" s="95"/>
      <c r="J412" s="95"/>
      <c r="K412" s="95"/>
      <c r="L412" s="95"/>
      <c r="M412" s="95"/>
      <c r="N412" s="95"/>
    </row>
    <row r="413" spans="2:14">
      <c r="B413" s="94"/>
      <c r="C413" s="94"/>
      <c r="D413" s="94"/>
      <c r="E413" s="94"/>
      <c r="F413" s="94"/>
      <c r="G413" s="94"/>
      <c r="H413" s="95"/>
      <c r="I413" s="95"/>
      <c r="J413" s="95"/>
      <c r="K413" s="95"/>
      <c r="L413" s="95"/>
      <c r="M413" s="95"/>
      <c r="N413" s="95"/>
    </row>
    <row r="414" spans="2:14">
      <c r="B414" s="94"/>
      <c r="C414" s="94"/>
      <c r="D414" s="94"/>
      <c r="E414" s="94"/>
      <c r="F414" s="94"/>
      <c r="G414" s="94"/>
      <c r="H414" s="95"/>
      <c r="I414" s="95"/>
      <c r="J414" s="95"/>
      <c r="K414" s="95"/>
      <c r="L414" s="95"/>
      <c r="M414" s="95"/>
      <c r="N414" s="95"/>
    </row>
    <row r="415" spans="2:14">
      <c r="B415" s="94"/>
      <c r="C415" s="94"/>
      <c r="D415" s="94"/>
      <c r="E415" s="94"/>
      <c r="F415" s="94"/>
      <c r="G415" s="94"/>
      <c r="H415" s="95"/>
      <c r="I415" s="95"/>
      <c r="J415" s="95"/>
      <c r="K415" s="95"/>
      <c r="L415" s="95"/>
      <c r="M415" s="95"/>
      <c r="N415" s="95"/>
    </row>
    <row r="416" spans="2:14">
      <c r="B416" s="94"/>
      <c r="C416" s="94"/>
      <c r="D416" s="94"/>
      <c r="E416" s="94"/>
      <c r="F416" s="94"/>
      <c r="G416" s="94"/>
      <c r="H416" s="95"/>
      <c r="I416" s="95"/>
      <c r="J416" s="95"/>
      <c r="K416" s="95"/>
      <c r="L416" s="95"/>
      <c r="M416" s="95"/>
      <c r="N416" s="95"/>
    </row>
    <row r="417" spans="2:14">
      <c r="B417" s="94"/>
      <c r="C417" s="94"/>
      <c r="D417" s="94"/>
      <c r="E417" s="94"/>
      <c r="F417" s="94"/>
      <c r="G417" s="94"/>
      <c r="H417" s="95"/>
      <c r="I417" s="95"/>
      <c r="J417" s="95"/>
      <c r="K417" s="95"/>
      <c r="L417" s="95"/>
      <c r="M417" s="95"/>
      <c r="N417" s="95"/>
    </row>
    <row r="418" spans="2:14">
      <c r="B418" s="94"/>
      <c r="C418" s="94"/>
      <c r="D418" s="94"/>
      <c r="E418" s="94"/>
      <c r="F418" s="94"/>
      <c r="G418" s="94"/>
      <c r="H418" s="95"/>
      <c r="I418" s="95"/>
      <c r="J418" s="95"/>
      <c r="K418" s="95"/>
      <c r="L418" s="95"/>
      <c r="M418" s="95"/>
      <c r="N418" s="95"/>
    </row>
    <row r="419" spans="2:14">
      <c r="B419" s="94"/>
      <c r="C419" s="94"/>
      <c r="D419" s="94"/>
      <c r="E419" s="94"/>
      <c r="F419" s="94"/>
      <c r="G419" s="94"/>
      <c r="H419" s="95"/>
      <c r="I419" s="95"/>
      <c r="J419" s="95"/>
      <c r="K419" s="95"/>
      <c r="L419" s="95"/>
      <c r="M419" s="95"/>
      <c r="N419" s="95"/>
    </row>
    <row r="420" spans="2:14">
      <c r="B420" s="94"/>
      <c r="C420" s="94"/>
      <c r="D420" s="94"/>
      <c r="E420" s="94"/>
      <c r="F420" s="94"/>
      <c r="G420" s="94"/>
      <c r="H420" s="95"/>
      <c r="I420" s="95"/>
      <c r="J420" s="95"/>
      <c r="K420" s="95"/>
      <c r="L420" s="95"/>
      <c r="M420" s="95"/>
      <c r="N420" s="95"/>
    </row>
    <row r="421" spans="2:14">
      <c r="B421" s="94"/>
      <c r="C421" s="94"/>
      <c r="D421" s="94"/>
      <c r="E421" s="94"/>
      <c r="F421" s="94"/>
      <c r="G421" s="94"/>
      <c r="H421" s="95"/>
      <c r="I421" s="95"/>
      <c r="J421" s="95"/>
      <c r="K421" s="95"/>
      <c r="L421" s="95"/>
      <c r="M421" s="95"/>
      <c r="N421" s="95"/>
    </row>
    <row r="422" spans="2:14">
      <c r="B422" s="94"/>
      <c r="C422" s="94"/>
      <c r="D422" s="94"/>
      <c r="E422" s="94"/>
      <c r="F422" s="94"/>
      <c r="G422" s="94"/>
      <c r="H422" s="95"/>
      <c r="I422" s="95"/>
      <c r="J422" s="95"/>
      <c r="K422" s="95"/>
      <c r="L422" s="95"/>
      <c r="M422" s="95"/>
      <c r="N422" s="95"/>
    </row>
    <row r="423" spans="2:14">
      <c r="B423" s="94"/>
      <c r="C423" s="94"/>
      <c r="D423" s="94"/>
      <c r="E423" s="94"/>
      <c r="F423" s="94"/>
      <c r="G423" s="94"/>
      <c r="H423" s="95"/>
      <c r="I423" s="95"/>
      <c r="J423" s="95"/>
      <c r="K423" s="95"/>
      <c r="L423" s="95"/>
      <c r="M423" s="95"/>
      <c r="N423" s="95"/>
    </row>
    <row r="424" spans="2:14">
      <c r="B424" s="94"/>
      <c r="C424" s="94"/>
      <c r="D424" s="94"/>
      <c r="E424" s="94"/>
      <c r="F424" s="94"/>
      <c r="G424" s="94"/>
      <c r="H424" s="95"/>
      <c r="I424" s="95"/>
      <c r="J424" s="95"/>
      <c r="K424" s="95"/>
      <c r="L424" s="95"/>
      <c r="M424" s="95"/>
      <c r="N424" s="95"/>
    </row>
    <row r="425" spans="2:14">
      <c r="B425" s="94"/>
      <c r="C425" s="94"/>
      <c r="D425" s="94"/>
      <c r="E425" s="94"/>
      <c r="F425" s="94"/>
      <c r="G425" s="94"/>
      <c r="H425" s="95"/>
      <c r="I425" s="95"/>
      <c r="J425" s="95"/>
      <c r="K425" s="95"/>
      <c r="L425" s="95"/>
      <c r="M425" s="95"/>
      <c r="N425" s="95"/>
    </row>
    <row r="426" spans="2:14">
      <c r="B426" s="94"/>
      <c r="C426" s="94"/>
      <c r="D426" s="94"/>
      <c r="E426" s="94"/>
      <c r="F426" s="94"/>
      <c r="G426" s="94"/>
      <c r="H426" s="95"/>
      <c r="I426" s="95"/>
      <c r="J426" s="95"/>
      <c r="K426" s="95"/>
      <c r="L426" s="95"/>
      <c r="M426" s="95"/>
      <c r="N426" s="95"/>
    </row>
    <row r="427" spans="2:14">
      <c r="B427" s="94"/>
      <c r="C427" s="94"/>
      <c r="D427" s="94"/>
      <c r="E427" s="94"/>
      <c r="F427" s="94"/>
      <c r="G427" s="94"/>
      <c r="H427" s="95"/>
      <c r="I427" s="95"/>
      <c r="J427" s="95"/>
      <c r="K427" s="95"/>
      <c r="L427" s="95"/>
      <c r="M427" s="95"/>
      <c r="N427" s="95"/>
    </row>
    <row r="428" spans="2:14">
      <c r="B428" s="94"/>
      <c r="C428" s="94"/>
      <c r="D428" s="94"/>
      <c r="E428" s="94"/>
      <c r="F428" s="94"/>
      <c r="G428" s="94"/>
      <c r="H428" s="95"/>
      <c r="I428" s="95"/>
      <c r="J428" s="95"/>
      <c r="K428" s="95"/>
      <c r="L428" s="95"/>
      <c r="M428" s="95"/>
      <c r="N428" s="95"/>
    </row>
    <row r="429" spans="2:14">
      <c r="B429" s="94"/>
      <c r="C429" s="94"/>
      <c r="D429" s="94"/>
      <c r="E429" s="94"/>
      <c r="F429" s="94"/>
      <c r="G429" s="94"/>
      <c r="H429" s="95"/>
      <c r="I429" s="95"/>
      <c r="J429" s="95"/>
      <c r="K429" s="95"/>
      <c r="L429" s="95"/>
      <c r="M429" s="95"/>
      <c r="N429" s="95"/>
    </row>
    <row r="430" spans="2:14">
      <c r="B430" s="94"/>
      <c r="C430" s="94"/>
      <c r="D430" s="94"/>
      <c r="E430" s="94"/>
      <c r="F430" s="94"/>
      <c r="G430" s="94"/>
      <c r="H430" s="95"/>
      <c r="I430" s="95"/>
      <c r="J430" s="95"/>
      <c r="K430" s="95"/>
      <c r="L430" s="95"/>
      <c r="M430" s="95"/>
      <c r="N430" s="95"/>
    </row>
    <row r="431" spans="2:14">
      <c r="B431" s="94"/>
      <c r="C431" s="94"/>
      <c r="D431" s="94"/>
      <c r="E431" s="94"/>
      <c r="F431" s="94"/>
      <c r="G431" s="94"/>
      <c r="H431" s="95"/>
      <c r="I431" s="95"/>
      <c r="J431" s="95"/>
      <c r="K431" s="95"/>
      <c r="L431" s="95"/>
      <c r="M431" s="95"/>
      <c r="N431" s="95"/>
    </row>
    <row r="432" spans="2:14">
      <c r="B432" s="94"/>
      <c r="C432" s="94"/>
      <c r="D432" s="94"/>
      <c r="E432" s="94"/>
      <c r="F432" s="94"/>
      <c r="G432" s="94"/>
      <c r="H432" s="95"/>
      <c r="I432" s="95"/>
      <c r="J432" s="95"/>
      <c r="K432" s="95"/>
      <c r="L432" s="95"/>
      <c r="M432" s="95"/>
      <c r="N432" s="95"/>
    </row>
    <row r="433" spans="2:14">
      <c r="B433" s="94"/>
      <c r="C433" s="94"/>
      <c r="D433" s="94"/>
      <c r="E433" s="94"/>
      <c r="F433" s="94"/>
      <c r="G433" s="94"/>
      <c r="H433" s="95"/>
      <c r="I433" s="95"/>
      <c r="J433" s="95"/>
      <c r="K433" s="95"/>
      <c r="L433" s="95"/>
      <c r="M433" s="95"/>
      <c r="N433" s="95"/>
    </row>
    <row r="434" spans="2:14">
      <c r="B434" s="94"/>
      <c r="C434" s="94"/>
      <c r="D434" s="94"/>
      <c r="E434" s="94"/>
      <c r="F434" s="94"/>
      <c r="G434" s="94"/>
      <c r="H434" s="95"/>
      <c r="I434" s="95"/>
      <c r="J434" s="95"/>
      <c r="K434" s="95"/>
      <c r="L434" s="95"/>
      <c r="M434" s="95"/>
      <c r="N434" s="95"/>
    </row>
    <row r="435" spans="2:14">
      <c r="B435" s="94"/>
      <c r="C435" s="94"/>
      <c r="D435" s="94"/>
      <c r="E435" s="94"/>
      <c r="F435" s="94"/>
      <c r="G435" s="94"/>
      <c r="H435" s="95"/>
      <c r="I435" s="95"/>
      <c r="J435" s="95"/>
      <c r="K435" s="95"/>
      <c r="L435" s="95"/>
      <c r="M435" s="95"/>
      <c r="N435" s="95"/>
    </row>
    <row r="436" spans="2:14">
      <c r="B436" s="94"/>
      <c r="C436" s="94"/>
      <c r="D436" s="94"/>
      <c r="E436" s="94"/>
      <c r="F436" s="94"/>
      <c r="G436" s="94"/>
      <c r="H436" s="95"/>
      <c r="I436" s="95"/>
      <c r="J436" s="95"/>
      <c r="K436" s="95"/>
      <c r="L436" s="95"/>
      <c r="M436" s="95"/>
      <c r="N436" s="95"/>
    </row>
    <row r="437" spans="2:14">
      <c r="B437" s="94"/>
      <c r="C437" s="94"/>
      <c r="D437" s="94"/>
      <c r="E437" s="94"/>
      <c r="F437" s="94"/>
      <c r="G437" s="94"/>
      <c r="H437" s="95"/>
      <c r="I437" s="95"/>
      <c r="J437" s="95"/>
      <c r="K437" s="95"/>
      <c r="L437" s="95"/>
      <c r="M437" s="95"/>
      <c r="N437" s="95"/>
    </row>
    <row r="438" spans="2:14">
      <c r="B438" s="94"/>
      <c r="C438" s="94"/>
      <c r="D438" s="94"/>
      <c r="E438" s="94"/>
      <c r="F438" s="94"/>
      <c r="G438" s="94"/>
      <c r="H438" s="95"/>
      <c r="I438" s="95"/>
      <c r="J438" s="95"/>
      <c r="K438" s="95"/>
      <c r="L438" s="95"/>
      <c r="M438" s="95"/>
      <c r="N438" s="95"/>
    </row>
    <row r="439" spans="2:14">
      <c r="B439" s="94"/>
      <c r="C439" s="94"/>
      <c r="D439" s="94"/>
      <c r="E439" s="94"/>
      <c r="F439" s="94"/>
      <c r="G439" s="94"/>
      <c r="H439" s="95"/>
      <c r="I439" s="95"/>
      <c r="J439" s="95"/>
      <c r="K439" s="95"/>
      <c r="L439" s="95"/>
      <c r="M439" s="95"/>
      <c r="N439" s="95"/>
    </row>
    <row r="440" spans="2:14">
      <c r="B440" s="94"/>
      <c r="C440" s="94"/>
      <c r="D440" s="94"/>
      <c r="E440" s="94"/>
      <c r="F440" s="94"/>
      <c r="G440" s="94"/>
      <c r="H440" s="95"/>
      <c r="I440" s="95"/>
      <c r="J440" s="95"/>
      <c r="K440" s="95"/>
      <c r="L440" s="95"/>
      <c r="M440" s="95"/>
      <c r="N440" s="95"/>
    </row>
    <row r="441" spans="2:14">
      <c r="B441" s="94"/>
      <c r="C441" s="94"/>
      <c r="D441" s="94"/>
      <c r="E441" s="94"/>
      <c r="F441" s="94"/>
      <c r="G441" s="94"/>
      <c r="H441" s="95"/>
      <c r="I441" s="95"/>
      <c r="J441" s="95"/>
      <c r="K441" s="95"/>
      <c r="L441" s="95"/>
      <c r="M441" s="95"/>
      <c r="N441" s="95"/>
    </row>
    <row r="442" spans="2:14">
      <c r="B442" s="94"/>
      <c r="C442" s="94"/>
      <c r="D442" s="94"/>
      <c r="E442" s="94"/>
      <c r="F442" s="94"/>
      <c r="G442" s="94"/>
      <c r="H442" s="95"/>
      <c r="I442" s="95"/>
      <c r="J442" s="95"/>
      <c r="K442" s="95"/>
      <c r="L442" s="95"/>
      <c r="M442" s="95"/>
      <c r="N442" s="95"/>
    </row>
    <row r="443" spans="2:14">
      <c r="B443" s="94"/>
      <c r="C443" s="94"/>
      <c r="D443" s="94"/>
      <c r="E443" s="94"/>
      <c r="F443" s="94"/>
      <c r="G443" s="94"/>
      <c r="H443" s="95"/>
      <c r="I443" s="95"/>
      <c r="J443" s="95"/>
      <c r="K443" s="95"/>
      <c r="L443" s="95"/>
      <c r="M443" s="95"/>
      <c r="N443" s="95"/>
    </row>
    <row r="444" spans="2:14">
      <c r="B444" s="94"/>
      <c r="C444" s="94"/>
      <c r="D444" s="94"/>
      <c r="E444" s="94"/>
      <c r="F444" s="94"/>
      <c r="G444" s="94"/>
      <c r="H444" s="95"/>
      <c r="I444" s="95"/>
      <c r="J444" s="95"/>
      <c r="K444" s="95"/>
      <c r="L444" s="95"/>
      <c r="M444" s="95"/>
      <c r="N444" s="95"/>
    </row>
    <row r="445" spans="2:14">
      <c r="B445" s="94"/>
      <c r="C445" s="94"/>
      <c r="D445" s="94"/>
      <c r="E445" s="94"/>
      <c r="F445" s="94"/>
      <c r="G445" s="94"/>
      <c r="H445" s="95"/>
      <c r="I445" s="95"/>
      <c r="J445" s="95"/>
      <c r="K445" s="95"/>
      <c r="L445" s="95"/>
      <c r="M445" s="95"/>
      <c r="N445" s="95"/>
    </row>
    <row r="446" spans="2:14">
      <c r="B446" s="94"/>
      <c r="C446" s="94"/>
      <c r="D446" s="94"/>
      <c r="E446" s="94"/>
      <c r="F446" s="94"/>
      <c r="G446" s="94"/>
      <c r="H446" s="95"/>
      <c r="I446" s="95"/>
      <c r="J446" s="95"/>
      <c r="K446" s="95"/>
      <c r="L446" s="95"/>
      <c r="M446" s="95"/>
      <c r="N446" s="95"/>
    </row>
    <row r="447" spans="2:14">
      <c r="B447" s="94"/>
      <c r="C447" s="94"/>
      <c r="D447" s="94"/>
      <c r="E447" s="94"/>
      <c r="F447" s="94"/>
      <c r="G447" s="94"/>
      <c r="H447" s="95"/>
      <c r="I447" s="95"/>
      <c r="J447" s="95"/>
      <c r="K447" s="95"/>
      <c r="L447" s="95"/>
      <c r="M447" s="95"/>
      <c r="N447" s="95"/>
    </row>
    <row r="448" spans="2:14">
      <c r="B448" s="94"/>
      <c r="C448" s="94"/>
      <c r="D448" s="94"/>
      <c r="E448" s="94"/>
      <c r="F448" s="94"/>
      <c r="G448" s="94"/>
      <c r="H448" s="95"/>
      <c r="I448" s="95"/>
      <c r="J448" s="95"/>
      <c r="K448" s="95"/>
      <c r="L448" s="95"/>
      <c r="M448" s="95"/>
      <c r="N448" s="95"/>
    </row>
    <row r="449" spans="2:14">
      <c r="B449" s="94"/>
      <c r="C449" s="94"/>
      <c r="D449" s="94"/>
      <c r="E449" s="94"/>
      <c r="F449" s="94"/>
      <c r="G449" s="94"/>
      <c r="H449" s="95"/>
      <c r="I449" s="95"/>
      <c r="J449" s="95"/>
      <c r="K449" s="95"/>
      <c r="L449" s="95"/>
      <c r="M449" s="95"/>
      <c r="N449" s="95"/>
    </row>
    <row r="450" spans="2:14">
      <c r="B450" s="94"/>
      <c r="C450" s="94"/>
      <c r="D450" s="94"/>
      <c r="E450" s="94"/>
      <c r="F450" s="94"/>
      <c r="G450" s="94"/>
      <c r="H450" s="95"/>
      <c r="I450" s="95"/>
      <c r="J450" s="95"/>
      <c r="K450" s="95"/>
      <c r="L450" s="95"/>
      <c r="M450" s="95"/>
      <c r="N450" s="95"/>
    </row>
    <row r="451" spans="2:14">
      <c r="B451" s="94"/>
      <c r="C451" s="94"/>
      <c r="D451" s="94"/>
      <c r="E451" s="94"/>
      <c r="F451" s="94"/>
      <c r="G451" s="94"/>
      <c r="H451" s="95"/>
      <c r="I451" s="95"/>
      <c r="J451" s="95"/>
      <c r="K451" s="95"/>
      <c r="L451" s="95"/>
      <c r="M451" s="95"/>
      <c r="N451" s="95"/>
    </row>
    <row r="452" spans="2:14">
      <c r="B452" s="94"/>
      <c r="C452" s="94"/>
      <c r="D452" s="94"/>
      <c r="E452" s="94"/>
      <c r="F452" s="94"/>
      <c r="G452" s="94"/>
      <c r="H452" s="95"/>
      <c r="I452" s="95"/>
      <c r="J452" s="95"/>
      <c r="K452" s="95"/>
      <c r="L452" s="95"/>
      <c r="M452" s="95"/>
      <c r="N452" s="95"/>
    </row>
    <row r="453" spans="2:14">
      <c r="B453" s="94"/>
      <c r="C453" s="94"/>
      <c r="D453" s="94"/>
      <c r="E453" s="94"/>
      <c r="F453" s="94"/>
      <c r="G453" s="94"/>
      <c r="H453" s="95"/>
      <c r="I453" s="95"/>
      <c r="J453" s="95"/>
      <c r="K453" s="95"/>
      <c r="L453" s="95"/>
      <c r="M453" s="95"/>
      <c r="N453" s="95"/>
    </row>
    <row r="454" spans="2:14">
      <c r="B454" s="94"/>
      <c r="C454" s="94"/>
      <c r="D454" s="94"/>
      <c r="E454" s="94"/>
      <c r="F454" s="94"/>
      <c r="G454" s="94"/>
      <c r="H454" s="95"/>
      <c r="I454" s="95"/>
      <c r="J454" s="95"/>
      <c r="K454" s="95"/>
      <c r="L454" s="95"/>
      <c r="M454" s="95"/>
      <c r="N454" s="95"/>
    </row>
    <row r="455" spans="2:14">
      <c r="B455" s="94"/>
      <c r="C455" s="94"/>
      <c r="D455" s="94"/>
      <c r="E455" s="94"/>
      <c r="F455" s="94"/>
      <c r="G455" s="94"/>
      <c r="H455" s="95"/>
      <c r="I455" s="95"/>
      <c r="J455" s="95"/>
      <c r="K455" s="95"/>
      <c r="L455" s="95"/>
      <c r="M455" s="95"/>
      <c r="N455" s="95"/>
    </row>
    <row r="456" spans="2:14">
      <c r="B456" s="94"/>
      <c r="C456" s="94"/>
      <c r="D456" s="94"/>
      <c r="E456" s="94"/>
      <c r="F456" s="94"/>
      <c r="G456" s="94"/>
      <c r="H456" s="95"/>
      <c r="I456" s="95"/>
      <c r="J456" s="95"/>
      <c r="K456" s="95"/>
      <c r="L456" s="95"/>
      <c r="M456" s="95"/>
      <c r="N456" s="95"/>
    </row>
    <row r="457" spans="2:14">
      <c r="B457" s="94"/>
      <c r="C457" s="94"/>
      <c r="D457" s="94"/>
      <c r="E457" s="94"/>
      <c r="F457" s="94"/>
      <c r="G457" s="94"/>
      <c r="H457" s="95"/>
      <c r="I457" s="95"/>
      <c r="J457" s="95"/>
      <c r="K457" s="95"/>
      <c r="L457" s="95"/>
      <c r="M457" s="95"/>
      <c r="N457" s="95"/>
    </row>
    <row r="458" spans="2:14">
      <c r="B458" s="94"/>
      <c r="C458" s="94"/>
      <c r="D458" s="94"/>
      <c r="E458" s="94"/>
      <c r="F458" s="94"/>
      <c r="G458" s="94"/>
      <c r="H458" s="95"/>
      <c r="I458" s="95"/>
      <c r="J458" s="95"/>
      <c r="K458" s="95"/>
      <c r="L458" s="95"/>
      <c r="M458" s="95"/>
      <c r="N458" s="95"/>
    </row>
    <row r="459" spans="2:14">
      <c r="B459" s="94"/>
      <c r="C459" s="94"/>
      <c r="D459" s="94"/>
      <c r="E459" s="94"/>
      <c r="F459" s="94"/>
      <c r="G459" s="94"/>
      <c r="H459" s="95"/>
      <c r="I459" s="95"/>
      <c r="J459" s="95"/>
      <c r="K459" s="95"/>
      <c r="L459" s="95"/>
      <c r="M459" s="95"/>
      <c r="N459" s="95"/>
    </row>
    <row r="460" spans="2:14">
      <c r="B460" s="94"/>
      <c r="C460" s="94"/>
      <c r="D460" s="94"/>
      <c r="E460" s="94"/>
      <c r="F460" s="94"/>
      <c r="G460" s="94"/>
      <c r="H460" s="95"/>
      <c r="I460" s="95"/>
      <c r="J460" s="95"/>
      <c r="K460" s="95"/>
      <c r="L460" s="95"/>
      <c r="M460" s="95"/>
      <c r="N460" s="95"/>
    </row>
    <row r="461" spans="2:14">
      <c r="B461" s="94"/>
      <c r="C461" s="94"/>
      <c r="D461" s="94"/>
      <c r="E461" s="94"/>
      <c r="F461" s="94"/>
      <c r="G461" s="94"/>
      <c r="H461" s="95"/>
      <c r="I461" s="95"/>
      <c r="J461" s="95"/>
      <c r="K461" s="95"/>
      <c r="L461" s="95"/>
      <c r="M461" s="95"/>
      <c r="N461" s="95"/>
    </row>
    <row r="462" spans="2:14">
      <c r="B462" s="94"/>
      <c r="C462" s="94"/>
      <c r="D462" s="94"/>
      <c r="E462" s="94"/>
      <c r="F462" s="94"/>
      <c r="G462" s="94"/>
      <c r="H462" s="95"/>
      <c r="I462" s="95"/>
      <c r="J462" s="95"/>
      <c r="K462" s="95"/>
      <c r="L462" s="95"/>
      <c r="M462" s="95"/>
      <c r="N462" s="95"/>
    </row>
    <row r="463" spans="2:14">
      <c r="B463" s="94"/>
      <c r="C463" s="94"/>
      <c r="D463" s="94"/>
      <c r="E463" s="94"/>
      <c r="F463" s="94"/>
      <c r="G463" s="94"/>
      <c r="H463" s="95"/>
      <c r="I463" s="95"/>
      <c r="J463" s="95"/>
      <c r="K463" s="95"/>
      <c r="L463" s="95"/>
      <c r="M463" s="95"/>
      <c r="N463" s="95"/>
    </row>
    <row r="464" spans="2:14">
      <c r="B464" s="94"/>
      <c r="C464" s="94"/>
      <c r="D464" s="94"/>
      <c r="E464" s="94"/>
      <c r="F464" s="94"/>
      <c r="G464" s="94"/>
      <c r="H464" s="95"/>
      <c r="I464" s="95"/>
      <c r="J464" s="95"/>
      <c r="K464" s="95"/>
      <c r="L464" s="95"/>
      <c r="M464" s="95"/>
      <c r="N464" s="95"/>
    </row>
    <row r="465" spans="2:14">
      <c r="B465" s="94"/>
      <c r="C465" s="94"/>
      <c r="D465" s="94"/>
      <c r="E465" s="94"/>
      <c r="F465" s="94"/>
      <c r="G465" s="94"/>
      <c r="H465" s="95"/>
      <c r="I465" s="95"/>
      <c r="J465" s="95"/>
      <c r="K465" s="95"/>
      <c r="L465" s="95"/>
      <c r="M465" s="95"/>
      <c r="N465" s="95"/>
    </row>
    <row r="466" spans="2:14">
      <c r="B466" s="94"/>
      <c r="C466" s="94"/>
      <c r="D466" s="94"/>
      <c r="E466" s="94"/>
      <c r="F466" s="94"/>
      <c r="G466" s="94"/>
      <c r="H466" s="95"/>
      <c r="I466" s="95"/>
      <c r="J466" s="95"/>
      <c r="K466" s="95"/>
      <c r="L466" s="95"/>
      <c r="M466" s="95"/>
      <c r="N466" s="95"/>
    </row>
    <row r="467" spans="2:14">
      <c r="B467" s="94"/>
      <c r="C467" s="94"/>
      <c r="D467" s="94"/>
      <c r="E467" s="94"/>
      <c r="F467" s="94"/>
      <c r="G467" s="94"/>
      <c r="H467" s="95"/>
      <c r="I467" s="95"/>
      <c r="J467" s="95"/>
      <c r="K467" s="95"/>
      <c r="L467" s="95"/>
      <c r="M467" s="95"/>
      <c r="N467" s="95"/>
    </row>
    <row r="468" spans="2:14">
      <c r="B468" s="94"/>
      <c r="C468" s="94"/>
      <c r="D468" s="94"/>
      <c r="E468" s="94"/>
      <c r="F468" s="94"/>
      <c r="G468" s="94"/>
      <c r="H468" s="95"/>
      <c r="I468" s="95"/>
      <c r="J468" s="95"/>
      <c r="K468" s="95"/>
      <c r="L468" s="95"/>
      <c r="M468" s="95"/>
      <c r="N468" s="95"/>
    </row>
    <row r="469" spans="2:14">
      <c r="B469" s="94"/>
      <c r="C469" s="94"/>
      <c r="D469" s="94"/>
      <c r="E469" s="94"/>
      <c r="F469" s="94"/>
      <c r="G469" s="94"/>
      <c r="H469" s="95"/>
      <c r="I469" s="95"/>
      <c r="J469" s="95"/>
      <c r="K469" s="95"/>
      <c r="L469" s="95"/>
      <c r="M469" s="95"/>
      <c r="N469" s="95"/>
    </row>
    <row r="470" spans="2:14">
      <c r="B470" s="94"/>
      <c r="C470" s="94"/>
      <c r="D470" s="94"/>
      <c r="E470" s="94"/>
      <c r="F470" s="94"/>
      <c r="G470" s="94"/>
      <c r="H470" s="95"/>
      <c r="I470" s="95"/>
      <c r="J470" s="95"/>
      <c r="K470" s="95"/>
      <c r="L470" s="95"/>
      <c r="M470" s="95"/>
      <c r="N470" s="95"/>
    </row>
    <row r="471" spans="2:14">
      <c r="B471" s="94"/>
      <c r="C471" s="94"/>
      <c r="D471" s="94"/>
      <c r="E471" s="94"/>
      <c r="F471" s="94"/>
      <c r="G471" s="94"/>
      <c r="H471" s="95"/>
      <c r="I471" s="95"/>
      <c r="J471" s="95"/>
      <c r="K471" s="95"/>
      <c r="L471" s="95"/>
      <c r="M471" s="95"/>
      <c r="N471" s="95"/>
    </row>
    <row r="472" spans="2:14">
      <c r="B472" s="94"/>
      <c r="C472" s="94"/>
      <c r="D472" s="94"/>
      <c r="E472" s="94"/>
      <c r="F472" s="94"/>
      <c r="G472" s="94"/>
      <c r="H472" s="95"/>
      <c r="I472" s="95"/>
      <c r="J472" s="95"/>
      <c r="K472" s="95"/>
      <c r="L472" s="95"/>
      <c r="M472" s="95"/>
      <c r="N472" s="95"/>
    </row>
    <row r="473" spans="2:14">
      <c r="B473" s="94"/>
      <c r="C473" s="94"/>
      <c r="D473" s="94"/>
      <c r="E473" s="94"/>
      <c r="F473" s="94"/>
      <c r="G473" s="94"/>
      <c r="H473" s="95"/>
      <c r="I473" s="95"/>
      <c r="J473" s="95"/>
      <c r="K473" s="95"/>
      <c r="L473" s="95"/>
      <c r="M473" s="95"/>
      <c r="N473" s="95"/>
    </row>
    <row r="474" spans="2:14">
      <c r="B474" s="94"/>
      <c r="C474" s="94"/>
      <c r="D474" s="94"/>
      <c r="E474" s="94"/>
      <c r="F474" s="94"/>
      <c r="G474" s="94"/>
      <c r="H474" s="95"/>
      <c r="I474" s="95"/>
      <c r="J474" s="95"/>
      <c r="K474" s="95"/>
      <c r="L474" s="95"/>
      <c r="M474" s="95"/>
      <c r="N474" s="95"/>
    </row>
    <row r="475" spans="2:14">
      <c r="B475" s="94"/>
      <c r="C475" s="94"/>
      <c r="D475" s="94"/>
      <c r="E475" s="94"/>
      <c r="F475" s="94"/>
      <c r="G475" s="94"/>
      <c r="H475" s="95"/>
      <c r="I475" s="95"/>
      <c r="J475" s="95"/>
      <c r="K475" s="95"/>
      <c r="L475" s="95"/>
      <c r="M475" s="95"/>
      <c r="N475" s="95"/>
    </row>
    <row r="476" spans="2:14">
      <c r="B476" s="94"/>
      <c r="C476" s="94"/>
      <c r="D476" s="94"/>
      <c r="E476" s="94"/>
      <c r="F476" s="94"/>
      <c r="G476" s="94"/>
      <c r="H476" s="95"/>
      <c r="I476" s="95"/>
      <c r="J476" s="95"/>
      <c r="K476" s="95"/>
      <c r="L476" s="95"/>
      <c r="M476" s="95"/>
      <c r="N476" s="95"/>
    </row>
    <row r="477" spans="2:14">
      <c r="B477" s="94"/>
      <c r="C477" s="94"/>
      <c r="D477" s="94"/>
      <c r="E477" s="94"/>
      <c r="F477" s="94"/>
      <c r="G477" s="94"/>
      <c r="H477" s="95"/>
      <c r="I477" s="95"/>
      <c r="J477" s="95"/>
      <c r="K477" s="95"/>
      <c r="L477" s="95"/>
      <c r="M477" s="95"/>
      <c r="N477" s="95"/>
    </row>
    <row r="478" spans="2:14">
      <c r="B478" s="94"/>
      <c r="C478" s="94"/>
      <c r="D478" s="94"/>
      <c r="E478" s="94"/>
      <c r="F478" s="94"/>
      <c r="G478" s="94"/>
      <c r="H478" s="95"/>
      <c r="I478" s="95"/>
      <c r="J478" s="95"/>
      <c r="K478" s="95"/>
      <c r="L478" s="95"/>
      <c r="M478" s="95"/>
      <c r="N478" s="95"/>
    </row>
    <row r="479" spans="2:14">
      <c r="B479" s="94"/>
      <c r="C479" s="94"/>
      <c r="D479" s="94"/>
      <c r="E479" s="94"/>
      <c r="F479" s="94"/>
      <c r="G479" s="94"/>
      <c r="H479" s="95"/>
      <c r="I479" s="95"/>
      <c r="J479" s="95"/>
      <c r="K479" s="95"/>
      <c r="L479" s="95"/>
      <c r="M479" s="95"/>
      <c r="N479" s="95"/>
    </row>
    <row r="480" spans="2:14">
      <c r="B480" s="94"/>
      <c r="C480" s="94"/>
      <c r="D480" s="94"/>
      <c r="E480" s="94"/>
      <c r="F480" s="94"/>
      <c r="G480" s="94"/>
      <c r="H480" s="95"/>
      <c r="I480" s="95"/>
      <c r="J480" s="95"/>
      <c r="K480" s="95"/>
      <c r="L480" s="95"/>
      <c r="M480" s="95"/>
      <c r="N480" s="95"/>
    </row>
    <row r="481" spans="2:14">
      <c r="B481" s="94"/>
      <c r="C481" s="94"/>
      <c r="D481" s="94"/>
      <c r="E481" s="94"/>
      <c r="F481" s="94"/>
      <c r="G481" s="94"/>
      <c r="H481" s="95"/>
      <c r="I481" s="95"/>
      <c r="J481" s="95"/>
      <c r="K481" s="95"/>
      <c r="L481" s="95"/>
      <c r="M481" s="95"/>
      <c r="N481" s="95"/>
    </row>
    <row r="482" spans="2:14">
      <c r="B482" s="94"/>
      <c r="C482" s="94"/>
      <c r="D482" s="94"/>
      <c r="E482" s="94"/>
      <c r="F482" s="94"/>
      <c r="G482" s="94"/>
      <c r="H482" s="95"/>
      <c r="I482" s="95"/>
      <c r="J482" s="95"/>
      <c r="K482" s="95"/>
      <c r="L482" s="95"/>
      <c r="M482" s="95"/>
      <c r="N482" s="95"/>
    </row>
    <row r="483" spans="2:14">
      <c r="B483" s="94"/>
      <c r="C483" s="94"/>
      <c r="D483" s="94"/>
      <c r="E483" s="94"/>
      <c r="F483" s="94"/>
      <c r="G483" s="94"/>
      <c r="H483" s="95"/>
      <c r="I483" s="95"/>
      <c r="J483" s="95"/>
      <c r="K483" s="95"/>
      <c r="L483" s="95"/>
      <c r="M483" s="95"/>
      <c r="N483" s="95"/>
    </row>
    <row r="484" spans="2:14">
      <c r="B484" s="94"/>
      <c r="C484" s="94"/>
      <c r="D484" s="94"/>
      <c r="E484" s="94"/>
      <c r="F484" s="94"/>
      <c r="G484" s="94"/>
      <c r="H484" s="95"/>
      <c r="I484" s="95"/>
      <c r="J484" s="95"/>
      <c r="K484" s="95"/>
      <c r="L484" s="95"/>
      <c r="M484" s="95"/>
      <c r="N484" s="95"/>
    </row>
    <row r="485" spans="2:14">
      <c r="B485" s="94"/>
      <c r="C485" s="94"/>
      <c r="D485" s="94"/>
      <c r="E485" s="94"/>
      <c r="F485" s="94"/>
      <c r="G485" s="94"/>
      <c r="H485" s="95"/>
      <c r="I485" s="95"/>
      <c r="J485" s="95"/>
      <c r="K485" s="95"/>
      <c r="L485" s="95"/>
      <c r="M485" s="95"/>
      <c r="N485" s="95"/>
    </row>
    <row r="486" spans="2:14">
      <c r="B486" s="94"/>
      <c r="C486" s="94"/>
      <c r="D486" s="94"/>
      <c r="E486" s="94"/>
      <c r="F486" s="94"/>
      <c r="G486" s="94"/>
      <c r="H486" s="95"/>
      <c r="I486" s="95"/>
      <c r="J486" s="95"/>
      <c r="K486" s="95"/>
      <c r="L486" s="95"/>
      <c r="M486" s="95"/>
      <c r="N486" s="95"/>
    </row>
    <row r="487" spans="2:14">
      <c r="B487" s="94"/>
      <c r="C487" s="94"/>
      <c r="D487" s="94"/>
      <c r="E487" s="94"/>
      <c r="F487" s="94"/>
      <c r="G487" s="94"/>
      <c r="H487" s="95"/>
      <c r="I487" s="95"/>
      <c r="J487" s="95"/>
      <c r="K487" s="95"/>
      <c r="L487" s="95"/>
      <c r="M487" s="95"/>
      <c r="N487" s="95"/>
    </row>
    <row r="488" spans="2:14">
      <c r="B488" s="94"/>
      <c r="C488" s="94"/>
      <c r="D488" s="94"/>
      <c r="E488" s="94"/>
      <c r="F488" s="94"/>
      <c r="G488" s="94"/>
      <c r="H488" s="95"/>
      <c r="I488" s="95"/>
      <c r="J488" s="95"/>
      <c r="K488" s="95"/>
      <c r="L488" s="95"/>
      <c r="M488" s="95"/>
      <c r="N488" s="95"/>
    </row>
    <row r="489" spans="2:14">
      <c r="B489" s="94"/>
      <c r="C489" s="94"/>
      <c r="D489" s="94"/>
      <c r="E489" s="94"/>
      <c r="F489" s="94"/>
      <c r="G489" s="94"/>
      <c r="H489" s="95"/>
      <c r="I489" s="95"/>
      <c r="J489" s="95"/>
      <c r="K489" s="95"/>
      <c r="L489" s="95"/>
      <c r="M489" s="95"/>
      <c r="N489" s="95"/>
    </row>
    <row r="490" spans="2:14">
      <c r="B490" s="94"/>
      <c r="C490" s="94"/>
      <c r="D490" s="94"/>
      <c r="E490" s="94"/>
      <c r="F490" s="94"/>
      <c r="G490" s="94"/>
      <c r="H490" s="95"/>
      <c r="I490" s="95"/>
      <c r="J490" s="95"/>
      <c r="K490" s="95"/>
      <c r="L490" s="95"/>
      <c r="M490" s="95"/>
      <c r="N490" s="95"/>
    </row>
    <row r="491" spans="2:14">
      <c r="B491" s="94"/>
      <c r="C491" s="94"/>
      <c r="D491" s="94"/>
      <c r="E491" s="94"/>
      <c r="F491" s="94"/>
      <c r="G491" s="94"/>
      <c r="H491" s="95"/>
      <c r="I491" s="95"/>
      <c r="J491" s="95"/>
      <c r="K491" s="95"/>
      <c r="L491" s="95"/>
      <c r="M491" s="95"/>
      <c r="N491" s="95"/>
    </row>
    <row r="492" spans="2:14">
      <c r="B492" s="94"/>
      <c r="C492" s="94"/>
      <c r="D492" s="94"/>
      <c r="E492" s="94"/>
      <c r="F492" s="94"/>
      <c r="G492" s="94"/>
      <c r="H492" s="95"/>
      <c r="I492" s="95"/>
      <c r="J492" s="95"/>
      <c r="K492" s="95"/>
      <c r="L492" s="95"/>
      <c r="M492" s="95"/>
      <c r="N492" s="95"/>
    </row>
    <row r="493" spans="2:14">
      <c r="B493" s="94"/>
      <c r="C493" s="94"/>
      <c r="D493" s="94"/>
      <c r="E493" s="94"/>
      <c r="F493" s="94"/>
      <c r="G493" s="94"/>
      <c r="H493" s="95"/>
      <c r="I493" s="95"/>
      <c r="J493" s="95"/>
      <c r="K493" s="95"/>
      <c r="L493" s="95"/>
      <c r="M493" s="95"/>
      <c r="N493" s="95"/>
    </row>
    <row r="494" spans="2:14">
      <c r="B494" s="94"/>
      <c r="C494" s="94"/>
      <c r="D494" s="94"/>
      <c r="E494" s="94"/>
      <c r="F494" s="94"/>
      <c r="G494" s="94"/>
      <c r="H494" s="95"/>
      <c r="I494" s="95"/>
      <c r="J494" s="95"/>
      <c r="K494" s="95"/>
      <c r="L494" s="95"/>
      <c r="M494" s="95"/>
      <c r="N494" s="95"/>
    </row>
    <row r="495" spans="2:14">
      <c r="B495" s="94"/>
      <c r="C495" s="94"/>
      <c r="D495" s="94"/>
      <c r="E495" s="94"/>
      <c r="F495" s="94"/>
      <c r="G495" s="94"/>
      <c r="H495" s="95"/>
      <c r="I495" s="95"/>
      <c r="J495" s="95"/>
      <c r="K495" s="95"/>
      <c r="L495" s="95"/>
      <c r="M495" s="95"/>
      <c r="N495" s="95"/>
    </row>
    <row r="496" spans="2:14">
      <c r="B496" s="94"/>
      <c r="C496" s="94"/>
      <c r="D496" s="94"/>
      <c r="E496" s="94"/>
      <c r="F496" s="94"/>
      <c r="G496" s="94"/>
      <c r="H496" s="95"/>
      <c r="I496" s="95"/>
      <c r="J496" s="95"/>
      <c r="K496" s="95"/>
      <c r="L496" s="95"/>
      <c r="M496" s="95"/>
      <c r="N496" s="95"/>
    </row>
    <row r="497" spans="2:14">
      <c r="B497" s="94"/>
      <c r="C497" s="94"/>
      <c r="D497" s="94"/>
      <c r="E497" s="94"/>
      <c r="F497" s="94"/>
      <c r="G497" s="94"/>
      <c r="H497" s="95"/>
      <c r="I497" s="95"/>
      <c r="J497" s="95"/>
      <c r="K497" s="95"/>
      <c r="L497" s="95"/>
      <c r="M497" s="95"/>
      <c r="N497" s="95"/>
    </row>
    <row r="498" spans="2:14">
      <c r="B498" s="94"/>
      <c r="C498" s="94"/>
      <c r="D498" s="94"/>
      <c r="E498" s="94"/>
      <c r="F498" s="94"/>
      <c r="G498" s="94"/>
      <c r="H498" s="95"/>
      <c r="I498" s="95"/>
      <c r="J498" s="95"/>
      <c r="K498" s="95"/>
      <c r="L498" s="95"/>
      <c r="M498" s="95"/>
      <c r="N498" s="95"/>
    </row>
    <row r="499" spans="2:14">
      <c r="B499" s="94"/>
      <c r="C499" s="94"/>
      <c r="D499" s="94"/>
      <c r="E499" s="94"/>
      <c r="F499" s="94"/>
      <c r="G499" s="94"/>
      <c r="H499" s="95"/>
      <c r="I499" s="95"/>
      <c r="J499" s="95"/>
      <c r="K499" s="95"/>
      <c r="L499" s="95"/>
      <c r="M499" s="95"/>
      <c r="N499" s="95"/>
    </row>
    <row r="500" spans="2:14">
      <c r="B500" s="94"/>
      <c r="C500" s="94"/>
      <c r="D500" s="94"/>
      <c r="E500" s="94"/>
      <c r="F500" s="94"/>
      <c r="G500" s="94"/>
      <c r="H500" s="95"/>
      <c r="I500" s="95"/>
      <c r="J500" s="95"/>
      <c r="K500" s="95"/>
      <c r="L500" s="95"/>
      <c r="M500" s="95"/>
      <c r="N500" s="95"/>
    </row>
    <row r="501" spans="2:14">
      <c r="B501" s="94"/>
      <c r="C501" s="94"/>
      <c r="D501" s="94"/>
      <c r="E501" s="94"/>
      <c r="F501" s="94"/>
      <c r="G501" s="94"/>
      <c r="H501" s="95"/>
      <c r="I501" s="95"/>
      <c r="J501" s="95"/>
      <c r="K501" s="95"/>
      <c r="L501" s="95"/>
      <c r="M501" s="95"/>
      <c r="N501" s="95"/>
    </row>
    <row r="502" spans="2:14">
      <c r="B502" s="94"/>
      <c r="C502" s="94"/>
      <c r="D502" s="94"/>
      <c r="E502" s="94"/>
      <c r="F502" s="94"/>
      <c r="G502" s="94"/>
      <c r="H502" s="95"/>
      <c r="I502" s="95"/>
      <c r="J502" s="95"/>
      <c r="K502" s="95"/>
      <c r="L502" s="95"/>
      <c r="M502" s="95"/>
      <c r="N502" s="95"/>
    </row>
    <row r="503" spans="2:14">
      <c r="B503" s="94"/>
      <c r="C503" s="94"/>
      <c r="D503" s="94"/>
      <c r="E503" s="94"/>
      <c r="F503" s="94"/>
      <c r="G503" s="94"/>
      <c r="H503" s="95"/>
      <c r="I503" s="95"/>
      <c r="J503" s="95"/>
      <c r="K503" s="95"/>
      <c r="L503" s="95"/>
      <c r="M503" s="95"/>
      <c r="N503" s="95"/>
    </row>
    <row r="504" spans="2:14">
      <c r="B504" s="94"/>
      <c r="C504" s="94"/>
      <c r="D504" s="94"/>
      <c r="E504" s="94"/>
      <c r="F504" s="94"/>
      <c r="G504" s="94"/>
      <c r="H504" s="95"/>
      <c r="I504" s="95"/>
      <c r="J504" s="95"/>
      <c r="K504" s="95"/>
      <c r="L504" s="95"/>
      <c r="M504" s="95"/>
      <c r="N504" s="95"/>
    </row>
    <row r="505" spans="2:14">
      <c r="B505" s="94"/>
      <c r="C505" s="94"/>
      <c r="D505" s="94"/>
      <c r="E505" s="94"/>
      <c r="F505" s="94"/>
      <c r="G505" s="94"/>
      <c r="H505" s="95"/>
      <c r="I505" s="95"/>
      <c r="J505" s="95"/>
      <c r="K505" s="95"/>
      <c r="L505" s="95"/>
      <c r="M505" s="95"/>
      <c r="N505" s="95"/>
    </row>
    <row r="506" spans="2:14">
      <c r="B506" s="94"/>
      <c r="C506" s="94"/>
      <c r="D506" s="94"/>
      <c r="E506" s="94"/>
      <c r="F506" s="94"/>
      <c r="G506" s="94"/>
      <c r="H506" s="95"/>
      <c r="I506" s="95"/>
      <c r="J506" s="95"/>
      <c r="K506" s="95"/>
      <c r="L506" s="95"/>
      <c r="M506" s="95"/>
      <c r="N506" s="95"/>
    </row>
    <row r="507" spans="2:14">
      <c r="B507" s="94"/>
      <c r="C507" s="94"/>
      <c r="D507" s="94"/>
      <c r="E507" s="94"/>
      <c r="F507" s="94"/>
      <c r="G507" s="94"/>
      <c r="H507" s="95"/>
      <c r="I507" s="95"/>
      <c r="J507" s="95"/>
      <c r="K507" s="95"/>
      <c r="L507" s="95"/>
      <c r="M507" s="95"/>
      <c r="N507" s="95"/>
    </row>
    <row r="508" spans="2:14">
      <c r="B508" s="94"/>
      <c r="C508" s="94"/>
      <c r="D508" s="94"/>
      <c r="E508" s="94"/>
      <c r="F508" s="94"/>
      <c r="G508" s="94"/>
      <c r="H508" s="95"/>
      <c r="I508" s="95"/>
      <c r="J508" s="95"/>
      <c r="K508" s="95"/>
      <c r="L508" s="95"/>
      <c r="M508" s="95"/>
      <c r="N508" s="95"/>
    </row>
    <row r="509" spans="2:14">
      <c r="B509" s="94"/>
      <c r="C509" s="94"/>
      <c r="D509" s="94"/>
      <c r="E509" s="94"/>
      <c r="F509" s="94"/>
      <c r="G509" s="94"/>
      <c r="H509" s="95"/>
      <c r="I509" s="95"/>
      <c r="J509" s="95"/>
      <c r="K509" s="95"/>
      <c r="L509" s="95"/>
      <c r="M509" s="95"/>
      <c r="N509" s="95"/>
    </row>
    <row r="510" spans="2:14">
      <c r="B510" s="94"/>
      <c r="C510" s="94"/>
      <c r="D510" s="94"/>
      <c r="E510" s="94"/>
      <c r="F510" s="94"/>
      <c r="G510" s="94"/>
      <c r="H510" s="95"/>
      <c r="I510" s="95"/>
      <c r="J510" s="95"/>
      <c r="K510" s="95"/>
      <c r="L510" s="95"/>
      <c r="M510" s="95"/>
      <c r="N510" s="95"/>
    </row>
    <row r="511" spans="2:14">
      <c r="B511" s="94"/>
      <c r="C511" s="94"/>
      <c r="D511" s="94"/>
      <c r="E511" s="94"/>
      <c r="F511" s="94"/>
      <c r="G511" s="94"/>
      <c r="H511" s="95"/>
      <c r="I511" s="95"/>
      <c r="J511" s="95"/>
      <c r="K511" s="95"/>
      <c r="L511" s="95"/>
      <c r="M511" s="95"/>
      <c r="N511" s="95"/>
    </row>
    <row r="512" spans="2:14">
      <c r="B512" s="94"/>
      <c r="C512" s="94"/>
      <c r="D512" s="94"/>
      <c r="E512" s="94"/>
      <c r="F512" s="94"/>
      <c r="G512" s="94"/>
      <c r="H512" s="95"/>
      <c r="I512" s="95"/>
      <c r="J512" s="95"/>
      <c r="K512" s="95"/>
      <c r="L512" s="95"/>
      <c r="M512" s="95"/>
      <c r="N512" s="95"/>
    </row>
    <row r="513" spans="2:14">
      <c r="B513" s="94"/>
      <c r="C513" s="94"/>
      <c r="D513" s="94"/>
      <c r="E513" s="94"/>
      <c r="F513" s="94"/>
      <c r="G513" s="94"/>
      <c r="H513" s="95"/>
      <c r="I513" s="95"/>
      <c r="J513" s="95"/>
      <c r="K513" s="95"/>
      <c r="L513" s="95"/>
      <c r="M513" s="95"/>
      <c r="N513" s="95"/>
    </row>
    <row r="514" spans="2:14">
      <c r="B514" s="94"/>
      <c r="C514" s="94"/>
      <c r="D514" s="94"/>
      <c r="E514" s="94"/>
      <c r="F514" s="94"/>
      <c r="G514" s="94"/>
      <c r="H514" s="95"/>
      <c r="I514" s="95"/>
      <c r="J514" s="95"/>
      <c r="K514" s="95"/>
      <c r="L514" s="95"/>
      <c r="M514" s="95"/>
      <c r="N514" s="95"/>
    </row>
    <row r="515" spans="2:14">
      <c r="B515" s="94"/>
      <c r="C515" s="94"/>
      <c r="D515" s="94"/>
      <c r="E515" s="94"/>
      <c r="F515" s="94"/>
      <c r="G515" s="94"/>
      <c r="H515" s="95"/>
      <c r="I515" s="95"/>
      <c r="J515" s="95"/>
      <c r="K515" s="95"/>
      <c r="L515" s="95"/>
      <c r="M515" s="95"/>
      <c r="N515" s="95"/>
    </row>
    <row r="516" spans="2:14">
      <c r="B516" s="94"/>
      <c r="C516" s="94"/>
      <c r="D516" s="94"/>
      <c r="E516" s="94"/>
      <c r="F516" s="94"/>
      <c r="G516" s="94"/>
      <c r="H516" s="95"/>
      <c r="I516" s="95"/>
      <c r="J516" s="95"/>
      <c r="K516" s="95"/>
      <c r="L516" s="95"/>
      <c r="M516" s="95"/>
      <c r="N516" s="95"/>
    </row>
    <row r="517" spans="2:14">
      <c r="B517" s="94"/>
      <c r="C517" s="94"/>
      <c r="D517" s="94"/>
      <c r="E517" s="94"/>
      <c r="F517" s="94"/>
      <c r="G517" s="94"/>
      <c r="H517" s="95"/>
      <c r="I517" s="95"/>
      <c r="J517" s="95"/>
      <c r="K517" s="95"/>
      <c r="L517" s="95"/>
      <c r="M517" s="95"/>
      <c r="N517" s="95"/>
    </row>
    <row r="518" spans="2:14">
      <c r="B518" s="94"/>
      <c r="C518" s="94"/>
      <c r="D518" s="94"/>
      <c r="E518" s="94"/>
      <c r="F518" s="94"/>
      <c r="G518" s="94"/>
      <c r="H518" s="95"/>
      <c r="I518" s="95"/>
      <c r="J518" s="95"/>
      <c r="K518" s="95"/>
      <c r="L518" s="95"/>
      <c r="M518" s="95"/>
      <c r="N518" s="95"/>
    </row>
    <row r="519" spans="2:14">
      <c r="B519" s="94"/>
      <c r="C519" s="94"/>
      <c r="D519" s="94"/>
      <c r="E519" s="94"/>
      <c r="F519" s="94"/>
      <c r="G519" s="94"/>
      <c r="H519" s="95"/>
      <c r="I519" s="95"/>
      <c r="J519" s="95"/>
      <c r="K519" s="95"/>
      <c r="L519" s="95"/>
      <c r="M519" s="95"/>
      <c r="N519" s="95"/>
    </row>
    <row r="520" spans="2:14">
      <c r="B520" s="94"/>
      <c r="C520" s="94"/>
      <c r="D520" s="94"/>
      <c r="E520" s="94"/>
      <c r="F520" s="94"/>
      <c r="G520" s="94"/>
      <c r="H520" s="95"/>
      <c r="I520" s="95"/>
      <c r="J520" s="95"/>
      <c r="K520" s="95"/>
      <c r="L520" s="95"/>
      <c r="M520" s="95"/>
      <c r="N520" s="95"/>
    </row>
    <row r="521" spans="2:14">
      <c r="B521" s="94"/>
      <c r="C521" s="94"/>
      <c r="D521" s="94"/>
      <c r="E521" s="94"/>
      <c r="F521" s="94"/>
      <c r="G521" s="94"/>
      <c r="H521" s="95"/>
      <c r="I521" s="95"/>
      <c r="J521" s="95"/>
      <c r="K521" s="95"/>
      <c r="L521" s="95"/>
      <c r="M521" s="95"/>
      <c r="N521" s="95"/>
    </row>
    <row r="522" spans="2:14">
      <c r="B522" s="94"/>
      <c r="C522" s="94"/>
      <c r="D522" s="94"/>
      <c r="E522" s="94"/>
      <c r="F522" s="94"/>
      <c r="G522" s="94"/>
      <c r="H522" s="95"/>
      <c r="I522" s="95"/>
      <c r="J522" s="95"/>
      <c r="K522" s="95"/>
      <c r="L522" s="95"/>
      <c r="M522" s="95"/>
      <c r="N522" s="95"/>
    </row>
    <row r="523" spans="2:14">
      <c r="B523" s="94"/>
      <c r="C523" s="94"/>
      <c r="D523" s="94"/>
      <c r="E523" s="94"/>
      <c r="F523" s="94"/>
      <c r="G523" s="94"/>
      <c r="H523" s="95"/>
      <c r="I523" s="95"/>
      <c r="J523" s="95"/>
      <c r="K523" s="95"/>
      <c r="L523" s="95"/>
      <c r="M523" s="95"/>
      <c r="N523" s="95"/>
    </row>
    <row r="524" spans="2:14">
      <c r="B524" s="94"/>
      <c r="C524" s="94"/>
      <c r="D524" s="94"/>
      <c r="E524" s="94"/>
      <c r="F524" s="94"/>
      <c r="G524" s="94"/>
      <c r="H524" s="95"/>
      <c r="I524" s="95"/>
      <c r="J524" s="95"/>
      <c r="K524" s="95"/>
      <c r="L524" s="95"/>
      <c r="M524" s="95"/>
      <c r="N524" s="95"/>
    </row>
    <row r="525" spans="2:14">
      <c r="B525" s="94"/>
      <c r="C525" s="94"/>
      <c r="D525" s="94"/>
      <c r="E525" s="94"/>
      <c r="F525" s="94"/>
      <c r="G525" s="94"/>
      <c r="H525" s="95"/>
      <c r="I525" s="95"/>
      <c r="J525" s="95"/>
      <c r="K525" s="95"/>
      <c r="L525" s="95"/>
      <c r="M525" s="95"/>
      <c r="N525" s="95"/>
    </row>
    <row r="526" spans="2:14">
      <c r="B526" s="94"/>
      <c r="C526" s="94"/>
      <c r="D526" s="94"/>
      <c r="E526" s="94"/>
      <c r="F526" s="94"/>
      <c r="G526" s="94"/>
      <c r="H526" s="95"/>
      <c r="I526" s="95"/>
      <c r="J526" s="95"/>
      <c r="K526" s="95"/>
      <c r="L526" s="95"/>
      <c r="M526" s="95"/>
      <c r="N526" s="95"/>
    </row>
    <row r="527" spans="2:14">
      <c r="B527" s="94"/>
      <c r="C527" s="94"/>
      <c r="D527" s="94"/>
      <c r="E527" s="94"/>
      <c r="F527" s="94"/>
      <c r="G527" s="94"/>
      <c r="H527" s="95"/>
      <c r="I527" s="95"/>
      <c r="J527" s="95"/>
      <c r="K527" s="95"/>
      <c r="L527" s="95"/>
      <c r="M527" s="95"/>
      <c r="N527" s="95"/>
    </row>
    <row r="528" spans="2:14">
      <c r="B528" s="94"/>
      <c r="C528" s="94"/>
      <c r="D528" s="94"/>
      <c r="E528" s="94"/>
      <c r="F528" s="94"/>
      <c r="G528" s="94"/>
      <c r="H528" s="95"/>
      <c r="I528" s="95"/>
      <c r="J528" s="95"/>
      <c r="K528" s="95"/>
      <c r="L528" s="95"/>
      <c r="M528" s="95"/>
      <c r="N528" s="95"/>
    </row>
    <row r="529" spans="2:14">
      <c r="B529" s="94"/>
      <c r="C529" s="94"/>
      <c r="D529" s="94"/>
      <c r="E529" s="94"/>
      <c r="F529" s="94"/>
      <c r="G529" s="94"/>
      <c r="H529" s="95"/>
      <c r="I529" s="95"/>
      <c r="J529" s="95"/>
      <c r="K529" s="95"/>
      <c r="L529" s="95"/>
      <c r="M529" s="95"/>
      <c r="N529" s="95"/>
    </row>
    <row r="530" spans="2:14">
      <c r="B530" s="94"/>
      <c r="C530" s="94"/>
      <c r="D530" s="94"/>
      <c r="E530" s="94"/>
      <c r="F530" s="94"/>
      <c r="G530" s="94"/>
      <c r="H530" s="95"/>
      <c r="I530" s="95"/>
      <c r="J530" s="95"/>
      <c r="K530" s="95"/>
      <c r="L530" s="95"/>
      <c r="M530" s="95"/>
      <c r="N530" s="95"/>
    </row>
    <row r="531" spans="2:14">
      <c r="B531" s="94"/>
      <c r="C531" s="94"/>
      <c r="D531" s="94"/>
      <c r="E531" s="94"/>
      <c r="F531" s="94"/>
      <c r="G531" s="94"/>
      <c r="H531" s="95"/>
      <c r="I531" s="95"/>
      <c r="J531" s="95"/>
      <c r="K531" s="95"/>
      <c r="L531" s="95"/>
      <c r="M531" s="95"/>
      <c r="N531" s="95"/>
    </row>
    <row r="532" spans="2:14">
      <c r="B532" s="94"/>
      <c r="C532" s="94"/>
      <c r="D532" s="94"/>
      <c r="E532" s="94"/>
      <c r="F532" s="94"/>
      <c r="G532" s="94"/>
      <c r="H532" s="95"/>
      <c r="I532" s="95"/>
      <c r="J532" s="95"/>
      <c r="K532" s="95"/>
      <c r="L532" s="95"/>
      <c r="M532" s="95"/>
      <c r="N532" s="95"/>
    </row>
    <row r="533" spans="2:14">
      <c r="B533" s="94"/>
      <c r="C533" s="94"/>
      <c r="D533" s="94"/>
      <c r="E533" s="94"/>
      <c r="F533" s="94"/>
      <c r="G533" s="94"/>
      <c r="H533" s="95"/>
      <c r="I533" s="95"/>
      <c r="J533" s="95"/>
      <c r="K533" s="95"/>
      <c r="L533" s="95"/>
      <c r="M533" s="95"/>
      <c r="N533" s="95"/>
    </row>
    <row r="534" spans="2:14">
      <c r="B534" s="94"/>
      <c r="C534" s="94"/>
      <c r="D534" s="94"/>
      <c r="E534" s="94"/>
      <c r="F534" s="94"/>
      <c r="G534" s="94"/>
      <c r="H534" s="95"/>
      <c r="I534" s="95"/>
      <c r="J534" s="95"/>
      <c r="K534" s="95"/>
      <c r="L534" s="95"/>
      <c r="M534" s="95"/>
      <c r="N534" s="95"/>
    </row>
    <row r="535" spans="2:14">
      <c r="B535" s="94"/>
      <c r="C535" s="94"/>
      <c r="D535" s="94"/>
      <c r="E535" s="94"/>
      <c r="F535" s="94"/>
      <c r="G535" s="94"/>
      <c r="H535" s="95"/>
      <c r="I535" s="95"/>
      <c r="J535" s="95"/>
      <c r="K535" s="95"/>
      <c r="L535" s="95"/>
      <c r="M535" s="95"/>
      <c r="N535" s="95"/>
    </row>
    <row r="536" spans="2:14">
      <c r="B536" s="94"/>
      <c r="C536" s="94"/>
      <c r="D536" s="94"/>
      <c r="E536" s="94"/>
      <c r="F536" s="94"/>
      <c r="G536" s="94"/>
      <c r="H536" s="95"/>
      <c r="I536" s="95"/>
      <c r="J536" s="95"/>
      <c r="K536" s="95"/>
      <c r="L536" s="95"/>
      <c r="M536" s="95"/>
      <c r="N536" s="95"/>
    </row>
    <row r="537" spans="2:14">
      <c r="B537" s="94"/>
      <c r="C537" s="94"/>
      <c r="D537" s="94"/>
      <c r="E537" s="94"/>
      <c r="F537" s="94"/>
      <c r="G537" s="94"/>
      <c r="H537" s="95"/>
      <c r="I537" s="95"/>
      <c r="J537" s="95"/>
      <c r="K537" s="95"/>
      <c r="L537" s="95"/>
      <c r="M537" s="95"/>
      <c r="N537" s="95"/>
    </row>
    <row r="538" spans="2:14">
      <c r="B538" s="94"/>
      <c r="C538" s="94"/>
      <c r="D538" s="94"/>
      <c r="E538" s="94"/>
      <c r="F538" s="94"/>
      <c r="G538" s="94"/>
      <c r="H538" s="95"/>
      <c r="I538" s="95"/>
      <c r="J538" s="95"/>
      <c r="K538" s="95"/>
      <c r="L538" s="95"/>
      <c r="M538" s="95"/>
      <c r="N538" s="95"/>
    </row>
    <row r="539" spans="2:14">
      <c r="B539" s="94"/>
      <c r="C539" s="94"/>
      <c r="D539" s="94"/>
      <c r="E539" s="94"/>
      <c r="F539" s="94"/>
      <c r="G539" s="94"/>
      <c r="H539" s="95"/>
      <c r="I539" s="95"/>
      <c r="J539" s="95"/>
      <c r="K539" s="95"/>
      <c r="L539" s="95"/>
      <c r="M539" s="95"/>
      <c r="N539" s="95"/>
    </row>
    <row r="540" spans="2:14">
      <c r="B540" s="94"/>
      <c r="C540" s="94"/>
      <c r="D540" s="94"/>
      <c r="E540" s="94"/>
      <c r="F540" s="94"/>
      <c r="G540" s="94"/>
      <c r="H540" s="95"/>
      <c r="I540" s="95"/>
      <c r="J540" s="95"/>
      <c r="K540" s="95"/>
      <c r="L540" s="95"/>
      <c r="M540" s="95"/>
      <c r="N540" s="95"/>
    </row>
    <row r="541" spans="2:14">
      <c r="B541" s="94"/>
      <c r="C541" s="94"/>
      <c r="D541" s="94"/>
      <c r="E541" s="94"/>
      <c r="F541" s="94"/>
      <c r="G541" s="94"/>
      <c r="H541" s="95"/>
      <c r="I541" s="95"/>
      <c r="J541" s="95"/>
      <c r="K541" s="95"/>
      <c r="L541" s="95"/>
      <c r="M541" s="95"/>
      <c r="N541" s="95"/>
    </row>
    <row r="542" spans="2:14">
      <c r="B542" s="94"/>
      <c r="C542" s="94"/>
      <c r="D542" s="94"/>
      <c r="E542" s="94"/>
      <c r="F542" s="94"/>
      <c r="G542" s="94"/>
      <c r="H542" s="95"/>
      <c r="I542" s="95"/>
      <c r="J542" s="95"/>
      <c r="K542" s="95"/>
      <c r="L542" s="95"/>
      <c r="M542" s="95"/>
      <c r="N542" s="95"/>
    </row>
    <row r="543" spans="2:14">
      <c r="B543" s="94"/>
      <c r="C543" s="94"/>
      <c r="D543" s="94"/>
      <c r="E543" s="94"/>
      <c r="F543" s="94"/>
      <c r="G543" s="94"/>
      <c r="H543" s="95"/>
      <c r="I543" s="95"/>
      <c r="J543" s="95"/>
      <c r="K543" s="95"/>
      <c r="L543" s="95"/>
      <c r="M543" s="95"/>
      <c r="N543" s="95"/>
    </row>
    <row r="544" spans="2:14">
      <c r="B544" s="94"/>
      <c r="C544" s="94"/>
      <c r="D544" s="94"/>
      <c r="E544" s="94"/>
      <c r="F544" s="94"/>
      <c r="G544" s="94"/>
      <c r="H544" s="95"/>
      <c r="I544" s="95"/>
      <c r="J544" s="95"/>
      <c r="K544" s="95"/>
      <c r="L544" s="95"/>
      <c r="M544" s="95"/>
      <c r="N544" s="95"/>
    </row>
    <row r="545" spans="2:14">
      <c r="B545" s="94"/>
      <c r="C545" s="94"/>
      <c r="D545" s="94"/>
      <c r="E545" s="94"/>
      <c r="F545" s="94"/>
      <c r="G545" s="94"/>
      <c r="H545" s="95"/>
      <c r="I545" s="95"/>
      <c r="J545" s="95"/>
      <c r="K545" s="95"/>
      <c r="L545" s="95"/>
      <c r="M545" s="95"/>
      <c r="N545" s="95"/>
    </row>
    <row r="546" spans="2:14">
      <c r="B546" s="94"/>
      <c r="C546" s="94"/>
      <c r="D546" s="94"/>
      <c r="E546" s="94"/>
      <c r="F546" s="94"/>
      <c r="G546" s="94"/>
      <c r="H546" s="95"/>
      <c r="I546" s="95"/>
      <c r="J546" s="95"/>
      <c r="K546" s="95"/>
      <c r="L546" s="95"/>
      <c r="M546" s="95"/>
      <c r="N546" s="95"/>
    </row>
    <row r="547" spans="2:14">
      <c r="B547" s="94"/>
      <c r="C547" s="94"/>
      <c r="D547" s="94"/>
      <c r="E547" s="94"/>
      <c r="F547" s="94"/>
      <c r="G547" s="94"/>
      <c r="H547" s="95"/>
      <c r="I547" s="95"/>
      <c r="J547" s="95"/>
      <c r="K547" s="95"/>
      <c r="L547" s="95"/>
      <c r="M547" s="95"/>
      <c r="N547" s="95"/>
    </row>
    <row r="548" spans="2:14">
      <c r="B548" s="94"/>
      <c r="C548" s="94"/>
      <c r="D548" s="94"/>
      <c r="E548" s="94"/>
      <c r="F548" s="94"/>
      <c r="G548" s="94"/>
      <c r="H548" s="95"/>
      <c r="I548" s="95"/>
      <c r="J548" s="95"/>
      <c r="K548" s="95"/>
      <c r="L548" s="95"/>
      <c r="M548" s="95"/>
      <c r="N548" s="95"/>
    </row>
    <row r="549" spans="2:14">
      <c r="B549" s="94"/>
      <c r="C549" s="94"/>
      <c r="D549" s="94"/>
      <c r="E549" s="94"/>
      <c r="F549" s="94"/>
      <c r="G549" s="94"/>
      <c r="H549" s="95"/>
      <c r="I549" s="95"/>
      <c r="J549" s="95"/>
      <c r="K549" s="95"/>
      <c r="L549" s="95"/>
      <c r="M549" s="95"/>
      <c r="N549" s="95"/>
    </row>
    <row r="550" spans="2:14">
      <c r="B550" s="94"/>
      <c r="C550" s="94"/>
      <c r="D550" s="94"/>
      <c r="E550" s="94"/>
      <c r="F550" s="94"/>
      <c r="G550" s="94"/>
      <c r="H550" s="95"/>
      <c r="I550" s="95"/>
      <c r="J550" s="95"/>
      <c r="K550" s="95"/>
      <c r="L550" s="95"/>
      <c r="M550" s="95"/>
      <c r="N550" s="95"/>
    </row>
    <row r="551" spans="2:14">
      <c r="B551" s="94"/>
      <c r="C551" s="94"/>
      <c r="D551" s="94"/>
      <c r="E551" s="94"/>
      <c r="F551" s="94"/>
      <c r="G551" s="94"/>
      <c r="H551" s="95"/>
      <c r="I551" s="95"/>
      <c r="J551" s="95"/>
      <c r="K551" s="95"/>
      <c r="L551" s="95"/>
      <c r="M551" s="95"/>
      <c r="N551" s="95"/>
    </row>
    <row r="552" spans="2:14">
      <c r="B552" s="94"/>
      <c r="C552" s="94"/>
      <c r="D552" s="94"/>
      <c r="E552" s="94"/>
      <c r="F552" s="94"/>
      <c r="G552" s="94"/>
      <c r="H552" s="95"/>
      <c r="I552" s="95"/>
      <c r="J552" s="95"/>
      <c r="K552" s="95"/>
      <c r="L552" s="95"/>
      <c r="M552" s="95"/>
      <c r="N552" s="95"/>
    </row>
    <row r="553" spans="2:14">
      <c r="B553" s="94"/>
      <c r="C553" s="94"/>
      <c r="D553" s="94"/>
      <c r="E553" s="94"/>
      <c r="F553" s="94"/>
      <c r="G553" s="94"/>
      <c r="H553" s="95"/>
      <c r="I553" s="95"/>
      <c r="J553" s="95"/>
      <c r="K553" s="95"/>
      <c r="L553" s="95"/>
      <c r="M553" s="95"/>
      <c r="N553" s="95"/>
    </row>
    <row r="554" spans="2:14">
      <c r="B554" s="94"/>
      <c r="C554" s="94"/>
      <c r="D554" s="94"/>
      <c r="E554" s="94"/>
      <c r="F554" s="94"/>
      <c r="G554" s="94"/>
      <c r="H554" s="95"/>
      <c r="I554" s="95"/>
      <c r="J554" s="95"/>
      <c r="K554" s="95"/>
      <c r="L554" s="95"/>
      <c r="M554" s="95"/>
      <c r="N554" s="95"/>
    </row>
    <row r="555" spans="2:14">
      <c r="B555" s="94"/>
      <c r="C555" s="94"/>
      <c r="D555" s="94"/>
      <c r="E555" s="94"/>
      <c r="F555" s="94"/>
      <c r="G555" s="94"/>
      <c r="H555" s="95"/>
      <c r="I555" s="95"/>
      <c r="J555" s="95"/>
      <c r="K555" s="95"/>
      <c r="L555" s="95"/>
      <c r="M555" s="95"/>
      <c r="N555" s="95"/>
    </row>
    <row r="556" spans="2:14">
      <c r="B556" s="94"/>
      <c r="C556" s="94"/>
      <c r="D556" s="94"/>
      <c r="E556" s="94"/>
      <c r="F556" s="94"/>
      <c r="G556" s="94"/>
      <c r="H556" s="95"/>
      <c r="I556" s="95"/>
      <c r="J556" s="95"/>
      <c r="K556" s="95"/>
      <c r="L556" s="95"/>
      <c r="M556" s="95"/>
      <c r="N556" s="95"/>
    </row>
    <row r="557" spans="2:14">
      <c r="B557" s="94"/>
      <c r="C557" s="94"/>
      <c r="D557" s="94"/>
      <c r="E557" s="94"/>
      <c r="F557" s="94"/>
      <c r="G557" s="94"/>
      <c r="H557" s="95"/>
      <c r="I557" s="95"/>
      <c r="J557" s="95"/>
      <c r="K557" s="95"/>
      <c r="L557" s="95"/>
      <c r="M557" s="95"/>
      <c r="N557" s="95"/>
    </row>
    <row r="558" spans="2:14">
      <c r="B558" s="94"/>
      <c r="C558" s="94"/>
      <c r="D558" s="94"/>
      <c r="E558" s="94"/>
      <c r="F558" s="94"/>
      <c r="G558" s="94"/>
      <c r="H558" s="95"/>
      <c r="I558" s="95"/>
      <c r="J558" s="95"/>
      <c r="K558" s="95"/>
      <c r="L558" s="95"/>
      <c r="M558" s="95"/>
      <c r="N558" s="95"/>
    </row>
    <row r="559" spans="2:14">
      <c r="B559" s="94"/>
      <c r="C559" s="94"/>
      <c r="D559" s="94"/>
      <c r="E559" s="94"/>
      <c r="F559" s="94"/>
      <c r="G559" s="94"/>
      <c r="H559" s="95"/>
      <c r="I559" s="95"/>
      <c r="J559" s="95"/>
      <c r="K559" s="95"/>
      <c r="L559" s="95"/>
      <c r="M559" s="95"/>
      <c r="N559" s="95"/>
    </row>
    <row r="560" spans="2:14">
      <c r="B560" s="94"/>
      <c r="C560" s="94"/>
      <c r="D560" s="94"/>
      <c r="E560" s="94"/>
      <c r="F560" s="94"/>
      <c r="G560" s="94"/>
      <c r="H560" s="95"/>
      <c r="I560" s="95"/>
      <c r="J560" s="95"/>
      <c r="K560" s="95"/>
      <c r="L560" s="95"/>
      <c r="M560" s="95"/>
      <c r="N560" s="95"/>
    </row>
    <row r="561" spans="2:14">
      <c r="B561" s="94"/>
      <c r="C561" s="94"/>
      <c r="D561" s="94"/>
      <c r="E561" s="94"/>
      <c r="F561" s="94"/>
      <c r="G561" s="94"/>
      <c r="H561" s="95"/>
      <c r="I561" s="95"/>
      <c r="J561" s="95"/>
      <c r="K561" s="95"/>
      <c r="L561" s="95"/>
      <c r="M561" s="95"/>
      <c r="N561" s="95"/>
    </row>
    <row r="562" spans="2:14">
      <c r="B562" s="94"/>
      <c r="C562" s="94"/>
      <c r="D562" s="94"/>
      <c r="E562" s="94"/>
      <c r="F562" s="94"/>
      <c r="G562" s="94"/>
      <c r="H562" s="95"/>
      <c r="I562" s="95"/>
      <c r="J562" s="95"/>
      <c r="K562" s="95"/>
      <c r="L562" s="95"/>
      <c r="M562" s="95"/>
      <c r="N562" s="95"/>
    </row>
    <row r="563" spans="2:14">
      <c r="B563" s="94"/>
      <c r="C563" s="94"/>
      <c r="D563" s="94"/>
      <c r="E563" s="94"/>
      <c r="F563" s="94"/>
      <c r="G563" s="94"/>
      <c r="H563" s="95"/>
      <c r="I563" s="95"/>
      <c r="J563" s="95"/>
      <c r="K563" s="95"/>
      <c r="L563" s="95"/>
      <c r="M563" s="95"/>
      <c r="N563" s="95"/>
    </row>
    <row r="564" spans="2:14">
      <c r="B564" s="94"/>
      <c r="C564" s="94"/>
      <c r="D564" s="94"/>
      <c r="E564" s="94"/>
      <c r="F564" s="94"/>
      <c r="G564" s="94"/>
      <c r="H564" s="95"/>
      <c r="I564" s="95"/>
      <c r="J564" s="95"/>
      <c r="K564" s="95"/>
      <c r="L564" s="95"/>
      <c r="M564" s="95"/>
      <c r="N564" s="95"/>
    </row>
    <row r="565" spans="2:14">
      <c r="B565" s="94"/>
      <c r="C565" s="94"/>
      <c r="D565" s="94"/>
      <c r="E565" s="94"/>
      <c r="F565" s="94"/>
      <c r="G565" s="94"/>
      <c r="H565" s="95"/>
      <c r="I565" s="95"/>
      <c r="J565" s="95"/>
      <c r="K565" s="95"/>
      <c r="L565" s="95"/>
      <c r="M565" s="95"/>
      <c r="N565" s="95"/>
    </row>
    <row r="566" spans="2:14">
      <c r="B566" s="94"/>
      <c r="C566" s="94"/>
      <c r="D566" s="94"/>
      <c r="E566" s="94"/>
      <c r="F566" s="94"/>
      <c r="G566" s="94"/>
      <c r="H566" s="95"/>
      <c r="I566" s="95"/>
      <c r="J566" s="95"/>
      <c r="K566" s="95"/>
      <c r="L566" s="95"/>
      <c r="M566" s="95"/>
      <c r="N566" s="95"/>
    </row>
    <row r="567" spans="2:14">
      <c r="B567" s="94"/>
      <c r="C567" s="94"/>
      <c r="D567" s="94"/>
      <c r="E567" s="94"/>
      <c r="F567" s="94"/>
      <c r="G567" s="94"/>
      <c r="H567" s="95"/>
      <c r="I567" s="95"/>
      <c r="J567" s="95"/>
      <c r="K567" s="95"/>
      <c r="L567" s="95"/>
      <c r="M567" s="95"/>
      <c r="N567" s="95"/>
    </row>
    <row r="568" spans="2:14">
      <c r="B568" s="94"/>
      <c r="C568" s="94"/>
      <c r="D568" s="94"/>
      <c r="E568" s="94"/>
      <c r="F568" s="94"/>
      <c r="G568" s="94"/>
      <c r="H568" s="95"/>
      <c r="I568" s="95"/>
      <c r="J568" s="95"/>
      <c r="K568" s="95"/>
      <c r="L568" s="95"/>
      <c r="M568" s="95"/>
      <c r="N568" s="95"/>
    </row>
    <row r="569" spans="2:14">
      <c r="B569" s="94"/>
      <c r="C569" s="94"/>
      <c r="D569" s="94"/>
      <c r="E569" s="94"/>
      <c r="F569" s="94"/>
      <c r="G569" s="94"/>
      <c r="H569" s="95"/>
      <c r="I569" s="95"/>
      <c r="J569" s="95"/>
      <c r="K569" s="95"/>
      <c r="L569" s="95"/>
      <c r="M569" s="95"/>
      <c r="N569" s="95"/>
    </row>
    <row r="570" spans="2:14">
      <c r="B570" s="94"/>
      <c r="C570" s="94"/>
      <c r="D570" s="94"/>
      <c r="E570" s="94"/>
      <c r="F570" s="94"/>
      <c r="G570" s="94"/>
      <c r="H570" s="95"/>
      <c r="I570" s="95"/>
      <c r="J570" s="95"/>
      <c r="K570" s="95"/>
      <c r="L570" s="95"/>
      <c r="M570" s="95"/>
      <c r="N570" s="95"/>
    </row>
    <row r="571" spans="2:14">
      <c r="B571" s="94"/>
      <c r="C571" s="94"/>
      <c r="D571" s="94"/>
      <c r="E571" s="94"/>
      <c r="F571" s="94"/>
      <c r="G571" s="94"/>
      <c r="H571" s="95"/>
      <c r="I571" s="95"/>
      <c r="J571" s="95"/>
      <c r="K571" s="95"/>
      <c r="L571" s="95"/>
      <c r="M571" s="95"/>
      <c r="N571" s="95"/>
    </row>
    <row r="572" spans="2:14">
      <c r="B572" s="94"/>
      <c r="C572" s="94"/>
      <c r="D572" s="94"/>
      <c r="E572" s="94"/>
      <c r="F572" s="94"/>
      <c r="G572" s="94"/>
      <c r="H572" s="95"/>
      <c r="I572" s="95"/>
      <c r="J572" s="95"/>
      <c r="K572" s="95"/>
      <c r="L572" s="95"/>
      <c r="M572" s="95"/>
      <c r="N572" s="95"/>
    </row>
    <row r="573" spans="2:14">
      <c r="B573" s="94"/>
      <c r="C573" s="94"/>
      <c r="D573" s="94"/>
      <c r="E573" s="94"/>
      <c r="F573" s="94"/>
      <c r="G573" s="94"/>
      <c r="H573" s="95"/>
      <c r="I573" s="95"/>
      <c r="J573" s="95"/>
      <c r="K573" s="95"/>
      <c r="L573" s="95"/>
      <c r="M573" s="95"/>
      <c r="N573" s="95"/>
    </row>
  </sheetData>
  <sheetProtection sheet="1" objects="1" scenarios="1"/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31.28515625" style="2" bestFit="1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8" width="5.42578125" style="1" bestFit="1" customWidth="1"/>
    <col min="9" max="9" width="12" style="1" bestFit="1" customWidth="1"/>
    <col min="10" max="10" width="9" style="1" bestFit="1" customWidth="1"/>
    <col min="11" max="11" width="9.570312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144</v>
      </c>
      <c r="C1" s="46" t="s" vm="1">
        <v>227</v>
      </c>
    </row>
    <row r="2" spans="2:15">
      <c r="B2" s="46" t="s">
        <v>143</v>
      </c>
      <c r="C2" s="46" t="s">
        <v>228</v>
      </c>
    </row>
    <row r="3" spans="2:15">
      <c r="B3" s="46" t="s">
        <v>145</v>
      </c>
      <c r="C3" s="46" t="s">
        <v>229</v>
      </c>
    </row>
    <row r="4" spans="2:15">
      <c r="B4" s="46" t="s">
        <v>146</v>
      </c>
      <c r="C4" s="46">
        <v>414</v>
      </c>
    </row>
    <row r="6" spans="2:15" ht="26.25" customHeight="1">
      <c r="B6" s="145" t="s">
        <v>171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7"/>
    </row>
    <row r="7" spans="2:15" ht="26.25" customHeight="1">
      <c r="B7" s="145" t="s">
        <v>91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7"/>
    </row>
    <row r="8" spans="2:15" s="3" customFormat="1" ht="63">
      <c r="B8" s="21" t="s">
        <v>113</v>
      </c>
      <c r="C8" s="29" t="s">
        <v>44</v>
      </c>
      <c r="D8" s="29" t="s">
        <v>117</v>
      </c>
      <c r="E8" s="29" t="s">
        <v>115</v>
      </c>
      <c r="F8" s="29" t="s">
        <v>64</v>
      </c>
      <c r="G8" s="29" t="s">
        <v>14</v>
      </c>
      <c r="H8" s="29" t="s">
        <v>65</v>
      </c>
      <c r="I8" s="29" t="s">
        <v>101</v>
      </c>
      <c r="J8" s="29" t="s">
        <v>204</v>
      </c>
      <c r="K8" s="29" t="s">
        <v>203</v>
      </c>
      <c r="L8" s="29" t="s">
        <v>61</v>
      </c>
      <c r="M8" s="29" t="s">
        <v>58</v>
      </c>
      <c r="N8" s="29" t="s">
        <v>147</v>
      </c>
      <c r="O8" s="19" t="s">
        <v>149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211</v>
      </c>
      <c r="K9" s="31"/>
      <c r="L9" s="31" t="s">
        <v>207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7" t="s">
        <v>29</v>
      </c>
      <c r="C11" s="87"/>
      <c r="D11" s="88"/>
      <c r="E11" s="87"/>
      <c r="F11" s="88"/>
      <c r="G11" s="87"/>
      <c r="H11" s="87"/>
      <c r="I11" s="88"/>
      <c r="J11" s="90"/>
      <c r="K11" s="99"/>
      <c r="L11" s="90">
        <v>3713.6889149939998</v>
      </c>
      <c r="M11" s="91"/>
      <c r="N11" s="91">
        <f>IFERROR(L11/$L$11,0)</f>
        <v>1</v>
      </c>
      <c r="O11" s="91">
        <f>L11/'סכום נכסי הקרן'!$C$42</f>
        <v>1.8864771313532082E-3</v>
      </c>
    </row>
    <row r="12" spans="2:15" s="4" customFormat="1" ht="18" customHeight="1">
      <c r="B12" s="107" t="s">
        <v>195</v>
      </c>
      <c r="C12" s="87"/>
      <c r="D12" s="88"/>
      <c r="E12" s="87"/>
      <c r="F12" s="88"/>
      <c r="G12" s="87"/>
      <c r="H12" s="87"/>
      <c r="I12" s="88"/>
      <c r="J12" s="90"/>
      <c r="K12" s="99"/>
      <c r="L12" s="90">
        <v>3713.6889149939998</v>
      </c>
      <c r="M12" s="91"/>
      <c r="N12" s="91">
        <f t="shared" ref="N12:N16" si="0">IFERROR(L12/$L$11,0)</f>
        <v>1</v>
      </c>
      <c r="O12" s="91">
        <f>L12/'סכום נכסי הקרן'!$C$42</f>
        <v>1.8864771313532082E-3</v>
      </c>
    </row>
    <row r="13" spans="2:15">
      <c r="B13" s="85" t="s">
        <v>28</v>
      </c>
      <c r="C13" s="80"/>
      <c r="D13" s="81"/>
      <c r="E13" s="80"/>
      <c r="F13" s="81"/>
      <c r="G13" s="80"/>
      <c r="H13" s="80"/>
      <c r="I13" s="81"/>
      <c r="J13" s="83"/>
      <c r="K13" s="101"/>
      <c r="L13" s="83">
        <v>3713.6889149939998</v>
      </c>
      <c r="M13" s="84"/>
      <c r="N13" s="84">
        <f t="shared" si="0"/>
        <v>1</v>
      </c>
      <c r="O13" s="84">
        <f>L13/'סכום נכסי הקרן'!$C$42</f>
        <v>1.8864771313532082E-3</v>
      </c>
    </row>
    <row r="14" spans="2:15">
      <c r="B14" s="86" t="s">
        <v>1624</v>
      </c>
      <c r="C14" s="87" t="s">
        <v>1625</v>
      </c>
      <c r="D14" s="88" t="s">
        <v>26</v>
      </c>
      <c r="E14" s="87"/>
      <c r="F14" s="88" t="s">
        <v>1508</v>
      </c>
      <c r="G14" s="87" t="s">
        <v>618</v>
      </c>
      <c r="H14" s="87"/>
      <c r="I14" s="88" t="s">
        <v>130</v>
      </c>
      <c r="J14" s="90">
        <v>520.34502300000008</v>
      </c>
      <c r="K14" s="99">
        <v>20511</v>
      </c>
      <c r="L14" s="90">
        <v>408.12774845200005</v>
      </c>
      <c r="M14" s="91">
        <v>6.8294797320258083E-5</v>
      </c>
      <c r="N14" s="91">
        <f t="shared" si="0"/>
        <v>0.10989820574474786</v>
      </c>
      <c r="O14" s="91">
        <f>L14/'סכום נכסי הקרן'!$C$42</f>
        <v>2.0732045191421659E-4</v>
      </c>
    </row>
    <row r="15" spans="2:15">
      <c r="B15" s="86" t="s">
        <v>1626</v>
      </c>
      <c r="C15" s="87" t="s">
        <v>1627</v>
      </c>
      <c r="D15" s="88" t="s">
        <v>26</v>
      </c>
      <c r="E15" s="87"/>
      <c r="F15" s="88" t="s">
        <v>1508</v>
      </c>
      <c r="G15" s="87" t="s">
        <v>618</v>
      </c>
      <c r="H15" s="87"/>
      <c r="I15" s="88" t="s">
        <v>130</v>
      </c>
      <c r="J15" s="90">
        <v>2925.8955270000001</v>
      </c>
      <c r="K15" s="99">
        <v>3721</v>
      </c>
      <c r="L15" s="90">
        <v>416.32871752000005</v>
      </c>
      <c r="M15" s="91">
        <v>4.5701496386708459E-5</v>
      </c>
      <c r="N15" s="91">
        <f t="shared" si="0"/>
        <v>0.1121065137790823</v>
      </c>
      <c r="O15" s="91">
        <f>L15/'סכום נכסי הקרן'!$C$42</f>
        <v>2.114863745199721E-4</v>
      </c>
    </row>
    <row r="16" spans="2:15">
      <c r="B16" s="86" t="s">
        <v>1628</v>
      </c>
      <c r="C16" s="87" t="s">
        <v>1629</v>
      </c>
      <c r="D16" s="88" t="s">
        <v>122</v>
      </c>
      <c r="E16" s="87"/>
      <c r="F16" s="88" t="s">
        <v>1508</v>
      </c>
      <c r="G16" s="87" t="s">
        <v>618</v>
      </c>
      <c r="H16" s="87"/>
      <c r="I16" s="88" t="s">
        <v>130</v>
      </c>
      <c r="J16" s="90">
        <v>6372.5173250000007</v>
      </c>
      <c r="K16" s="99">
        <v>11856.42</v>
      </c>
      <c r="L16" s="90">
        <v>2889.2324490219999</v>
      </c>
      <c r="M16" s="91">
        <v>6.4382825735093591E-5</v>
      </c>
      <c r="N16" s="91">
        <f t="shared" si="0"/>
        <v>0.77799528047616984</v>
      </c>
      <c r="O16" s="91">
        <f>L16/'סכום נכסי הקרן'!$C$42</f>
        <v>1.4676703049190194E-3</v>
      </c>
    </row>
    <row r="17" spans="2:15">
      <c r="B17" s="92"/>
      <c r="C17" s="87"/>
      <c r="D17" s="87"/>
      <c r="E17" s="87"/>
      <c r="F17" s="87"/>
      <c r="G17" s="87"/>
      <c r="H17" s="87"/>
      <c r="I17" s="87"/>
      <c r="J17" s="90"/>
      <c r="K17" s="99"/>
      <c r="L17" s="87"/>
      <c r="M17" s="87"/>
      <c r="N17" s="91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110" t="s">
        <v>219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110" t="s">
        <v>110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110" t="s">
        <v>202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110" t="s">
        <v>210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</row>
    <row r="111" spans="2:15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</row>
    <row r="112" spans="2:15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  <row r="113" spans="2:15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</row>
    <row r="114" spans="2:15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</row>
    <row r="115" spans="2:15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</row>
    <row r="116" spans="2:15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</row>
    <row r="117" spans="2:15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</row>
    <row r="118" spans="2:15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</row>
    <row r="119" spans="2:15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</row>
    <row r="120" spans="2:15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</row>
    <row r="121" spans="2:15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</row>
    <row r="122" spans="2:15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</row>
    <row r="123" spans="2:15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</row>
    <row r="124" spans="2:15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</row>
    <row r="125" spans="2:15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</row>
    <row r="126" spans="2:15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</row>
    <row r="127" spans="2:15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</row>
    <row r="128" spans="2:15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</row>
    <row r="129" spans="2:15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</row>
    <row r="130" spans="2:15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</row>
    <row r="131" spans="2:15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</row>
    <row r="132" spans="2:15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</row>
    <row r="133" spans="2:15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</row>
    <row r="134" spans="2:15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</row>
    <row r="135" spans="2:15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</row>
    <row r="136" spans="2:15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</row>
    <row r="137" spans="2:15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</row>
    <row r="138" spans="2:15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</row>
    <row r="139" spans="2:15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</row>
    <row r="140" spans="2:15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</row>
    <row r="141" spans="2:15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</row>
    <row r="142" spans="2:15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</row>
    <row r="143" spans="2:15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</row>
    <row r="144" spans="2:15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</row>
    <row r="145" spans="2:15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</row>
    <row r="146" spans="2:15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</row>
    <row r="147" spans="2:15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</row>
    <row r="148" spans="2:15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</row>
    <row r="149" spans="2:15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</row>
    <row r="150" spans="2:15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</row>
    <row r="151" spans="2:15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</row>
    <row r="152" spans="2:15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</row>
    <row r="153" spans="2:15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</row>
    <row r="154" spans="2:15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</row>
    <row r="155" spans="2:15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</row>
    <row r="156" spans="2:15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</row>
    <row r="157" spans="2:15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</row>
    <row r="158" spans="2:15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</row>
    <row r="159" spans="2:15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</row>
    <row r="160" spans="2:15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</row>
    <row r="161" spans="2:15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</row>
    <row r="162" spans="2:15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</row>
    <row r="163" spans="2:15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</row>
    <row r="164" spans="2:15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</row>
    <row r="165" spans="2:15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</row>
    <row r="166" spans="2:15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</row>
    <row r="167" spans="2:15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</row>
    <row r="168" spans="2:15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</row>
    <row r="169" spans="2:15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</row>
    <row r="170" spans="2:15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</row>
    <row r="171" spans="2:15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</row>
    <row r="172" spans="2:15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</row>
    <row r="173" spans="2:15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</row>
    <row r="174" spans="2:15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</row>
    <row r="175" spans="2:15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</row>
    <row r="176" spans="2:15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</row>
    <row r="177" spans="2:15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</row>
    <row r="178" spans="2:15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</row>
    <row r="179" spans="2:15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</row>
    <row r="180" spans="2:15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</row>
    <row r="181" spans="2:15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</row>
    <row r="182" spans="2:15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</row>
    <row r="183" spans="2:15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</row>
    <row r="184" spans="2:15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</row>
    <row r="185" spans="2:15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</row>
    <row r="186" spans="2:15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</row>
    <row r="187" spans="2:15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</row>
    <row r="188" spans="2:15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</row>
    <row r="189" spans="2:15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</row>
    <row r="190" spans="2:15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</row>
    <row r="191" spans="2:15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</row>
    <row r="192" spans="2:15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</row>
    <row r="193" spans="2:15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</row>
    <row r="194" spans="2:15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</row>
    <row r="195" spans="2:15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</row>
    <row r="196" spans="2:15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</row>
    <row r="197" spans="2:15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</row>
    <row r="198" spans="2:15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</row>
    <row r="199" spans="2:15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</row>
    <row r="200" spans="2:15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</row>
    <row r="201" spans="2:15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</row>
    <row r="202" spans="2:15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</row>
    <row r="203" spans="2:15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</row>
    <row r="204" spans="2:15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</row>
    <row r="205" spans="2:15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</row>
    <row r="206" spans="2:15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</row>
    <row r="207" spans="2:15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</row>
    <row r="208" spans="2:15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</row>
    <row r="209" spans="2:15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</row>
    <row r="210" spans="2:15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</row>
    <row r="211" spans="2:15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</row>
    <row r="212" spans="2:15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</row>
    <row r="213" spans="2:15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</row>
    <row r="214" spans="2:15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</row>
    <row r="215" spans="2:15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</row>
    <row r="216" spans="2:15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</row>
    <row r="217" spans="2:15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</row>
    <row r="218" spans="2:15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</row>
    <row r="219" spans="2:15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</row>
    <row r="220" spans="2:15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</row>
    <row r="221" spans="2:15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</row>
    <row r="222" spans="2:15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</row>
    <row r="223" spans="2:15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</row>
    <row r="224" spans="2:15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</row>
    <row r="225" spans="2:15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</row>
    <row r="226" spans="2:15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</row>
    <row r="227" spans="2:15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</row>
    <row r="228" spans="2:15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</row>
    <row r="229" spans="2:15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</row>
    <row r="230" spans="2:15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</row>
    <row r="231" spans="2:15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</row>
    <row r="232" spans="2:15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</row>
    <row r="233" spans="2:15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</row>
    <row r="234" spans="2:15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</row>
    <row r="235" spans="2:15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</row>
    <row r="236" spans="2:15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</row>
    <row r="237" spans="2:15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</row>
    <row r="238" spans="2:15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</row>
    <row r="239" spans="2:15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</row>
    <row r="240" spans="2:15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</row>
    <row r="241" spans="2:15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</row>
    <row r="242" spans="2:15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</row>
    <row r="243" spans="2:15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</row>
    <row r="244" spans="2:15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</row>
    <row r="245" spans="2:15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</row>
    <row r="246" spans="2:15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</row>
    <row r="247" spans="2:15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</row>
    <row r="248" spans="2:15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</row>
    <row r="249" spans="2:15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</row>
    <row r="250" spans="2:15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</row>
    <row r="251" spans="2:15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</row>
    <row r="252" spans="2:15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</row>
    <row r="253" spans="2:15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</row>
    <row r="254" spans="2:15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</row>
    <row r="255" spans="2:15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</row>
    <row r="256" spans="2:15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</row>
    <row r="257" spans="2:15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</row>
    <row r="258" spans="2:15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</row>
    <row r="259" spans="2:15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</row>
    <row r="260" spans="2:15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</row>
    <row r="261" spans="2:15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</row>
    <row r="262" spans="2:15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</row>
    <row r="263" spans="2:15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</row>
    <row r="264" spans="2:15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</row>
    <row r="265" spans="2:15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</row>
    <row r="266" spans="2:15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2:15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</row>
    <row r="268" spans="2:15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</row>
    <row r="269" spans="2:15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  <row r="301" spans="2:15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</row>
    <row r="302" spans="2:15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</row>
    <row r="303" spans="2:15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</row>
    <row r="304" spans="2:15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</row>
    <row r="305" spans="2:15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</row>
    <row r="306" spans="2:15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</row>
    <row r="307" spans="2:15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</row>
    <row r="308" spans="2:15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</row>
    <row r="309" spans="2:15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</row>
    <row r="310" spans="2:15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</row>
    <row r="311" spans="2:15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</row>
    <row r="312" spans="2:15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</row>
    <row r="313" spans="2:15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</row>
    <row r="314" spans="2:15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</row>
    <row r="315" spans="2:15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</row>
    <row r="316" spans="2:15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</row>
    <row r="317" spans="2:15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</row>
    <row r="318" spans="2:15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</row>
    <row r="319" spans="2:15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</row>
    <row r="320" spans="2:15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</row>
    <row r="321" spans="2:15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</row>
    <row r="322" spans="2:15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</row>
    <row r="323" spans="2:15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</row>
    <row r="324" spans="2:15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</row>
    <row r="325" spans="2:15">
      <c r="B325" s="113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</row>
    <row r="326" spans="2:15">
      <c r="B326" s="113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</row>
    <row r="327" spans="2:15">
      <c r="B327" s="114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</row>
    <row r="328" spans="2:15">
      <c r="B328" s="94"/>
      <c r="C328" s="94"/>
      <c r="D328" s="94"/>
      <c r="E328" s="94"/>
      <c r="F328" s="95"/>
      <c r="G328" s="95"/>
      <c r="H328" s="95"/>
      <c r="I328" s="95"/>
      <c r="J328" s="95"/>
      <c r="K328" s="95"/>
      <c r="L328" s="95"/>
      <c r="M328" s="95"/>
      <c r="N328" s="95"/>
      <c r="O328" s="95"/>
    </row>
    <row r="329" spans="2:15">
      <c r="B329" s="94"/>
      <c r="C329" s="94"/>
      <c r="D329" s="94"/>
      <c r="E329" s="94"/>
      <c r="F329" s="95"/>
      <c r="G329" s="95"/>
      <c r="H329" s="95"/>
      <c r="I329" s="95"/>
      <c r="J329" s="95"/>
      <c r="K329" s="95"/>
      <c r="L329" s="95"/>
      <c r="M329" s="95"/>
      <c r="N329" s="95"/>
      <c r="O329" s="95"/>
    </row>
    <row r="330" spans="2:15">
      <c r="B330" s="94"/>
      <c r="C330" s="94"/>
      <c r="D330" s="94"/>
      <c r="E330" s="94"/>
      <c r="F330" s="95"/>
      <c r="G330" s="95"/>
      <c r="H330" s="95"/>
      <c r="I330" s="95"/>
      <c r="J330" s="95"/>
      <c r="K330" s="95"/>
      <c r="L330" s="95"/>
      <c r="M330" s="95"/>
      <c r="N330" s="95"/>
      <c r="O330" s="95"/>
    </row>
    <row r="331" spans="2:15">
      <c r="B331" s="94"/>
      <c r="C331" s="94"/>
      <c r="D331" s="94"/>
      <c r="E331" s="94"/>
      <c r="F331" s="95"/>
      <c r="G331" s="95"/>
      <c r="H331" s="95"/>
      <c r="I331" s="95"/>
      <c r="J331" s="95"/>
      <c r="K331" s="95"/>
      <c r="L331" s="95"/>
      <c r="M331" s="95"/>
      <c r="N331" s="95"/>
      <c r="O331" s="95"/>
    </row>
    <row r="332" spans="2:15">
      <c r="B332" s="94"/>
      <c r="C332" s="94"/>
      <c r="D332" s="94"/>
      <c r="E332" s="94"/>
      <c r="F332" s="95"/>
      <c r="G332" s="95"/>
      <c r="H332" s="95"/>
      <c r="I332" s="95"/>
      <c r="J332" s="95"/>
      <c r="K332" s="95"/>
      <c r="L332" s="95"/>
      <c r="M332" s="95"/>
      <c r="N332" s="95"/>
      <c r="O332" s="95"/>
    </row>
    <row r="333" spans="2:15">
      <c r="B333" s="94"/>
      <c r="C333" s="94"/>
      <c r="D333" s="94"/>
      <c r="E333" s="94"/>
      <c r="F333" s="95"/>
      <c r="G333" s="95"/>
      <c r="H333" s="95"/>
      <c r="I333" s="95"/>
      <c r="J333" s="95"/>
      <c r="K333" s="95"/>
      <c r="L333" s="95"/>
      <c r="M333" s="95"/>
      <c r="N333" s="95"/>
      <c r="O333" s="95"/>
    </row>
    <row r="334" spans="2:15">
      <c r="B334" s="94"/>
      <c r="C334" s="94"/>
      <c r="D334" s="94"/>
      <c r="E334" s="94"/>
      <c r="F334" s="95"/>
      <c r="G334" s="95"/>
      <c r="H334" s="95"/>
      <c r="I334" s="95"/>
      <c r="J334" s="95"/>
      <c r="K334" s="95"/>
      <c r="L334" s="95"/>
      <c r="M334" s="95"/>
      <c r="N334" s="95"/>
      <c r="O334" s="95"/>
    </row>
    <row r="335" spans="2:15">
      <c r="B335" s="94"/>
      <c r="C335" s="94"/>
      <c r="D335" s="94"/>
      <c r="E335" s="94"/>
      <c r="F335" s="95"/>
      <c r="G335" s="95"/>
      <c r="H335" s="95"/>
      <c r="I335" s="95"/>
      <c r="J335" s="95"/>
      <c r="K335" s="95"/>
      <c r="L335" s="95"/>
      <c r="M335" s="95"/>
      <c r="N335" s="95"/>
      <c r="O335" s="95"/>
    </row>
    <row r="336" spans="2:15">
      <c r="B336" s="94"/>
      <c r="C336" s="94"/>
      <c r="D336" s="94"/>
      <c r="E336" s="94"/>
      <c r="F336" s="95"/>
      <c r="G336" s="95"/>
      <c r="H336" s="95"/>
      <c r="I336" s="95"/>
      <c r="J336" s="95"/>
      <c r="K336" s="95"/>
      <c r="L336" s="95"/>
      <c r="M336" s="95"/>
      <c r="N336" s="95"/>
      <c r="O336" s="95"/>
    </row>
    <row r="337" spans="2:15">
      <c r="B337" s="94"/>
      <c r="C337" s="94"/>
      <c r="D337" s="94"/>
      <c r="E337" s="94"/>
      <c r="F337" s="95"/>
      <c r="G337" s="95"/>
      <c r="H337" s="95"/>
      <c r="I337" s="95"/>
      <c r="J337" s="95"/>
      <c r="K337" s="95"/>
      <c r="L337" s="95"/>
      <c r="M337" s="95"/>
      <c r="N337" s="95"/>
      <c r="O337" s="95"/>
    </row>
    <row r="338" spans="2:15">
      <c r="B338" s="94"/>
      <c r="C338" s="94"/>
      <c r="D338" s="94"/>
      <c r="E338" s="94"/>
      <c r="F338" s="95"/>
      <c r="G338" s="95"/>
      <c r="H338" s="95"/>
      <c r="I338" s="95"/>
      <c r="J338" s="95"/>
      <c r="K338" s="95"/>
      <c r="L338" s="95"/>
      <c r="M338" s="95"/>
      <c r="N338" s="95"/>
      <c r="O338" s="95"/>
    </row>
    <row r="339" spans="2:15">
      <c r="B339" s="94"/>
      <c r="C339" s="94"/>
      <c r="D339" s="94"/>
      <c r="E339" s="94"/>
      <c r="F339" s="95"/>
      <c r="G339" s="95"/>
      <c r="H339" s="95"/>
      <c r="I339" s="95"/>
      <c r="J339" s="95"/>
      <c r="K339" s="95"/>
      <c r="L339" s="95"/>
      <c r="M339" s="95"/>
      <c r="N339" s="95"/>
      <c r="O339" s="95"/>
    </row>
    <row r="340" spans="2:15">
      <c r="B340" s="94"/>
      <c r="C340" s="94"/>
      <c r="D340" s="94"/>
      <c r="E340" s="94"/>
      <c r="F340" s="95"/>
      <c r="G340" s="95"/>
      <c r="H340" s="95"/>
      <c r="I340" s="95"/>
      <c r="J340" s="95"/>
      <c r="K340" s="95"/>
      <c r="L340" s="95"/>
      <c r="M340" s="95"/>
      <c r="N340" s="95"/>
      <c r="O340" s="95"/>
    </row>
    <row r="341" spans="2:15">
      <c r="B341" s="94"/>
      <c r="C341" s="94"/>
      <c r="D341" s="94"/>
      <c r="E341" s="94"/>
      <c r="F341" s="95"/>
      <c r="G341" s="95"/>
      <c r="H341" s="95"/>
      <c r="I341" s="95"/>
      <c r="J341" s="95"/>
      <c r="K341" s="95"/>
      <c r="L341" s="95"/>
      <c r="M341" s="95"/>
      <c r="N341" s="95"/>
      <c r="O341" s="95"/>
    </row>
    <row r="342" spans="2:15">
      <c r="B342" s="94"/>
      <c r="C342" s="94"/>
      <c r="D342" s="94"/>
      <c r="E342" s="94"/>
      <c r="F342" s="95"/>
      <c r="G342" s="95"/>
      <c r="H342" s="95"/>
      <c r="I342" s="95"/>
      <c r="J342" s="95"/>
      <c r="K342" s="95"/>
      <c r="L342" s="95"/>
      <c r="M342" s="95"/>
      <c r="N342" s="95"/>
      <c r="O342" s="95"/>
    </row>
    <row r="343" spans="2:15">
      <c r="B343" s="94"/>
      <c r="C343" s="94"/>
      <c r="D343" s="94"/>
      <c r="E343" s="94"/>
      <c r="F343" s="95"/>
      <c r="G343" s="95"/>
      <c r="H343" s="95"/>
      <c r="I343" s="95"/>
      <c r="J343" s="95"/>
      <c r="K343" s="95"/>
      <c r="L343" s="95"/>
      <c r="M343" s="95"/>
      <c r="N343" s="95"/>
      <c r="O343" s="95"/>
    </row>
    <row r="344" spans="2:15">
      <c r="B344" s="94"/>
      <c r="C344" s="94"/>
      <c r="D344" s="94"/>
      <c r="E344" s="94"/>
      <c r="F344" s="95"/>
      <c r="G344" s="95"/>
      <c r="H344" s="95"/>
      <c r="I344" s="95"/>
      <c r="J344" s="95"/>
      <c r="K344" s="95"/>
      <c r="L344" s="95"/>
      <c r="M344" s="95"/>
      <c r="N344" s="95"/>
      <c r="O344" s="95"/>
    </row>
    <row r="345" spans="2:15">
      <c r="B345" s="94"/>
      <c r="C345" s="94"/>
      <c r="D345" s="94"/>
      <c r="E345" s="94"/>
      <c r="F345" s="95"/>
      <c r="G345" s="95"/>
      <c r="H345" s="95"/>
      <c r="I345" s="95"/>
      <c r="J345" s="95"/>
      <c r="K345" s="95"/>
      <c r="L345" s="95"/>
      <c r="M345" s="95"/>
      <c r="N345" s="95"/>
      <c r="O345" s="95"/>
    </row>
    <row r="346" spans="2:15">
      <c r="B346" s="94"/>
      <c r="C346" s="94"/>
      <c r="D346" s="94"/>
      <c r="E346" s="94"/>
      <c r="F346" s="95"/>
      <c r="G346" s="95"/>
      <c r="H346" s="95"/>
      <c r="I346" s="95"/>
      <c r="J346" s="95"/>
      <c r="K346" s="95"/>
      <c r="L346" s="95"/>
      <c r="M346" s="95"/>
      <c r="N346" s="95"/>
      <c r="O346" s="95"/>
    </row>
    <row r="347" spans="2:15">
      <c r="B347" s="94"/>
      <c r="C347" s="94"/>
      <c r="D347" s="94"/>
      <c r="E347" s="94"/>
      <c r="F347" s="95"/>
      <c r="G347" s="95"/>
      <c r="H347" s="95"/>
      <c r="I347" s="95"/>
      <c r="J347" s="95"/>
      <c r="K347" s="95"/>
      <c r="L347" s="95"/>
      <c r="M347" s="95"/>
      <c r="N347" s="95"/>
      <c r="O347" s="95"/>
    </row>
    <row r="348" spans="2:15">
      <c r="B348" s="94"/>
      <c r="C348" s="94"/>
      <c r="D348" s="94"/>
      <c r="E348" s="94"/>
      <c r="F348" s="95"/>
      <c r="G348" s="95"/>
      <c r="H348" s="95"/>
      <c r="I348" s="95"/>
      <c r="J348" s="95"/>
      <c r="K348" s="95"/>
      <c r="L348" s="95"/>
      <c r="M348" s="95"/>
      <c r="N348" s="95"/>
      <c r="O348" s="95"/>
    </row>
    <row r="349" spans="2:15">
      <c r="B349" s="94"/>
      <c r="C349" s="94"/>
      <c r="D349" s="94"/>
      <c r="E349" s="94"/>
      <c r="F349" s="95"/>
      <c r="G349" s="95"/>
      <c r="H349" s="95"/>
      <c r="I349" s="95"/>
      <c r="J349" s="95"/>
      <c r="K349" s="95"/>
      <c r="L349" s="95"/>
      <c r="M349" s="95"/>
      <c r="N349" s="95"/>
      <c r="O349" s="95"/>
    </row>
    <row r="350" spans="2:15">
      <c r="B350" s="94"/>
      <c r="C350" s="94"/>
      <c r="D350" s="94"/>
      <c r="E350" s="94"/>
      <c r="F350" s="95"/>
      <c r="G350" s="95"/>
      <c r="H350" s="95"/>
      <c r="I350" s="95"/>
      <c r="J350" s="95"/>
      <c r="K350" s="95"/>
      <c r="L350" s="95"/>
      <c r="M350" s="95"/>
      <c r="N350" s="95"/>
      <c r="O350" s="95"/>
    </row>
    <row r="351" spans="2:15">
      <c r="B351" s="94"/>
      <c r="C351" s="94"/>
      <c r="D351" s="94"/>
      <c r="E351" s="94"/>
      <c r="F351" s="95"/>
      <c r="G351" s="95"/>
      <c r="H351" s="95"/>
      <c r="I351" s="95"/>
      <c r="J351" s="95"/>
      <c r="K351" s="95"/>
      <c r="L351" s="95"/>
      <c r="M351" s="95"/>
      <c r="N351" s="95"/>
      <c r="O351" s="95"/>
    </row>
    <row r="352" spans="2:15">
      <c r="B352" s="94"/>
      <c r="C352" s="94"/>
      <c r="D352" s="94"/>
      <c r="E352" s="94"/>
      <c r="F352" s="95"/>
      <c r="G352" s="95"/>
      <c r="H352" s="95"/>
      <c r="I352" s="95"/>
      <c r="J352" s="95"/>
      <c r="K352" s="95"/>
      <c r="L352" s="95"/>
      <c r="M352" s="95"/>
      <c r="N352" s="95"/>
      <c r="O352" s="95"/>
    </row>
    <row r="353" spans="2:15">
      <c r="B353" s="94"/>
      <c r="C353" s="94"/>
      <c r="D353" s="94"/>
      <c r="E353" s="94"/>
      <c r="F353" s="95"/>
      <c r="G353" s="95"/>
      <c r="H353" s="95"/>
      <c r="I353" s="95"/>
      <c r="J353" s="95"/>
      <c r="K353" s="95"/>
      <c r="L353" s="95"/>
      <c r="M353" s="95"/>
      <c r="N353" s="95"/>
      <c r="O353" s="95"/>
    </row>
    <row r="354" spans="2:15">
      <c r="B354" s="94"/>
      <c r="C354" s="94"/>
      <c r="D354" s="94"/>
      <c r="E354" s="94"/>
      <c r="F354" s="95"/>
      <c r="G354" s="95"/>
      <c r="H354" s="95"/>
      <c r="I354" s="95"/>
      <c r="J354" s="95"/>
      <c r="K354" s="95"/>
      <c r="L354" s="95"/>
      <c r="M354" s="95"/>
      <c r="N354" s="95"/>
      <c r="O354" s="95"/>
    </row>
    <row r="355" spans="2:15">
      <c r="B355" s="94"/>
      <c r="C355" s="94"/>
      <c r="D355" s="94"/>
      <c r="E355" s="94"/>
      <c r="F355" s="95"/>
      <c r="G355" s="95"/>
      <c r="H355" s="95"/>
      <c r="I355" s="95"/>
      <c r="J355" s="95"/>
      <c r="K355" s="95"/>
      <c r="L355" s="95"/>
      <c r="M355" s="95"/>
      <c r="N355" s="95"/>
      <c r="O355" s="95"/>
    </row>
    <row r="356" spans="2:15">
      <c r="B356" s="94"/>
      <c r="C356" s="94"/>
      <c r="D356" s="94"/>
      <c r="E356" s="94"/>
      <c r="F356" s="95"/>
      <c r="G356" s="95"/>
      <c r="H356" s="95"/>
      <c r="I356" s="95"/>
      <c r="J356" s="95"/>
      <c r="K356" s="95"/>
      <c r="L356" s="95"/>
      <c r="M356" s="95"/>
      <c r="N356" s="95"/>
      <c r="O356" s="95"/>
    </row>
    <row r="357" spans="2:15">
      <c r="B357" s="94"/>
      <c r="C357" s="94"/>
      <c r="D357" s="94"/>
      <c r="E357" s="94"/>
      <c r="F357" s="95"/>
      <c r="G357" s="95"/>
      <c r="H357" s="95"/>
      <c r="I357" s="95"/>
      <c r="J357" s="95"/>
      <c r="K357" s="95"/>
      <c r="L357" s="95"/>
      <c r="M357" s="95"/>
      <c r="N357" s="95"/>
      <c r="O357" s="95"/>
    </row>
    <row r="358" spans="2:15">
      <c r="B358" s="94"/>
      <c r="C358" s="94"/>
      <c r="D358" s="94"/>
      <c r="E358" s="94"/>
      <c r="F358" s="95"/>
      <c r="G358" s="95"/>
      <c r="H358" s="95"/>
      <c r="I358" s="95"/>
      <c r="J358" s="95"/>
      <c r="K358" s="95"/>
      <c r="L358" s="95"/>
      <c r="M358" s="95"/>
      <c r="N358" s="95"/>
      <c r="O358" s="95"/>
    </row>
    <row r="359" spans="2:15">
      <c r="B359" s="94"/>
      <c r="C359" s="94"/>
      <c r="D359" s="94"/>
      <c r="E359" s="94"/>
      <c r="F359" s="95"/>
      <c r="G359" s="95"/>
      <c r="H359" s="95"/>
      <c r="I359" s="95"/>
      <c r="J359" s="95"/>
      <c r="K359" s="95"/>
      <c r="L359" s="95"/>
      <c r="M359" s="95"/>
      <c r="N359" s="95"/>
      <c r="O359" s="95"/>
    </row>
    <row r="360" spans="2:15">
      <c r="B360" s="94"/>
      <c r="C360" s="94"/>
      <c r="D360" s="94"/>
      <c r="E360" s="94"/>
      <c r="F360" s="95"/>
      <c r="G360" s="95"/>
      <c r="H360" s="95"/>
      <c r="I360" s="95"/>
      <c r="J360" s="95"/>
      <c r="K360" s="95"/>
      <c r="L360" s="95"/>
      <c r="M360" s="95"/>
      <c r="N360" s="95"/>
      <c r="O360" s="95"/>
    </row>
    <row r="361" spans="2:15">
      <c r="B361" s="94"/>
      <c r="C361" s="94"/>
      <c r="D361" s="94"/>
      <c r="E361" s="94"/>
      <c r="F361" s="95"/>
      <c r="G361" s="95"/>
      <c r="H361" s="95"/>
      <c r="I361" s="95"/>
      <c r="J361" s="95"/>
      <c r="K361" s="95"/>
      <c r="L361" s="95"/>
      <c r="M361" s="95"/>
      <c r="N361" s="95"/>
      <c r="O361" s="95"/>
    </row>
    <row r="362" spans="2:15">
      <c r="B362" s="94"/>
      <c r="C362" s="94"/>
      <c r="D362" s="94"/>
      <c r="E362" s="94"/>
      <c r="F362" s="95"/>
      <c r="G362" s="95"/>
      <c r="H362" s="95"/>
      <c r="I362" s="95"/>
      <c r="J362" s="95"/>
      <c r="K362" s="95"/>
      <c r="L362" s="95"/>
      <c r="M362" s="95"/>
      <c r="N362" s="95"/>
      <c r="O362" s="95"/>
    </row>
    <row r="363" spans="2:15">
      <c r="B363" s="94"/>
      <c r="C363" s="94"/>
      <c r="D363" s="94"/>
      <c r="E363" s="94"/>
      <c r="F363" s="95"/>
      <c r="G363" s="95"/>
      <c r="H363" s="95"/>
      <c r="I363" s="95"/>
      <c r="J363" s="95"/>
      <c r="K363" s="95"/>
      <c r="L363" s="95"/>
      <c r="M363" s="95"/>
      <c r="N363" s="95"/>
      <c r="O363" s="95"/>
    </row>
    <row r="364" spans="2:15">
      <c r="B364" s="94"/>
      <c r="C364" s="94"/>
      <c r="D364" s="94"/>
      <c r="E364" s="94"/>
      <c r="F364" s="95"/>
      <c r="G364" s="95"/>
      <c r="H364" s="95"/>
      <c r="I364" s="95"/>
      <c r="J364" s="95"/>
      <c r="K364" s="95"/>
      <c r="L364" s="95"/>
      <c r="M364" s="95"/>
      <c r="N364" s="95"/>
      <c r="O364" s="95"/>
    </row>
    <row r="365" spans="2:15">
      <c r="B365" s="94"/>
      <c r="C365" s="94"/>
      <c r="D365" s="94"/>
      <c r="E365" s="94"/>
      <c r="F365" s="95"/>
      <c r="G365" s="95"/>
      <c r="H365" s="95"/>
      <c r="I365" s="95"/>
      <c r="J365" s="95"/>
      <c r="K365" s="95"/>
      <c r="L365" s="95"/>
      <c r="M365" s="95"/>
      <c r="N365" s="95"/>
      <c r="O365" s="95"/>
    </row>
    <row r="366" spans="2:15">
      <c r="B366" s="94"/>
      <c r="C366" s="94"/>
      <c r="D366" s="94"/>
      <c r="E366" s="94"/>
      <c r="F366" s="95"/>
      <c r="G366" s="95"/>
      <c r="H366" s="95"/>
      <c r="I366" s="95"/>
      <c r="J366" s="95"/>
      <c r="K366" s="95"/>
      <c r="L366" s="95"/>
      <c r="M366" s="95"/>
      <c r="N366" s="95"/>
      <c r="O366" s="95"/>
    </row>
    <row r="367" spans="2:15">
      <c r="B367" s="94"/>
      <c r="C367" s="94"/>
      <c r="D367" s="94"/>
      <c r="E367" s="94"/>
      <c r="F367" s="95"/>
      <c r="G367" s="95"/>
      <c r="H367" s="95"/>
      <c r="I367" s="95"/>
      <c r="J367" s="95"/>
      <c r="K367" s="95"/>
      <c r="L367" s="95"/>
      <c r="M367" s="95"/>
      <c r="N367" s="95"/>
      <c r="O367" s="95"/>
    </row>
    <row r="368" spans="2:15">
      <c r="B368" s="94"/>
      <c r="C368" s="94"/>
      <c r="D368" s="94"/>
      <c r="E368" s="94"/>
      <c r="F368" s="95"/>
      <c r="G368" s="95"/>
      <c r="H368" s="95"/>
      <c r="I368" s="95"/>
      <c r="J368" s="95"/>
      <c r="K368" s="95"/>
      <c r="L368" s="95"/>
      <c r="M368" s="95"/>
      <c r="N368" s="95"/>
      <c r="O368" s="95"/>
    </row>
    <row r="369" spans="2:15">
      <c r="B369" s="94"/>
      <c r="C369" s="94"/>
      <c r="D369" s="94"/>
      <c r="E369" s="94"/>
      <c r="F369" s="95"/>
      <c r="G369" s="95"/>
      <c r="H369" s="95"/>
      <c r="I369" s="95"/>
      <c r="J369" s="95"/>
      <c r="K369" s="95"/>
      <c r="L369" s="95"/>
      <c r="M369" s="95"/>
      <c r="N369" s="95"/>
      <c r="O369" s="95"/>
    </row>
    <row r="370" spans="2:15">
      <c r="B370" s="94"/>
      <c r="C370" s="94"/>
      <c r="D370" s="94"/>
      <c r="E370" s="94"/>
      <c r="F370" s="95"/>
      <c r="G370" s="95"/>
      <c r="H370" s="95"/>
      <c r="I370" s="95"/>
      <c r="J370" s="95"/>
      <c r="K370" s="95"/>
      <c r="L370" s="95"/>
      <c r="M370" s="95"/>
      <c r="N370" s="95"/>
      <c r="O370" s="95"/>
    </row>
    <row r="371" spans="2:15">
      <c r="B371" s="94"/>
      <c r="C371" s="94"/>
      <c r="D371" s="94"/>
      <c r="E371" s="94"/>
      <c r="F371" s="95"/>
      <c r="G371" s="95"/>
      <c r="H371" s="95"/>
      <c r="I371" s="95"/>
      <c r="J371" s="95"/>
      <c r="K371" s="95"/>
      <c r="L371" s="95"/>
      <c r="M371" s="95"/>
      <c r="N371" s="95"/>
      <c r="O371" s="95"/>
    </row>
    <row r="372" spans="2:15">
      <c r="B372" s="94"/>
      <c r="C372" s="94"/>
      <c r="D372" s="94"/>
      <c r="E372" s="94"/>
      <c r="F372" s="95"/>
      <c r="G372" s="95"/>
      <c r="H372" s="95"/>
      <c r="I372" s="95"/>
      <c r="J372" s="95"/>
      <c r="K372" s="95"/>
      <c r="L372" s="95"/>
      <c r="M372" s="95"/>
      <c r="N372" s="95"/>
      <c r="O372" s="95"/>
    </row>
    <row r="373" spans="2:15">
      <c r="B373" s="94"/>
      <c r="C373" s="94"/>
      <c r="D373" s="94"/>
      <c r="E373" s="94"/>
      <c r="F373" s="95"/>
      <c r="G373" s="95"/>
      <c r="H373" s="95"/>
      <c r="I373" s="95"/>
      <c r="J373" s="95"/>
      <c r="K373" s="95"/>
      <c r="L373" s="95"/>
      <c r="M373" s="95"/>
      <c r="N373" s="95"/>
      <c r="O373" s="95"/>
    </row>
    <row r="374" spans="2:15">
      <c r="B374" s="94"/>
      <c r="C374" s="94"/>
      <c r="D374" s="94"/>
      <c r="E374" s="94"/>
      <c r="F374" s="95"/>
      <c r="G374" s="95"/>
      <c r="H374" s="95"/>
      <c r="I374" s="95"/>
      <c r="J374" s="95"/>
      <c r="K374" s="95"/>
      <c r="L374" s="95"/>
      <c r="M374" s="95"/>
      <c r="N374" s="95"/>
      <c r="O374" s="95"/>
    </row>
    <row r="375" spans="2:15">
      <c r="B375" s="94"/>
      <c r="C375" s="94"/>
      <c r="D375" s="94"/>
      <c r="E375" s="94"/>
      <c r="F375" s="95"/>
      <c r="G375" s="95"/>
      <c r="H375" s="95"/>
      <c r="I375" s="95"/>
      <c r="J375" s="95"/>
      <c r="K375" s="95"/>
      <c r="L375" s="95"/>
      <c r="M375" s="95"/>
      <c r="N375" s="95"/>
      <c r="O375" s="95"/>
    </row>
    <row r="376" spans="2:15">
      <c r="B376" s="94"/>
      <c r="C376" s="94"/>
      <c r="D376" s="94"/>
      <c r="E376" s="94"/>
      <c r="F376" s="95"/>
      <c r="G376" s="95"/>
      <c r="H376" s="95"/>
      <c r="I376" s="95"/>
      <c r="J376" s="95"/>
      <c r="K376" s="95"/>
      <c r="L376" s="95"/>
      <c r="M376" s="95"/>
      <c r="N376" s="95"/>
      <c r="O376" s="95"/>
    </row>
    <row r="377" spans="2:15">
      <c r="B377" s="94"/>
      <c r="C377" s="94"/>
      <c r="D377" s="94"/>
      <c r="E377" s="94"/>
      <c r="F377" s="95"/>
      <c r="G377" s="95"/>
      <c r="H377" s="95"/>
      <c r="I377" s="95"/>
      <c r="J377" s="95"/>
      <c r="K377" s="95"/>
      <c r="L377" s="95"/>
      <c r="M377" s="95"/>
      <c r="N377" s="95"/>
      <c r="O377" s="95"/>
    </row>
    <row r="378" spans="2:15">
      <c r="B378" s="94"/>
      <c r="C378" s="94"/>
      <c r="D378" s="94"/>
      <c r="E378" s="94"/>
      <c r="F378" s="95"/>
      <c r="G378" s="95"/>
      <c r="H378" s="95"/>
      <c r="I378" s="95"/>
      <c r="J378" s="95"/>
      <c r="K378" s="95"/>
      <c r="L378" s="95"/>
      <c r="M378" s="95"/>
      <c r="N378" s="95"/>
      <c r="O378" s="95"/>
    </row>
    <row r="379" spans="2:15">
      <c r="B379" s="94"/>
      <c r="C379" s="94"/>
      <c r="D379" s="94"/>
      <c r="E379" s="94"/>
      <c r="F379" s="95"/>
      <c r="G379" s="95"/>
      <c r="H379" s="95"/>
      <c r="I379" s="95"/>
      <c r="J379" s="95"/>
      <c r="K379" s="95"/>
      <c r="L379" s="95"/>
      <c r="M379" s="95"/>
      <c r="N379" s="95"/>
      <c r="O379" s="95"/>
    </row>
    <row r="380" spans="2:15">
      <c r="B380" s="94"/>
      <c r="C380" s="94"/>
      <c r="D380" s="94"/>
      <c r="E380" s="94"/>
      <c r="F380" s="95"/>
      <c r="G380" s="95"/>
      <c r="H380" s="95"/>
      <c r="I380" s="95"/>
      <c r="J380" s="95"/>
      <c r="K380" s="95"/>
      <c r="L380" s="95"/>
      <c r="M380" s="95"/>
      <c r="N380" s="95"/>
      <c r="O380" s="95"/>
    </row>
    <row r="381" spans="2:15">
      <c r="B381" s="94"/>
      <c r="C381" s="94"/>
      <c r="D381" s="94"/>
      <c r="E381" s="94"/>
      <c r="F381" s="95"/>
      <c r="G381" s="95"/>
      <c r="H381" s="95"/>
      <c r="I381" s="95"/>
      <c r="J381" s="95"/>
      <c r="K381" s="95"/>
      <c r="L381" s="95"/>
      <c r="M381" s="95"/>
      <c r="N381" s="95"/>
      <c r="O381" s="95"/>
    </row>
    <row r="382" spans="2:15">
      <c r="B382" s="94"/>
      <c r="C382" s="94"/>
      <c r="D382" s="94"/>
      <c r="E382" s="94"/>
      <c r="F382" s="95"/>
      <c r="G382" s="95"/>
      <c r="H382" s="95"/>
      <c r="I382" s="95"/>
      <c r="J382" s="95"/>
      <c r="K382" s="95"/>
      <c r="L382" s="95"/>
      <c r="M382" s="95"/>
      <c r="N382" s="95"/>
      <c r="O382" s="95"/>
    </row>
    <row r="383" spans="2:15">
      <c r="B383" s="94"/>
      <c r="C383" s="94"/>
      <c r="D383" s="94"/>
      <c r="E383" s="94"/>
      <c r="F383" s="95"/>
      <c r="G383" s="95"/>
      <c r="H383" s="95"/>
      <c r="I383" s="95"/>
      <c r="J383" s="95"/>
      <c r="K383" s="95"/>
      <c r="L383" s="95"/>
      <c r="M383" s="95"/>
      <c r="N383" s="95"/>
      <c r="O383" s="95"/>
    </row>
    <row r="384" spans="2:15">
      <c r="B384" s="94"/>
      <c r="C384" s="94"/>
      <c r="D384" s="94"/>
      <c r="E384" s="94"/>
      <c r="F384" s="95"/>
      <c r="G384" s="95"/>
      <c r="H384" s="95"/>
      <c r="I384" s="95"/>
      <c r="J384" s="95"/>
      <c r="K384" s="95"/>
      <c r="L384" s="95"/>
      <c r="M384" s="95"/>
      <c r="N384" s="95"/>
      <c r="O384" s="95"/>
    </row>
    <row r="385" spans="2:15">
      <c r="B385" s="94"/>
      <c r="C385" s="94"/>
      <c r="D385" s="94"/>
      <c r="E385" s="94"/>
      <c r="F385" s="95"/>
      <c r="G385" s="95"/>
      <c r="H385" s="95"/>
      <c r="I385" s="95"/>
      <c r="J385" s="95"/>
      <c r="K385" s="95"/>
      <c r="L385" s="95"/>
      <c r="M385" s="95"/>
      <c r="N385" s="95"/>
      <c r="O385" s="95"/>
    </row>
    <row r="386" spans="2:15">
      <c r="B386" s="94"/>
      <c r="C386" s="94"/>
      <c r="D386" s="94"/>
      <c r="E386" s="94"/>
      <c r="F386" s="95"/>
      <c r="G386" s="95"/>
      <c r="H386" s="95"/>
      <c r="I386" s="95"/>
      <c r="J386" s="95"/>
      <c r="K386" s="95"/>
      <c r="L386" s="95"/>
      <c r="M386" s="95"/>
      <c r="N386" s="95"/>
      <c r="O386" s="95"/>
    </row>
    <row r="387" spans="2:15">
      <c r="B387" s="94"/>
      <c r="C387" s="94"/>
      <c r="D387" s="94"/>
      <c r="E387" s="94"/>
      <c r="F387" s="95"/>
      <c r="G387" s="95"/>
      <c r="H387" s="95"/>
      <c r="I387" s="95"/>
      <c r="J387" s="95"/>
      <c r="K387" s="95"/>
      <c r="L387" s="95"/>
      <c r="M387" s="95"/>
      <c r="N387" s="95"/>
      <c r="O387" s="95"/>
    </row>
    <row r="388" spans="2:15">
      <c r="B388" s="94"/>
      <c r="C388" s="94"/>
      <c r="D388" s="94"/>
      <c r="E388" s="94"/>
      <c r="F388" s="95"/>
      <c r="G388" s="95"/>
      <c r="H388" s="95"/>
      <c r="I388" s="95"/>
      <c r="J388" s="95"/>
      <c r="K388" s="95"/>
      <c r="L388" s="95"/>
      <c r="M388" s="95"/>
      <c r="N388" s="95"/>
      <c r="O388" s="95"/>
    </row>
    <row r="389" spans="2:15">
      <c r="B389" s="94"/>
      <c r="C389" s="94"/>
      <c r="D389" s="94"/>
      <c r="E389" s="94"/>
      <c r="F389" s="95"/>
      <c r="G389" s="95"/>
      <c r="H389" s="95"/>
      <c r="I389" s="95"/>
      <c r="J389" s="95"/>
      <c r="K389" s="95"/>
      <c r="L389" s="95"/>
      <c r="M389" s="95"/>
      <c r="N389" s="95"/>
      <c r="O389" s="95"/>
    </row>
    <row r="390" spans="2:15">
      <c r="B390" s="94"/>
      <c r="C390" s="94"/>
      <c r="D390" s="94"/>
      <c r="E390" s="94"/>
      <c r="F390" s="95"/>
      <c r="G390" s="95"/>
      <c r="H390" s="95"/>
      <c r="I390" s="95"/>
      <c r="J390" s="95"/>
      <c r="K390" s="95"/>
      <c r="L390" s="95"/>
      <c r="M390" s="95"/>
      <c r="N390" s="95"/>
      <c r="O390" s="95"/>
    </row>
    <row r="391" spans="2:15">
      <c r="B391" s="94"/>
      <c r="C391" s="94"/>
      <c r="D391" s="94"/>
      <c r="E391" s="94"/>
      <c r="F391" s="95"/>
      <c r="G391" s="95"/>
      <c r="H391" s="95"/>
      <c r="I391" s="95"/>
      <c r="J391" s="95"/>
      <c r="K391" s="95"/>
      <c r="L391" s="95"/>
      <c r="M391" s="95"/>
      <c r="N391" s="95"/>
      <c r="O391" s="95"/>
    </row>
    <row r="392" spans="2:15">
      <c r="B392" s="94"/>
      <c r="C392" s="94"/>
      <c r="D392" s="94"/>
      <c r="E392" s="94"/>
      <c r="F392" s="95"/>
      <c r="G392" s="95"/>
      <c r="H392" s="95"/>
      <c r="I392" s="95"/>
      <c r="J392" s="95"/>
      <c r="K392" s="95"/>
      <c r="L392" s="95"/>
      <c r="M392" s="95"/>
      <c r="N392" s="95"/>
      <c r="O392" s="95"/>
    </row>
    <row r="393" spans="2:15">
      <c r="B393" s="94"/>
      <c r="C393" s="94"/>
      <c r="D393" s="94"/>
      <c r="E393" s="94"/>
      <c r="F393" s="95"/>
      <c r="G393" s="95"/>
      <c r="H393" s="95"/>
      <c r="I393" s="95"/>
      <c r="J393" s="95"/>
      <c r="K393" s="95"/>
      <c r="L393" s="95"/>
      <c r="M393" s="95"/>
      <c r="N393" s="95"/>
      <c r="O393" s="95"/>
    </row>
    <row r="394" spans="2:15">
      <c r="B394" s="94"/>
      <c r="C394" s="94"/>
      <c r="D394" s="94"/>
      <c r="E394" s="94"/>
      <c r="F394" s="95"/>
      <c r="G394" s="95"/>
      <c r="H394" s="95"/>
      <c r="I394" s="95"/>
      <c r="J394" s="95"/>
      <c r="K394" s="95"/>
      <c r="L394" s="95"/>
      <c r="M394" s="95"/>
      <c r="N394" s="95"/>
      <c r="O394" s="95"/>
    </row>
    <row r="395" spans="2:15">
      <c r="B395" s="94"/>
      <c r="C395" s="94"/>
      <c r="D395" s="94"/>
      <c r="E395" s="94"/>
      <c r="F395" s="95"/>
      <c r="G395" s="95"/>
      <c r="H395" s="95"/>
      <c r="I395" s="95"/>
      <c r="J395" s="95"/>
      <c r="K395" s="95"/>
      <c r="L395" s="95"/>
      <c r="M395" s="95"/>
      <c r="N395" s="95"/>
      <c r="O395" s="95"/>
    </row>
    <row r="396" spans="2:15">
      <c r="B396" s="94"/>
      <c r="C396" s="94"/>
      <c r="D396" s="94"/>
      <c r="E396" s="94"/>
      <c r="F396" s="95"/>
      <c r="G396" s="95"/>
      <c r="H396" s="95"/>
      <c r="I396" s="95"/>
      <c r="J396" s="95"/>
      <c r="K396" s="95"/>
      <c r="L396" s="95"/>
      <c r="M396" s="95"/>
      <c r="N396" s="95"/>
      <c r="O396" s="95"/>
    </row>
    <row r="397" spans="2:15">
      <c r="B397" s="94"/>
      <c r="C397" s="94"/>
      <c r="D397" s="94"/>
      <c r="E397" s="94"/>
      <c r="F397" s="95"/>
      <c r="G397" s="95"/>
      <c r="H397" s="95"/>
      <c r="I397" s="95"/>
      <c r="J397" s="95"/>
      <c r="K397" s="95"/>
      <c r="L397" s="95"/>
      <c r="M397" s="95"/>
      <c r="N397" s="95"/>
      <c r="O397" s="95"/>
    </row>
    <row r="398" spans="2:15">
      <c r="B398" s="94"/>
      <c r="C398" s="94"/>
      <c r="D398" s="94"/>
      <c r="E398" s="94"/>
      <c r="F398" s="95"/>
      <c r="G398" s="95"/>
      <c r="H398" s="95"/>
      <c r="I398" s="95"/>
      <c r="J398" s="95"/>
      <c r="K398" s="95"/>
      <c r="L398" s="95"/>
      <c r="M398" s="95"/>
      <c r="N398" s="95"/>
      <c r="O398" s="95"/>
    </row>
    <row r="399" spans="2:15">
      <c r="B399" s="94"/>
      <c r="C399" s="94"/>
      <c r="D399" s="94"/>
      <c r="E399" s="94"/>
      <c r="F399" s="95"/>
      <c r="G399" s="95"/>
      <c r="H399" s="95"/>
      <c r="I399" s="95"/>
      <c r="J399" s="95"/>
      <c r="K399" s="95"/>
      <c r="L399" s="95"/>
      <c r="M399" s="95"/>
      <c r="N399" s="95"/>
      <c r="O399" s="95"/>
    </row>
    <row r="400" spans="2:15">
      <c r="B400" s="94"/>
      <c r="C400" s="94"/>
      <c r="D400" s="94"/>
      <c r="E400" s="94"/>
      <c r="F400" s="95"/>
      <c r="G400" s="95"/>
      <c r="H400" s="95"/>
      <c r="I400" s="95"/>
      <c r="J400" s="95"/>
      <c r="K400" s="95"/>
      <c r="L400" s="95"/>
      <c r="M400" s="95"/>
      <c r="N400" s="95"/>
      <c r="O400" s="95"/>
    </row>
    <row r="401" spans="2:15">
      <c r="B401" s="94"/>
      <c r="C401" s="94"/>
      <c r="D401" s="94"/>
      <c r="E401" s="94"/>
      <c r="F401" s="95"/>
      <c r="G401" s="95"/>
      <c r="H401" s="95"/>
      <c r="I401" s="95"/>
      <c r="J401" s="95"/>
      <c r="K401" s="95"/>
      <c r="L401" s="95"/>
      <c r="M401" s="95"/>
      <c r="N401" s="95"/>
      <c r="O401" s="95"/>
    </row>
    <row r="402" spans="2:15">
      <c r="B402" s="94"/>
      <c r="C402" s="94"/>
      <c r="D402" s="94"/>
      <c r="E402" s="94"/>
      <c r="F402" s="95"/>
      <c r="G402" s="95"/>
      <c r="H402" s="95"/>
      <c r="I402" s="95"/>
      <c r="J402" s="95"/>
      <c r="K402" s="95"/>
      <c r="L402" s="95"/>
      <c r="M402" s="95"/>
      <c r="N402" s="95"/>
      <c r="O402" s="95"/>
    </row>
    <row r="403" spans="2:15">
      <c r="B403" s="94"/>
      <c r="C403" s="94"/>
      <c r="D403" s="94"/>
      <c r="E403" s="94"/>
      <c r="F403" s="95"/>
      <c r="G403" s="95"/>
      <c r="H403" s="95"/>
      <c r="I403" s="95"/>
      <c r="J403" s="95"/>
      <c r="K403" s="95"/>
      <c r="L403" s="95"/>
      <c r="M403" s="95"/>
      <c r="N403" s="95"/>
      <c r="O403" s="95"/>
    </row>
    <row r="404" spans="2:15">
      <c r="B404" s="94"/>
      <c r="C404" s="94"/>
      <c r="D404" s="94"/>
      <c r="E404" s="94"/>
      <c r="F404" s="95"/>
      <c r="G404" s="95"/>
      <c r="H404" s="95"/>
      <c r="I404" s="95"/>
      <c r="J404" s="95"/>
      <c r="K404" s="95"/>
      <c r="L404" s="95"/>
      <c r="M404" s="95"/>
      <c r="N404" s="95"/>
      <c r="O404" s="95"/>
    </row>
    <row r="405" spans="2:15">
      <c r="B405" s="94"/>
      <c r="C405" s="94"/>
      <c r="D405" s="94"/>
      <c r="E405" s="94"/>
      <c r="F405" s="95"/>
      <c r="G405" s="95"/>
      <c r="H405" s="95"/>
      <c r="I405" s="95"/>
      <c r="J405" s="95"/>
      <c r="K405" s="95"/>
      <c r="L405" s="95"/>
      <c r="M405" s="95"/>
      <c r="N405" s="95"/>
      <c r="O405" s="95"/>
    </row>
    <row r="406" spans="2:15">
      <c r="B406" s="94"/>
      <c r="C406" s="94"/>
      <c r="D406" s="94"/>
      <c r="E406" s="94"/>
      <c r="F406" s="95"/>
      <c r="G406" s="95"/>
      <c r="H406" s="95"/>
      <c r="I406" s="95"/>
      <c r="J406" s="95"/>
      <c r="K406" s="95"/>
      <c r="L406" s="95"/>
      <c r="M406" s="95"/>
      <c r="N406" s="95"/>
      <c r="O406" s="95"/>
    </row>
    <row r="407" spans="2:15">
      <c r="B407" s="94"/>
      <c r="C407" s="94"/>
      <c r="D407" s="94"/>
      <c r="E407" s="94"/>
      <c r="F407" s="95"/>
      <c r="G407" s="95"/>
      <c r="H407" s="95"/>
      <c r="I407" s="95"/>
      <c r="J407" s="95"/>
      <c r="K407" s="95"/>
      <c r="L407" s="95"/>
      <c r="M407" s="95"/>
      <c r="N407" s="95"/>
      <c r="O407" s="95"/>
    </row>
    <row r="408" spans="2:15">
      <c r="B408" s="94"/>
      <c r="C408" s="94"/>
      <c r="D408" s="94"/>
      <c r="E408" s="94"/>
      <c r="F408" s="95"/>
      <c r="G408" s="95"/>
      <c r="H408" s="95"/>
      <c r="I408" s="95"/>
      <c r="J408" s="95"/>
      <c r="K408" s="95"/>
      <c r="L408" s="95"/>
      <c r="M408" s="95"/>
      <c r="N408" s="95"/>
      <c r="O408" s="95"/>
    </row>
    <row r="409" spans="2:15">
      <c r="B409" s="94"/>
      <c r="C409" s="94"/>
      <c r="D409" s="94"/>
      <c r="E409" s="94"/>
      <c r="F409" s="95"/>
      <c r="G409" s="95"/>
      <c r="H409" s="95"/>
      <c r="I409" s="95"/>
      <c r="J409" s="95"/>
      <c r="K409" s="95"/>
      <c r="L409" s="95"/>
      <c r="M409" s="95"/>
      <c r="N409" s="95"/>
      <c r="O409" s="95"/>
    </row>
    <row r="410" spans="2:15">
      <c r="B410" s="94"/>
      <c r="C410" s="94"/>
      <c r="D410" s="94"/>
      <c r="E410" s="94"/>
      <c r="F410" s="95"/>
      <c r="G410" s="95"/>
      <c r="H410" s="95"/>
      <c r="I410" s="95"/>
      <c r="J410" s="95"/>
      <c r="K410" s="95"/>
      <c r="L410" s="95"/>
      <c r="M410" s="95"/>
      <c r="N410" s="95"/>
      <c r="O410" s="95"/>
    </row>
    <row r="411" spans="2:15">
      <c r="B411" s="94"/>
      <c r="C411" s="94"/>
      <c r="D411" s="94"/>
      <c r="E411" s="94"/>
      <c r="F411" s="95"/>
      <c r="G411" s="95"/>
      <c r="H411" s="95"/>
      <c r="I411" s="95"/>
      <c r="J411" s="95"/>
      <c r="K411" s="95"/>
      <c r="L411" s="95"/>
      <c r="M411" s="95"/>
      <c r="N411" s="95"/>
      <c r="O411" s="95"/>
    </row>
    <row r="412" spans="2:15">
      <c r="B412" s="94"/>
      <c r="C412" s="94"/>
      <c r="D412" s="94"/>
      <c r="E412" s="94"/>
      <c r="F412" s="95"/>
      <c r="G412" s="95"/>
      <c r="H412" s="95"/>
      <c r="I412" s="95"/>
      <c r="J412" s="95"/>
      <c r="K412" s="95"/>
      <c r="L412" s="95"/>
      <c r="M412" s="95"/>
      <c r="N412" s="95"/>
      <c r="O412" s="95"/>
    </row>
    <row r="413" spans="2:15">
      <c r="B413" s="94"/>
      <c r="C413" s="94"/>
      <c r="D413" s="94"/>
      <c r="E413" s="94"/>
      <c r="F413" s="95"/>
      <c r="G413" s="95"/>
      <c r="H413" s="95"/>
      <c r="I413" s="95"/>
      <c r="J413" s="95"/>
      <c r="K413" s="95"/>
      <c r="L413" s="95"/>
      <c r="M413" s="95"/>
      <c r="N413" s="95"/>
      <c r="O413" s="95"/>
    </row>
    <row r="414" spans="2:15">
      <c r="B414" s="94"/>
      <c r="C414" s="94"/>
      <c r="D414" s="94"/>
      <c r="E414" s="94"/>
      <c r="F414" s="95"/>
      <c r="G414" s="95"/>
      <c r="H414" s="95"/>
      <c r="I414" s="95"/>
      <c r="J414" s="95"/>
      <c r="K414" s="95"/>
      <c r="L414" s="95"/>
      <c r="M414" s="95"/>
      <c r="N414" s="95"/>
      <c r="O414" s="95"/>
    </row>
    <row r="415" spans="2:15">
      <c r="B415" s="94"/>
      <c r="C415" s="94"/>
      <c r="D415" s="94"/>
      <c r="E415" s="94"/>
      <c r="F415" s="95"/>
      <c r="G415" s="95"/>
      <c r="H415" s="95"/>
      <c r="I415" s="95"/>
      <c r="J415" s="95"/>
      <c r="K415" s="95"/>
      <c r="L415" s="95"/>
      <c r="M415" s="95"/>
      <c r="N415" s="95"/>
      <c r="O415" s="95"/>
    </row>
    <row r="416" spans="2:15">
      <c r="B416" s="94"/>
      <c r="C416" s="94"/>
      <c r="D416" s="94"/>
      <c r="E416" s="94"/>
      <c r="F416" s="95"/>
      <c r="G416" s="95"/>
      <c r="H416" s="95"/>
      <c r="I416" s="95"/>
      <c r="J416" s="95"/>
      <c r="K416" s="95"/>
      <c r="L416" s="95"/>
      <c r="M416" s="95"/>
      <c r="N416" s="95"/>
      <c r="O416" s="95"/>
    </row>
    <row r="417" spans="2:15">
      <c r="B417" s="94"/>
      <c r="C417" s="94"/>
      <c r="D417" s="94"/>
      <c r="E417" s="94"/>
      <c r="F417" s="95"/>
      <c r="G417" s="95"/>
      <c r="H417" s="95"/>
      <c r="I417" s="95"/>
      <c r="J417" s="95"/>
      <c r="K417" s="95"/>
      <c r="L417" s="95"/>
      <c r="M417" s="95"/>
      <c r="N417" s="95"/>
      <c r="O417" s="95"/>
    </row>
    <row r="418" spans="2:15">
      <c r="B418" s="94"/>
      <c r="C418" s="94"/>
      <c r="D418" s="94"/>
      <c r="E418" s="94"/>
      <c r="F418" s="95"/>
      <c r="G418" s="95"/>
      <c r="H418" s="95"/>
      <c r="I418" s="95"/>
      <c r="J418" s="95"/>
      <c r="K418" s="95"/>
      <c r="L418" s="95"/>
      <c r="M418" s="95"/>
      <c r="N418" s="95"/>
      <c r="O418" s="95"/>
    </row>
    <row r="419" spans="2:15">
      <c r="B419" s="94"/>
      <c r="C419" s="94"/>
      <c r="D419" s="94"/>
      <c r="E419" s="94"/>
      <c r="F419" s="95"/>
      <c r="G419" s="95"/>
      <c r="H419" s="95"/>
      <c r="I419" s="95"/>
      <c r="J419" s="95"/>
      <c r="K419" s="95"/>
      <c r="L419" s="95"/>
      <c r="M419" s="95"/>
      <c r="N419" s="95"/>
      <c r="O419" s="95"/>
    </row>
    <row r="420" spans="2:15">
      <c r="B420" s="94"/>
      <c r="C420" s="94"/>
      <c r="D420" s="94"/>
      <c r="E420" s="94"/>
      <c r="F420" s="95"/>
      <c r="G420" s="95"/>
      <c r="H420" s="95"/>
      <c r="I420" s="95"/>
      <c r="J420" s="95"/>
      <c r="K420" s="95"/>
      <c r="L420" s="95"/>
      <c r="M420" s="95"/>
      <c r="N420" s="95"/>
      <c r="O420" s="95"/>
    </row>
    <row r="421" spans="2:15">
      <c r="B421" s="94"/>
      <c r="C421" s="94"/>
      <c r="D421" s="94"/>
      <c r="E421" s="94"/>
      <c r="F421" s="95"/>
      <c r="G421" s="95"/>
      <c r="H421" s="95"/>
      <c r="I421" s="95"/>
      <c r="J421" s="95"/>
      <c r="K421" s="95"/>
      <c r="L421" s="95"/>
      <c r="M421" s="95"/>
      <c r="N421" s="95"/>
      <c r="O421" s="95"/>
    </row>
    <row r="422" spans="2:15">
      <c r="B422" s="94"/>
      <c r="C422" s="94"/>
      <c r="D422" s="94"/>
      <c r="E422" s="94"/>
      <c r="F422" s="95"/>
      <c r="G422" s="95"/>
      <c r="H422" s="95"/>
      <c r="I422" s="95"/>
      <c r="J422" s="95"/>
      <c r="K422" s="95"/>
      <c r="L422" s="95"/>
      <c r="M422" s="95"/>
      <c r="N422" s="95"/>
      <c r="O422" s="95"/>
    </row>
    <row r="423" spans="2:15">
      <c r="B423" s="94"/>
      <c r="C423" s="94"/>
      <c r="D423" s="94"/>
      <c r="E423" s="94"/>
      <c r="F423" s="95"/>
      <c r="G423" s="95"/>
      <c r="H423" s="95"/>
      <c r="I423" s="95"/>
      <c r="J423" s="95"/>
      <c r="K423" s="95"/>
      <c r="L423" s="95"/>
      <c r="M423" s="95"/>
      <c r="N423" s="95"/>
      <c r="O423" s="95"/>
    </row>
    <row r="424" spans="2:15">
      <c r="B424" s="94"/>
      <c r="C424" s="94"/>
      <c r="D424" s="94"/>
      <c r="E424" s="94"/>
      <c r="F424" s="95"/>
      <c r="G424" s="95"/>
      <c r="H424" s="95"/>
      <c r="I424" s="95"/>
      <c r="J424" s="95"/>
      <c r="K424" s="95"/>
      <c r="L424" s="95"/>
      <c r="M424" s="95"/>
      <c r="N424" s="95"/>
      <c r="O424" s="95"/>
    </row>
    <row r="425" spans="2:15">
      <c r="B425" s="94"/>
      <c r="C425" s="94"/>
      <c r="D425" s="94"/>
      <c r="E425" s="94"/>
      <c r="F425" s="95"/>
      <c r="G425" s="95"/>
      <c r="H425" s="95"/>
      <c r="I425" s="95"/>
      <c r="J425" s="95"/>
      <c r="K425" s="95"/>
      <c r="L425" s="95"/>
      <c r="M425" s="95"/>
      <c r="N425" s="95"/>
      <c r="O425" s="95"/>
    </row>
    <row r="426" spans="2:15">
      <c r="B426" s="94"/>
      <c r="C426" s="94"/>
      <c r="D426" s="94"/>
      <c r="E426" s="94"/>
      <c r="F426" s="95"/>
      <c r="G426" s="95"/>
      <c r="H426" s="95"/>
      <c r="I426" s="95"/>
      <c r="J426" s="95"/>
      <c r="K426" s="95"/>
      <c r="L426" s="95"/>
      <c r="M426" s="95"/>
      <c r="N426" s="95"/>
      <c r="O426" s="95"/>
    </row>
    <row r="427" spans="2:15">
      <c r="B427" s="94"/>
      <c r="C427" s="94"/>
      <c r="D427" s="94"/>
      <c r="E427" s="94"/>
      <c r="F427" s="95"/>
      <c r="G427" s="95"/>
      <c r="H427" s="95"/>
      <c r="I427" s="95"/>
      <c r="J427" s="95"/>
      <c r="K427" s="95"/>
      <c r="L427" s="95"/>
      <c r="M427" s="95"/>
      <c r="N427" s="95"/>
      <c r="O427" s="95"/>
    </row>
    <row r="428" spans="2:15">
      <c r="B428" s="94"/>
      <c r="C428" s="94"/>
      <c r="D428" s="94"/>
      <c r="E428" s="94"/>
      <c r="F428" s="95"/>
      <c r="G428" s="95"/>
      <c r="H428" s="95"/>
      <c r="I428" s="95"/>
      <c r="J428" s="95"/>
      <c r="K428" s="95"/>
      <c r="L428" s="95"/>
      <c r="M428" s="95"/>
      <c r="N428" s="95"/>
      <c r="O428" s="95"/>
    </row>
    <row r="429" spans="2:15">
      <c r="B429" s="94"/>
      <c r="C429" s="94"/>
      <c r="D429" s="94"/>
      <c r="E429" s="94"/>
      <c r="F429" s="95"/>
      <c r="G429" s="95"/>
      <c r="H429" s="95"/>
      <c r="I429" s="95"/>
      <c r="J429" s="95"/>
      <c r="K429" s="95"/>
      <c r="L429" s="95"/>
      <c r="M429" s="95"/>
      <c r="N429" s="95"/>
      <c r="O429" s="95"/>
    </row>
    <row r="430" spans="2:15">
      <c r="B430" s="94"/>
      <c r="C430" s="94"/>
      <c r="D430" s="94"/>
      <c r="E430" s="94"/>
      <c r="F430" s="95"/>
      <c r="G430" s="95"/>
      <c r="H430" s="95"/>
      <c r="I430" s="95"/>
      <c r="J430" s="95"/>
      <c r="K430" s="95"/>
      <c r="L430" s="95"/>
      <c r="M430" s="95"/>
      <c r="N430" s="95"/>
      <c r="O430" s="95"/>
    </row>
    <row r="431" spans="2:15">
      <c r="B431" s="94"/>
      <c r="C431" s="94"/>
      <c r="D431" s="94"/>
      <c r="E431" s="94"/>
      <c r="F431" s="95"/>
      <c r="G431" s="95"/>
      <c r="H431" s="95"/>
      <c r="I431" s="95"/>
      <c r="J431" s="95"/>
      <c r="K431" s="95"/>
      <c r="L431" s="95"/>
      <c r="M431" s="95"/>
      <c r="N431" s="95"/>
      <c r="O431" s="95"/>
    </row>
    <row r="432" spans="2:15">
      <c r="B432" s="94"/>
      <c r="C432" s="94"/>
      <c r="D432" s="94"/>
      <c r="E432" s="94"/>
      <c r="F432" s="95"/>
      <c r="G432" s="95"/>
      <c r="H432" s="95"/>
      <c r="I432" s="95"/>
      <c r="J432" s="95"/>
      <c r="K432" s="95"/>
      <c r="L432" s="95"/>
      <c r="M432" s="95"/>
      <c r="N432" s="95"/>
      <c r="O432" s="95"/>
    </row>
    <row r="433" spans="2:15">
      <c r="B433" s="94"/>
      <c r="C433" s="94"/>
      <c r="D433" s="94"/>
      <c r="E433" s="94"/>
      <c r="F433" s="95"/>
      <c r="G433" s="95"/>
      <c r="H433" s="95"/>
      <c r="I433" s="95"/>
      <c r="J433" s="95"/>
      <c r="K433" s="95"/>
      <c r="L433" s="95"/>
      <c r="M433" s="95"/>
      <c r="N433" s="95"/>
      <c r="O433" s="95"/>
    </row>
    <row r="434" spans="2:15">
      <c r="B434" s="94"/>
      <c r="C434" s="94"/>
      <c r="D434" s="94"/>
      <c r="E434" s="94"/>
      <c r="F434" s="95"/>
      <c r="G434" s="95"/>
      <c r="H434" s="95"/>
      <c r="I434" s="95"/>
      <c r="J434" s="95"/>
      <c r="K434" s="95"/>
      <c r="L434" s="95"/>
      <c r="M434" s="95"/>
      <c r="N434" s="95"/>
      <c r="O434" s="95"/>
    </row>
    <row r="435" spans="2:15">
      <c r="B435" s="94"/>
      <c r="C435" s="94"/>
      <c r="D435" s="94"/>
      <c r="E435" s="94"/>
      <c r="F435" s="95"/>
      <c r="G435" s="95"/>
      <c r="H435" s="95"/>
      <c r="I435" s="95"/>
      <c r="J435" s="95"/>
      <c r="K435" s="95"/>
      <c r="L435" s="95"/>
      <c r="M435" s="95"/>
      <c r="N435" s="95"/>
      <c r="O435" s="95"/>
    </row>
    <row r="436" spans="2:15">
      <c r="B436" s="94"/>
      <c r="C436" s="94"/>
      <c r="D436" s="94"/>
      <c r="E436" s="94"/>
      <c r="F436" s="95"/>
      <c r="G436" s="95"/>
      <c r="H436" s="95"/>
      <c r="I436" s="95"/>
      <c r="J436" s="95"/>
      <c r="K436" s="95"/>
      <c r="L436" s="95"/>
      <c r="M436" s="95"/>
      <c r="N436" s="95"/>
      <c r="O436" s="95"/>
    </row>
    <row r="437" spans="2:15">
      <c r="B437" s="94"/>
      <c r="C437" s="94"/>
      <c r="D437" s="94"/>
      <c r="E437" s="94"/>
      <c r="F437" s="95"/>
      <c r="G437" s="95"/>
      <c r="H437" s="95"/>
      <c r="I437" s="95"/>
      <c r="J437" s="95"/>
      <c r="K437" s="95"/>
      <c r="L437" s="95"/>
      <c r="M437" s="95"/>
      <c r="N437" s="95"/>
      <c r="O437" s="95"/>
    </row>
    <row r="438" spans="2:15">
      <c r="B438" s="94"/>
      <c r="C438" s="94"/>
      <c r="D438" s="94"/>
      <c r="E438" s="94"/>
      <c r="F438" s="95"/>
      <c r="G438" s="95"/>
      <c r="H438" s="95"/>
      <c r="I438" s="95"/>
      <c r="J438" s="95"/>
      <c r="K438" s="95"/>
      <c r="L438" s="95"/>
      <c r="M438" s="95"/>
      <c r="N438" s="95"/>
      <c r="O438" s="95"/>
    </row>
    <row r="439" spans="2:15">
      <c r="B439" s="94"/>
      <c r="C439" s="94"/>
      <c r="D439" s="94"/>
      <c r="E439" s="94"/>
      <c r="F439" s="95"/>
      <c r="G439" s="95"/>
      <c r="H439" s="95"/>
      <c r="I439" s="95"/>
      <c r="J439" s="95"/>
      <c r="K439" s="95"/>
      <c r="L439" s="95"/>
      <c r="M439" s="95"/>
      <c r="N439" s="95"/>
      <c r="O439" s="95"/>
    </row>
    <row r="440" spans="2:15">
      <c r="B440" s="94"/>
      <c r="C440" s="94"/>
      <c r="D440" s="94"/>
      <c r="E440" s="94"/>
      <c r="F440" s="95"/>
      <c r="G440" s="95"/>
      <c r="H440" s="95"/>
      <c r="I440" s="95"/>
      <c r="J440" s="95"/>
      <c r="K440" s="95"/>
      <c r="L440" s="95"/>
      <c r="M440" s="95"/>
      <c r="N440" s="95"/>
      <c r="O440" s="95"/>
    </row>
    <row r="441" spans="2:15">
      <c r="B441" s="94"/>
      <c r="C441" s="94"/>
      <c r="D441" s="94"/>
      <c r="E441" s="94"/>
      <c r="F441" s="95"/>
      <c r="G441" s="95"/>
      <c r="H441" s="95"/>
      <c r="I441" s="95"/>
      <c r="J441" s="95"/>
      <c r="K441" s="95"/>
      <c r="L441" s="95"/>
      <c r="M441" s="95"/>
      <c r="N441" s="95"/>
      <c r="O441" s="95"/>
    </row>
    <row r="442" spans="2:15">
      <c r="B442" s="94"/>
      <c r="C442" s="94"/>
      <c r="D442" s="94"/>
      <c r="E442" s="94"/>
      <c r="F442" s="95"/>
      <c r="G442" s="95"/>
      <c r="H442" s="95"/>
      <c r="I442" s="95"/>
      <c r="J442" s="95"/>
      <c r="K442" s="95"/>
      <c r="L442" s="95"/>
      <c r="M442" s="95"/>
      <c r="N442" s="95"/>
      <c r="O442" s="95"/>
    </row>
    <row r="443" spans="2:15">
      <c r="B443" s="94"/>
      <c r="C443" s="94"/>
      <c r="D443" s="94"/>
      <c r="E443" s="94"/>
      <c r="F443" s="95"/>
      <c r="G443" s="95"/>
      <c r="H443" s="95"/>
      <c r="I443" s="95"/>
      <c r="J443" s="95"/>
      <c r="K443" s="95"/>
      <c r="L443" s="95"/>
      <c r="M443" s="95"/>
      <c r="N443" s="95"/>
      <c r="O443" s="95"/>
    </row>
    <row r="444" spans="2:15">
      <c r="B444" s="94"/>
      <c r="C444" s="94"/>
      <c r="D444" s="94"/>
      <c r="E444" s="94"/>
      <c r="F444" s="95"/>
      <c r="G444" s="95"/>
      <c r="H444" s="95"/>
      <c r="I444" s="95"/>
      <c r="J444" s="95"/>
      <c r="K444" s="95"/>
      <c r="L444" s="95"/>
      <c r="M444" s="95"/>
      <c r="N444" s="95"/>
      <c r="O444" s="95"/>
    </row>
    <row r="445" spans="2:15">
      <c r="B445" s="94"/>
      <c r="C445" s="94"/>
      <c r="D445" s="94"/>
      <c r="E445" s="94"/>
      <c r="F445" s="95"/>
      <c r="G445" s="95"/>
      <c r="H445" s="95"/>
      <c r="I445" s="95"/>
      <c r="J445" s="95"/>
      <c r="K445" s="95"/>
      <c r="L445" s="95"/>
      <c r="M445" s="95"/>
      <c r="N445" s="95"/>
      <c r="O445" s="95"/>
    </row>
    <row r="446" spans="2:15">
      <c r="B446" s="94"/>
      <c r="C446" s="94"/>
      <c r="D446" s="94"/>
      <c r="E446" s="94"/>
      <c r="F446" s="95"/>
      <c r="G446" s="95"/>
      <c r="H446" s="95"/>
      <c r="I446" s="95"/>
      <c r="J446" s="95"/>
      <c r="K446" s="95"/>
      <c r="L446" s="95"/>
      <c r="M446" s="95"/>
      <c r="N446" s="95"/>
      <c r="O446" s="95"/>
    </row>
    <row r="447" spans="2:15">
      <c r="B447" s="94"/>
      <c r="C447" s="94"/>
      <c r="D447" s="94"/>
      <c r="E447" s="94"/>
      <c r="F447" s="95"/>
      <c r="G447" s="95"/>
      <c r="H447" s="95"/>
      <c r="I447" s="95"/>
      <c r="J447" s="95"/>
      <c r="K447" s="95"/>
      <c r="L447" s="95"/>
      <c r="M447" s="95"/>
      <c r="N447" s="95"/>
      <c r="O447" s="95"/>
    </row>
    <row r="448" spans="2:15">
      <c r="B448" s="94"/>
      <c r="C448" s="94"/>
      <c r="D448" s="94"/>
      <c r="E448" s="94"/>
      <c r="F448" s="95"/>
      <c r="G448" s="95"/>
      <c r="H448" s="95"/>
      <c r="I448" s="95"/>
      <c r="J448" s="95"/>
      <c r="K448" s="95"/>
      <c r="L448" s="95"/>
      <c r="M448" s="95"/>
      <c r="N448" s="95"/>
      <c r="O448" s="95"/>
    </row>
    <row r="449" spans="2:15">
      <c r="B449" s="94"/>
      <c r="C449" s="94"/>
      <c r="D449" s="94"/>
      <c r="E449" s="94"/>
      <c r="F449" s="95"/>
      <c r="G449" s="95"/>
      <c r="H449" s="95"/>
      <c r="I449" s="95"/>
      <c r="J449" s="95"/>
      <c r="K449" s="95"/>
      <c r="L449" s="95"/>
      <c r="M449" s="95"/>
      <c r="N449" s="95"/>
      <c r="O449" s="95"/>
    </row>
    <row r="450" spans="2:15">
      <c r="B450" s="94"/>
      <c r="C450" s="94"/>
      <c r="D450" s="94"/>
      <c r="E450" s="94"/>
      <c r="F450" s="95"/>
      <c r="G450" s="95"/>
      <c r="H450" s="95"/>
      <c r="I450" s="95"/>
      <c r="J450" s="95"/>
      <c r="K450" s="95"/>
      <c r="L450" s="95"/>
      <c r="M450" s="95"/>
      <c r="N450" s="95"/>
      <c r="O450" s="95"/>
    </row>
    <row r="451" spans="2:15">
      <c r="B451" s="94"/>
      <c r="C451" s="94"/>
      <c r="D451" s="94"/>
      <c r="E451" s="94"/>
      <c r="F451" s="95"/>
      <c r="G451" s="95"/>
      <c r="H451" s="95"/>
      <c r="I451" s="95"/>
      <c r="J451" s="95"/>
      <c r="K451" s="95"/>
      <c r="L451" s="95"/>
      <c r="M451" s="95"/>
      <c r="N451" s="95"/>
      <c r="O451" s="95"/>
    </row>
    <row r="452" spans="2:15">
      <c r="B452" s="94"/>
      <c r="C452" s="94"/>
      <c r="D452" s="94"/>
      <c r="E452" s="94"/>
      <c r="F452" s="95"/>
      <c r="G452" s="95"/>
      <c r="H452" s="95"/>
      <c r="I452" s="95"/>
      <c r="J452" s="95"/>
      <c r="K452" s="95"/>
      <c r="L452" s="95"/>
      <c r="M452" s="95"/>
      <c r="N452" s="95"/>
      <c r="O452" s="95"/>
    </row>
    <row r="453" spans="2:15">
      <c r="B453" s="94"/>
      <c r="C453" s="94"/>
      <c r="D453" s="94"/>
      <c r="E453" s="94"/>
      <c r="F453" s="95"/>
      <c r="G453" s="95"/>
      <c r="H453" s="95"/>
      <c r="I453" s="95"/>
      <c r="J453" s="95"/>
      <c r="K453" s="95"/>
      <c r="L453" s="95"/>
      <c r="M453" s="95"/>
      <c r="N453" s="95"/>
      <c r="O453" s="95"/>
    </row>
    <row r="454" spans="2:15">
      <c r="B454" s="94"/>
      <c r="C454" s="94"/>
      <c r="D454" s="94"/>
      <c r="E454" s="94"/>
      <c r="F454" s="95"/>
      <c r="G454" s="95"/>
      <c r="H454" s="95"/>
      <c r="I454" s="95"/>
      <c r="J454" s="95"/>
      <c r="K454" s="95"/>
      <c r="L454" s="95"/>
      <c r="M454" s="95"/>
      <c r="N454" s="95"/>
      <c r="O454" s="95"/>
    </row>
    <row r="455" spans="2:15">
      <c r="B455" s="94"/>
      <c r="C455" s="94"/>
      <c r="D455" s="94"/>
      <c r="E455" s="94"/>
      <c r="F455" s="95"/>
      <c r="G455" s="95"/>
      <c r="H455" s="95"/>
      <c r="I455" s="95"/>
      <c r="J455" s="95"/>
      <c r="K455" s="95"/>
      <c r="L455" s="95"/>
      <c r="M455" s="95"/>
      <c r="N455" s="95"/>
      <c r="O455" s="95"/>
    </row>
    <row r="456" spans="2:15">
      <c r="B456" s="94"/>
      <c r="C456" s="94"/>
      <c r="D456" s="94"/>
      <c r="E456" s="94"/>
      <c r="F456" s="95"/>
      <c r="G456" s="95"/>
      <c r="H456" s="95"/>
      <c r="I456" s="95"/>
      <c r="J456" s="95"/>
      <c r="K456" s="95"/>
      <c r="L456" s="95"/>
      <c r="M456" s="95"/>
      <c r="N456" s="95"/>
      <c r="O456" s="95"/>
    </row>
    <row r="457" spans="2:15">
      <c r="B457" s="94"/>
      <c r="C457" s="94"/>
      <c r="D457" s="94"/>
      <c r="E457" s="94"/>
      <c r="F457" s="95"/>
      <c r="G457" s="95"/>
      <c r="H457" s="95"/>
      <c r="I457" s="95"/>
      <c r="J457" s="95"/>
      <c r="K457" s="95"/>
      <c r="L457" s="95"/>
      <c r="M457" s="95"/>
      <c r="N457" s="95"/>
      <c r="O457" s="95"/>
    </row>
    <row r="458" spans="2:15">
      <c r="B458" s="94"/>
      <c r="C458" s="94"/>
      <c r="D458" s="94"/>
      <c r="E458" s="94"/>
      <c r="F458" s="95"/>
      <c r="G458" s="95"/>
      <c r="H458" s="95"/>
      <c r="I458" s="95"/>
      <c r="J458" s="95"/>
      <c r="K458" s="95"/>
      <c r="L458" s="95"/>
      <c r="M458" s="95"/>
      <c r="N458" s="95"/>
      <c r="O458" s="95"/>
    </row>
    <row r="459" spans="2:15">
      <c r="B459" s="94"/>
      <c r="C459" s="94"/>
      <c r="D459" s="94"/>
      <c r="E459" s="94"/>
      <c r="F459" s="95"/>
      <c r="G459" s="95"/>
      <c r="H459" s="95"/>
      <c r="I459" s="95"/>
      <c r="J459" s="95"/>
      <c r="K459" s="95"/>
      <c r="L459" s="95"/>
      <c r="M459" s="95"/>
      <c r="N459" s="95"/>
      <c r="O459" s="95"/>
    </row>
    <row r="460" spans="2:15">
      <c r="B460" s="94"/>
      <c r="C460" s="94"/>
      <c r="D460" s="94"/>
      <c r="E460" s="94"/>
      <c r="F460" s="95"/>
      <c r="G460" s="95"/>
      <c r="H460" s="95"/>
      <c r="I460" s="95"/>
      <c r="J460" s="95"/>
      <c r="K460" s="95"/>
      <c r="L460" s="95"/>
      <c r="M460" s="95"/>
      <c r="N460" s="95"/>
      <c r="O460" s="95"/>
    </row>
    <row r="461" spans="2:15">
      <c r="B461" s="94"/>
      <c r="C461" s="94"/>
      <c r="D461" s="94"/>
      <c r="E461" s="94"/>
      <c r="F461" s="95"/>
      <c r="G461" s="95"/>
      <c r="H461" s="95"/>
      <c r="I461" s="95"/>
      <c r="J461" s="95"/>
      <c r="K461" s="95"/>
      <c r="L461" s="95"/>
      <c r="M461" s="95"/>
      <c r="N461" s="95"/>
      <c r="O461" s="95"/>
    </row>
    <row r="462" spans="2:15">
      <c r="B462" s="94"/>
      <c r="C462" s="94"/>
      <c r="D462" s="94"/>
      <c r="E462" s="94"/>
      <c r="F462" s="95"/>
      <c r="G462" s="95"/>
      <c r="H462" s="95"/>
      <c r="I462" s="95"/>
      <c r="J462" s="95"/>
      <c r="K462" s="95"/>
      <c r="L462" s="95"/>
      <c r="M462" s="95"/>
      <c r="N462" s="95"/>
      <c r="O462" s="95"/>
    </row>
    <row r="463" spans="2:15">
      <c r="B463" s="94"/>
      <c r="C463" s="94"/>
      <c r="D463" s="94"/>
      <c r="E463" s="94"/>
      <c r="F463" s="95"/>
      <c r="G463" s="95"/>
      <c r="H463" s="95"/>
      <c r="I463" s="95"/>
      <c r="J463" s="95"/>
      <c r="K463" s="95"/>
      <c r="L463" s="95"/>
      <c r="M463" s="95"/>
      <c r="N463" s="95"/>
      <c r="O463" s="95"/>
    </row>
    <row r="464" spans="2:15">
      <c r="B464" s="94"/>
      <c r="C464" s="94"/>
      <c r="D464" s="94"/>
      <c r="E464" s="94"/>
      <c r="F464" s="95"/>
      <c r="G464" s="95"/>
      <c r="H464" s="95"/>
      <c r="I464" s="95"/>
      <c r="J464" s="95"/>
      <c r="K464" s="95"/>
      <c r="L464" s="95"/>
      <c r="M464" s="95"/>
      <c r="N464" s="95"/>
      <c r="O464" s="95"/>
    </row>
    <row r="465" spans="2:15">
      <c r="B465" s="94"/>
      <c r="C465" s="94"/>
      <c r="D465" s="94"/>
      <c r="E465" s="94"/>
      <c r="F465" s="95"/>
      <c r="G465" s="95"/>
      <c r="H465" s="95"/>
      <c r="I465" s="95"/>
      <c r="J465" s="95"/>
      <c r="K465" s="95"/>
      <c r="L465" s="95"/>
      <c r="M465" s="95"/>
      <c r="N465" s="95"/>
      <c r="O465" s="95"/>
    </row>
    <row r="466" spans="2:15">
      <c r="B466" s="94"/>
      <c r="C466" s="94"/>
      <c r="D466" s="94"/>
      <c r="E466" s="94"/>
      <c r="F466" s="95"/>
      <c r="G466" s="95"/>
      <c r="H466" s="95"/>
      <c r="I466" s="95"/>
      <c r="J466" s="95"/>
      <c r="K466" s="95"/>
      <c r="L466" s="95"/>
      <c r="M466" s="95"/>
      <c r="N466" s="95"/>
      <c r="O466" s="95"/>
    </row>
    <row r="467" spans="2:15">
      <c r="B467" s="94"/>
      <c r="C467" s="94"/>
      <c r="D467" s="94"/>
      <c r="E467" s="94"/>
      <c r="F467" s="95"/>
      <c r="G467" s="95"/>
      <c r="H467" s="95"/>
      <c r="I467" s="95"/>
      <c r="J467" s="95"/>
      <c r="K467" s="95"/>
      <c r="L467" s="95"/>
      <c r="M467" s="95"/>
      <c r="N467" s="95"/>
      <c r="O467" s="95"/>
    </row>
    <row r="468" spans="2:15">
      <c r="B468" s="94"/>
      <c r="C468" s="94"/>
      <c r="D468" s="94"/>
      <c r="E468" s="94"/>
      <c r="F468" s="95"/>
      <c r="G468" s="95"/>
      <c r="H468" s="95"/>
      <c r="I468" s="95"/>
      <c r="J468" s="95"/>
      <c r="K468" s="95"/>
      <c r="L468" s="95"/>
      <c r="M468" s="95"/>
      <c r="N468" s="95"/>
      <c r="O468" s="95"/>
    </row>
    <row r="469" spans="2:15">
      <c r="B469" s="94"/>
      <c r="C469" s="94"/>
      <c r="D469" s="94"/>
      <c r="E469" s="94"/>
      <c r="F469" s="95"/>
      <c r="G469" s="95"/>
      <c r="H469" s="95"/>
      <c r="I469" s="95"/>
      <c r="J469" s="95"/>
      <c r="K469" s="95"/>
      <c r="L469" s="95"/>
      <c r="M469" s="95"/>
      <c r="N469" s="95"/>
      <c r="O469" s="95"/>
    </row>
    <row r="470" spans="2:15">
      <c r="B470" s="94"/>
      <c r="C470" s="94"/>
      <c r="D470" s="94"/>
      <c r="E470" s="94"/>
      <c r="F470" s="95"/>
      <c r="G470" s="95"/>
      <c r="H470" s="95"/>
      <c r="I470" s="95"/>
      <c r="J470" s="95"/>
      <c r="K470" s="95"/>
      <c r="L470" s="95"/>
      <c r="M470" s="95"/>
      <c r="N470" s="95"/>
      <c r="O470" s="95"/>
    </row>
    <row r="471" spans="2:15">
      <c r="B471" s="94"/>
      <c r="C471" s="94"/>
      <c r="D471" s="94"/>
      <c r="E471" s="94"/>
      <c r="F471" s="95"/>
      <c r="G471" s="95"/>
      <c r="H471" s="95"/>
      <c r="I471" s="95"/>
      <c r="J471" s="95"/>
      <c r="K471" s="95"/>
      <c r="L471" s="95"/>
      <c r="M471" s="95"/>
      <c r="N471" s="95"/>
      <c r="O471" s="95"/>
    </row>
    <row r="472" spans="2:15">
      <c r="B472" s="94"/>
      <c r="C472" s="94"/>
      <c r="D472" s="94"/>
      <c r="E472" s="94"/>
      <c r="F472" s="95"/>
      <c r="G472" s="95"/>
      <c r="H472" s="95"/>
      <c r="I472" s="95"/>
      <c r="J472" s="95"/>
      <c r="K472" s="95"/>
      <c r="L472" s="95"/>
      <c r="M472" s="95"/>
      <c r="N472" s="95"/>
      <c r="O472" s="95"/>
    </row>
    <row r="473" spans="2:15">
      <c r="B473" s="94"/>
      <c r="C473" s="94"/>
      <c r="D473" s="94"/>
      <c r="E473" s="94"/>
      <c r="F473" s="95"/>
      <c r="G473" s="95"/>
      <c r="H473" s="95"/>
      <c r="I473" s="95"/>
      <c r="J473" s="95"/>
      <c r="K473" s="95"/>
      <c r="L473" s="95"/>
      <c r="M473" s="95"/>
      <c r="N473" s="95"/>
      <c r="O473" s="95"/>
    </row>
    <row r="474" spans="2:15">
      <c r="B474" s="94"/>
      <c r="C474" s="94"/>
      <c r="D474" s="94"/>
      <c r="E474" s="94"/>
      <c r="F474" s="95"/>
      <c r="G474" s="95"/>
      <c r="H474" s="95"/>
      <c r="I474" s="95"/>
      <c r="J474" s="95"/>
      <c r="K474" s="95"/>
      <c r="L474" s="95"/>
      <c r="M474" s="95"/>
      <c r="N474" s="95"/>
      <c r="O474" s="95"/>
    </row>
    <row r="475" spans="2:15">
      <c r="B475" s="94"/>
      <c r="C475" s="94"/>
      <c r="D475" s="94"/>
      <c r="E475" s="94"/>
      <c r="F475" s="95"/>
      <c r="G475" s="95"/>
      <c r="H475" s="95"/>
      <c r="I475" s="95"/>
      <c r="J475" s="95"/>
      <c r="K475" s="95"/>
      <c r="L475" s="95"/>
      <c r="M475" s="95"/>
      <c r="N475" s="95"/>
      <c r="O475" s="95"/>
    </row>
    <row r="476" spans="2:15">
      <c r="B476" s="94"/>
      <c r="C476" s="94"/>
      <c r="D476" s="94"/>
      <c r="E476" s="94"/>
      <c r="F476" s="95"/>
      <c r="G476" s="95"/>
      <c r="H476" s="95"/>
      <c r="I476" s="95"/>
      <c r="J476" s="95"/>
      <c r="K476" s="95"/>
      <c r="L476" s="95"/>
      <c r="M476" s="95"/>
      <c r="N476" s="95"/>
      <c r="O476" s="95"/>
    </row>
    <row r="477" spans="2:15">
      <c r="B477" s="94"/>
      <c r="C477" s="94"/>
      <c r="D477" s="94"/>
      <c r="E477" s="94"/>
      <c r="F477" s="95"/>
      <c r="G477" s="95"/>
      <c r="H477" s="95"/>
      <c r="I477" s="95"/>
      <c r="J477" s="95"/>
      <c r="K477" s="95"/>
      <c r="L477" s="95"/>
      <c r="M477" s="95"/>
      <c r="N477" s="95"/>
      <c r="O477" s="95"/>
    </row>
    <row r="478" spans="2:15">
      <c r="B478" s="94"/>
      <c r="C478" s="94"/>
      <c r="D478" s="94"/>
      <c r="E478" s="94"/>
      <c r="F478" s="95"/>
      <c r="G478" s="95"/>
      <c r="H478" s="95"/>
      <c r="I478" s="95"/>
      <c r="J478" s="95"/>
      <c r="K478" s="95"/>
      <c r="L478" s="95"/>
      <c r="M478" s="95"/>
      <c r="N478" s="95"/>
      <c r="O478" s="95"/>
    </row>
    <row r="479" spans="2:15">
      <c r="B479" s="94"/>
      <c r="C479" s="94"/>
      <c r="D479" s="94"/>
      <c r="E479" s="94"/>
      <c r="F479" s="95"/>
      <c r="G479" s="95"/>
      <c r="H479" s="95"/>
      <c r="I479" s="95"/>
      <c r="J479" s="95"/>
      <c r="K479" s="95"/>
      <c r="L479" s="95"/>
      <c r="M479" s="95"/>
      <c r="N479" s="95"/>
      <c r="O479" s="95"/>
    </row>
    <row r="480" spans="2:15">
      <c r="B480" s="94"/>
      <c r="C480" s="94"/>
      <c r="D480" s="94"/>
      <c r="E480" s="94"/>
      <c r="F480" s="95"/>
      <c r="G480" s="95"/>
      <c r="H480" s="95"/>
      <c r="I480" s="95"/>
      <c r="J480" s="95"/>
      <c r="K480" s="95"/>
      <c r="L480" s="95"/>
      <c r="M480" s="95"/>
      <c r="N480" s="95"/>
      <c r="O480" s="95"/>
    </row>
    <row r="481" spans="2:15">
      <c r="B481" s="94"/>
      <c r="C481" s="94"/>
      <c r="D481" s="94"/>
      <c r="E481" s="94"/>
      <c r="F481" s="95"/>
      <c r="G481" s="95"/>
      <c r="H481" s="95"/>
      <c r="I481" s="95"/>
      <c r="J481" s="95"/>
      <c r="K481" s="95"/>
      <c r="L481" s="95"/>
      <c r="M481" s="95"/>
      <c r="N481" s="95"/>
      <c r="O481" s="95"/>
    </row>
    <row r="482" spans="2:15">
      <c r="B482" s="94"/>
      <c r="C482" s="94"/>
      <c r="D482" s="94"/>
      <c r="E482" s="94"/>
      <c r="F482" s="95"/>
      <c r="G482" s="95"/>
      <c r="H482" s="95"/>
      <c r="I482" s="95"/>
      <c r="J482" s="95"/>
      <c r="K482" s="95"/>
      <c r="L482" s="95"/>
      <c r="M482" s="95"/>
      <c r="N482" s="95"/>
      <c r="O482" s="95"/>
    </row>
    <row r="483" spans="2:15">
      <c r="B483" s="94"/>
      <c r="C483" s="94"/>
      <c r="D483" s="94"/>
      <c r="E483" s="94"/>
      <c r="F483" s="95"/>
      <c r="G483" s="95"/>
      <c r="H483" s="95"/>
      <c r="I483" s="95"/>
      <c r="J483" s="95"/>
      <c r="K483" s="95"/>
      <c r="L483" s="95"/>
      <c r="M483" s="95"/>
      <c r="N483" s="95"/>
      <c r="O483" s="95"/>
    </row>
    <row r="484" spans="2:15">
      <c r="B484" s="94"/>
      <c r="C484" s="94"/>
      <c r="D484" s="94"/>
      <c r="E484" s="94"/>
      <c r="F484" s="95"/>
      <c r="G484" s="95"/>
      <c r="H484" s="95"/>
      <c r="I484" s="95"/>
      <c r="J484" s="95"/>
      <c r="K484" s="95"/>
      <c r="L484" s="95"/>
      <c r="M484" s="95"/>
      <c r="N484" s="95"/>
      <c r="O484" s="95"/>
    </row>
    <row r="485" spans="2:15">
      <c r="B485" s="94"/>
      <c r="C485" s="94"/>
      <c r="D485" s="94"/>
      <c r="E485" s="94"/>
      <c r="F485" s="95"/>
      <c r="G485" s="95"/>
      <c r="H485" s="95"/>
      <c r="I485" s="95"/>
      <c r="J485" s="95"/>
      <c r="K485" s="95"/>
      <c r="L485" s="95"/>
      <c r="M485" s="95"/>
      <c r="N485" s="95"/>
      <c r="O485" s="95"/>
    </row>
    <row r="486" spans="2:15">
      <c r="B486" s="94"/>
      <c r="C486" s="94"/>
      <c r="D486" s="94"/>
      <c r="E486" s="94"/>
      <c r="F486" s="95"/>
      <c r="G486" s="95"/>
      <c r="H486" s="95"/>
      <c r="I486" s="95"/>
      <c r="J486" s="95"/>
      <c r="K486" s="95"/>
      <c r="L486" s="95"/>
      <c r="M486" s="95"/>
      <c r="N486" s="95"/>
      <c r="O486" s="95"/>
    </row>
    <row r="487" spans="2:15">
      <c r="B487" s="94"/>
      <c r="C487" s="94"/>
      <c r="D487" s="94"/>
      <c r="E487" s="94"/>
      <c r="F487" s="95"/>
      <c r="G487" s="95"/>
      <c r="H487" s="95"/>
      <c r="I487" s="95"/>
      <c r="J487" s="95"/>
      <c r="K487" s="95"/>
      <c r="L487" s="95"/>
      <c r="M487" s="95"/>
      <c r="N487" s="95"/>
      <c r="O487" s="95"/>
    </row>
    <row r="488" spans="2:15">
      <c r="B488" s="94"/>
      <c r="C488" s="94"/>
      <c r="D488" s="94"/>
      <c r="E488" s="94"/>
      <c r="F488" s="95"/>
      <c r="G488" s="95"/>
      <c r="H488" s="95"/>
      <c r="I488" s="95"/>
      <c r="J488" s="95"/>
      <c r="K488" s="95"/>
      <c r="L488" s="95"/>
      <c r="M488" s="95"/>
      <c r="N488" s="95"/>
      <c r="O488" s="95"/>
    </row>
    <row r="489" spans="2:15">
      <c r="B489" s="94"/>
      <c r="C489" s="94"/>
      <c r="D489" s="94"/>
      <c r="E489" s="94"/>
      <c r="F489" s="95"/>
      <c r="G489" s="95"/>
      <c r="H489" s="95"/>
      <c r="I489" s="95"/>
      <c r="J489" s="95"/>
      <c r="K489" s="95"/>
      <c r="L489" s="95"/>
      <c r="M489" s="95"/>
      <c r="N489" s="95"/>
      <c r="O489" s="95"/>
    </row>
    <row r="490" spans="2:15">
      <c r="B490" s="94"/>
      <c r="C490" s="94"/>
      <c r="D490" s="94"/>
      <c r="E490" s="94"/>
      <c r="F490" s="95"/>
      <c r="G490" s="95"/>
      <c r="H490" s="95"/>
      <c r="I490" s="95"/>
      <c r="J490" s="95"/>
      <c r="K490" s="95"/>
      <c r="L490" s="95"/>
      <c r="M490" s="95"/>
      <c r="N490" s="95"/>
      <c r="O490" s="95"/>
    </row>
    <row r="491" spans="2:15">
      <c r="B491" s="94"/>
      <c r="C491" s="94"/>
      <c r="D491" s="94"/>
      <c r="E491" s="94"/>
      <c r="F491" s="95"/>
      <c r="G491" s="95"/>
      <c r="H491" s="95"/>
      <c r="I491" s="95"/>
      <c r="J491" s="95"/>
      <c r="K491" s="95"/>
      <c r="L491" s="95"/>
      <c r="M491" s="95"/>
      <c r="N491" s="95"/>
      <c r="O491" s="95"/>
    </row>
    <row r="492" spans="2:15">
      <c r="B492" s="94"/>
      <c r="C492" s="94"/>
      <c r="D492" s="94"/>
      <c r="E492" s="94"/>
      <c r="F492" s="95"/>
      <c r="G492" s="95"/>
      <c r="H492" s="95"/>
      <c r="I492" s="95"/>
      <c r="J492" s="95"/>
      <c r="K492" s="95"/>
      <c r="L492" s="95"/>
      <c r="M492" s="95"/>
      <c r="N492" s="95"/>
      <c r="O492" s="95"/>
    </row>
    <row r="493" spans="2:15">
      <c r="B493" s="94"/>
      <c r="C493" s="94"/>
      <c r="D493" s="94"/>
      <c r="E493" s="94"/>
      <c r="F493" s="95"/>
      <c r="G493" s="95"/>
      <c r="H493" s="95"/>
      <c r="I493" s="95"/>
      <c r="J493" s="95"/>
      <c r="K493" s="95"/>
      <c r="L493" s="95"/>
      <c r="M493" s="95"/>
      <c r="N493" s="95"/>
      <c r="O493" s="95"/>
    </row>
    <row r="494" spans="2:15">
      <c r="B494" s="94"/>
      <c r="C494" s="94"/>
      <c r="D494" s="94"/>
      <c r="E494" s="94"/>
      <c r="F494" s="95"/>
      <c r="G494" s="95"/>
      <c r="H494" s="95"/>
      <c r="I494" s="95"/>
      <c r="J494" s="95"/>
      <c r="K494" s="95"/>
      <c r="L494" s="95"/>
      <c r="M494" s="95"/>
      <c r="N494" s="95"/>
      <c r="O494" s="95"/>
    </row>
    <row r="495" spans="2:15">
      <c r="B495" s="94"/>
      <c r="C495" s="94"/>
      <c r="D495" s="94"/>
      <c r="E495" s="94"/>
      <c r="F495" s="95"/>
      <c r="G495" s="95"/>
      <c r="H495" s="95"/>
      <c r="I495" s="95"/>
      <c r="J495" s="95"/>
      <c r="K495" s="95"/>
      <c r="L495" s="95"/>
      <c r="M495" s="95"/>
      <c r="N495" s="95"/>
      <c r="O495" s="95"/>
    </row>
    <row r="496" spans="2:15">
      <c r="B496" s="94"/>
      <c r="C496" s="94"/>
      <c r="D496" s="94"/>
      <c r="E496" s="94"/>
      <c r="F496" s="95"/>
      <c r="G496" s="95"/>
      <c r="H496" s="95"/>
      <c r="I496" s="95"/>
      <c r="J496" s="95"/>
      <c r="K496" s="95"/>
      <c r="L496" s="95"/>
      <c r="M496" s="95"/>
      <c r="N496" s="95"/>
      <c r="O496" s="95"/>
    </row>
    <row r="497" spans="2:15">
      <c r="B497" s="94"/>
      <c r="C497" s="94"/>
      <c r="D497" s="94"/>
      <c r="E497" s="94"/>
      <c r="F497" s="95"/>
      <c r="G497" s="95"/>
      <c r="H497" s="95"/>
      <c r="I497" s="95"/>
      <c r="J497" s="95"/>
      <c r="K497" s="95"/>
      <c r="L497" s="95"/>
      <c r="M497" s="95"/>
      <c r="N497" s="95"/>
      <c r="O497" s="95"/>
    </row>
    <row r="498" spans="2:15">
      <c r="B498" s="94"/>
      <c r="C498" s="94"/>
      <c r="D498" s="94"/>
      <c r="E498" s="94"/>
      <c r="F498" s="95"/>
      <c r="G498" s="95"/>
      <c r="H498" s="95"/>
      <c r="I498" s="95"/>
      <c r="J498" s="95"/>
      <c r="K498" s="95"/>
      <c r="L498" s="95"/>
      <c r="M498" s="95"/>
      <c r="N498" s="95"/>
      <c r="O498" s="95"/>
    </row>
    <row r="499" spans="2:15">
      <c r="B499" s="94"/>
      <c r="C499" s="94"/>
      <c r="D499" s="94"/>
      <c r="E499" s="94"/>
      <c r="F499" s="95"/>
      <c r="G499" s="95"/>
      <c r="H499" s="95"/>
      <c r="I499" s="95"/>
      <c r="J499" s="95"/>
      <c r="K499" s="95"/>
      <c r="L499" s="95"/>
      <c r="M499" s="95"/>
      <c r="N499" s="95"/>
      <c r="O499" s="95"/>
    </row>
    <row r="500" spans="2:15">
      <c r="B500" s="94"/>
      <c r="C500" s="94"/>
      <c r="D500" s="94"/>
      <c r="E500" s="94"/>
      <c r="F500" s="95"/>
      <c r="G500" s="95"/>
      <c r="H500" s="95"/>
      <c r="I500" s="95"/>
      <c r="J500" s="95"/>
      <c r="K500" s="95"/>
      <c r="L500" s="95"/>
      <c r="M500" s="95"/>
      <c r="N500" s="95"/>
      <c r="O500" s="95"/>
    </row>
    <row r="501" spans="2:15">
      <c r="B501" s="94"/>
      <c r="C501" s="94"/>
      <c r="D501" s="94"/>
      <c r="E501" s="94"/>
      <c r="F501" s="95"/>
      <c r="G501" s="95"/>
      <c r="H501" s="95"/>
      <c r="I501" s="95"/>
      <c r="J501" s="95"/>
      <c r="K501" s="95"/>
      <c r="L501" s="95"/>
      <c r="M501" s="95"/>
      <c r="N501" s="95"/>
      <c r="O501" s="95"/>
    </row>
    <row r="502" spans="2:15">
      <c r="B502" s="94"/>
      <c r="C502" s="94"/>
      <c r="D502" s="94"/>
      <c r="E502" s="94"/>
      <c r="F502" s="95"/>
      <c r="G502" s="95"/>
      <c r="H502" s="95"/>
      <c r="I502" s="95"/>
      <c r="J502" s="95"/>
      <c r="K502" s="95"/>
      <c r="L502" s="95"/>
      <c r="M502" s="95"/>
      <c r="N502" s="95"/>
      <c r="O502" s="95"/>
    </row>
    <row r="503" spans="2:15">
      <c r="B503" s="94"/>
      <c r="C503" s="94"/>
      <c r="D503" s="94"/>
      <c r="E503" s="94"/>
      <c r="F503" s="95"/>
      <c r="G503" s="95"/>
      <c r="H503" s="95"/>
      <c r="I503" s="95"/>
      <c r="J503" s="95"/>
      <c r="K503" s="95"/>
      <c r="L503" s="95"/>
      <c r="M503" s="95"/>
      <c r="N503" s="95"/>
      <c r="O503" s="95"/>
    </row>
    <row r="504" spans="2:15">
      <c r="B504" s="94"/>
      <c r="C504" s="94"/>
      <c r="D504" s="94"/>
      <c r="E504" s="94"/>
      <c r="F504" s="95"/>
      <c r="G504" s="95"/>
      <c r="H504" s="95"/>
      <c r="I504" s="95"/>
      <c r="J504" s="95"/>
      <c r="K504" s="95"/>
      <c r="L504" s="95"/>
      <c r="M504" s="95"/>
      <c r="N504" s="95"/>
      <c r="O504" s="95"/>
    </row>
    <row r="505" spans="2:15">
      <c r="B505" s="94"/>
      <c r="C505" s="94"/>
      <c r="D505" s="94"/>
      <c r="E505" s="94"/>
      <c r="F505" s="95"/>
      <c r="G505" s="95"/>
      <c r="H505" s="95"/>
      <c r="I505" s="95"/>
      <c r="J505" s="95"/>
      <c r="K505" s="95"/>
      <c r="L505" s="95"/>
      <c r="M505" s="95"/>
      <c r="N505" s="95"/>
      <c r="O505" s="95"/>
    </row>
    <row r="506" spans="2:15">
      <c r="B506" s="94"/>
      <c r="C506" s="94"/>
      <c r="D506" s="94"/>
      <c r="E506" s="94"/>
      <c r="F506" s="95"/>
      <c r="G506" s="95"/>
      <c r="H506" s="95"/>
      <c r="I506" s="95"/>
      <c r="J506" s="95"/>
      <c r="K506" s="95"/>
      <c r="L506" s="95"/>
      <c r="M506" s="95"/>
      <c r="N506" s="95"/>
      <c r="O506" s="95"/>
    </row>
    <row r="507" spans="2:15">
      <c r="B507" s="94"/>
      <c r="C507" s="94"/>
      <c r="D507" s="94"/>
      <c r="E507" s="94"/>
      <c r="F507" s="95"/>
      <c r="G507" s="95"/>
      <c r="H507" s="95"/>
      <c r="I507" s="95"/>
      <c r="J507" s="95"/>
      <c r="K507" s="95"/>
      <c r="L507" s="95"/>
      <c r="M507" s="95"/>
      <c r="N507" s="95"/>
      <c r="O507" s="95"/>
    </row>
    <row r="508" spans="2:15">
      <c r="B508" s="94"/>
      <c r="C508" s="94"/>
      <c r="D508" s="94"/>
      <c r="E508" s="94"/>
      <c r="F508" s="95"/>
      <c r="G508" s="95"/>
      <c r="H508" s="95"/>
      <c r="I508" s="95"/>
      <c r="J508" s="95"/>
      <c r="K508" s="95"/>
      <c r="L508" s="95"/>
      <c r="M508" s="95"/>
      <c r="N508" s="95"/>
      <c r="O508" s="95"/>
    </row>
    <row r="509" spans="2:15">
      <c r="B509" s="94"/>
      <c r="C509" s="94"/>
      <c r="D509" s="94"/>
      <c r="E509" s="94"/>
      <c r="F509" s="95"/>
      <c r="G509" s="95"/>
      <c r="H509" s="95"/>
      <c r="I509" s="95"/>
      <c r="J509" s="95"/>
      <c r="K509" s="95"/>
      <c r="L509" s="95"/>
      <c r="M509" s="95"/>
      <c r="N509" s="95"/>
      <c r="O509" s="95"/>
    </row>
    <row r="510" spans="2:15">
      <c r="B510" s="94"/>
      <c r="C510" s="94"/>
      <c r="D510" s="94"/>
      <c r="E510" s="94"/>
      <c r="F510" s="95"/>
      <c r="G510" s="95"/>
      <c r="H510" s="95"/>
      <c r="I510" s="95"/>
      <c r="J510" s="95"/>
      <c r="K510" s="95"/>
      <c r="L510" s="95"/>
      <c r="M510" s="95"/>
      <c r="N510" s="95"/>
      <c r="O510" s="95"/>
    </row>
    <row r="511" spans="2:15">
      <c r="B511" s="94"/>
      <c r="C511" s="94"/>
      <c r="D511" s="94"/>
      <c r="E511" s="94"/>
      <c r="F511" s="95"/>
      <c r="G511" s="95"/>
      <c r="H511" s="95"/>
      <c r="I511" s="95"/>
      <c r="J511" s="95"/>
      <c r="K511" s="95"/>
      <c r="L511" s="95"/>
      <c r="M511" s="95"/>
      <c r="N511" s="95"/>
      <c r="O511" s="95"/>
    </row>
    <row r="512" spans="2:15">
      <c r="B512" s="94"/>
      <c r="C512" s="94"/>
      <c r="D512" s="94"/>
      <c r="E512" s="94"/>
      <c r="F512" s="95"/>
      <c r="G512" s="95"/>
      <c r="H512" s="95"/>
      <c r="I512" s="95"/>
      <c r="J512" s="95"/>
      <c r="K512" s="95"/>
      <c r="L512" s="95"/>
      <c r="M512" s="95"/>
      <c r="N512" s="95"/>
      <c r="O512" s="95"/>
    </row>
    <row r="513" spans="2:15">
      <c r="B513" s="94"/>
      <c r="C513" s="94"/>
      <c r="D513" s="94"/>
      <c r="E513" s="94"/>
      <c r="F513" s="95"/>
      <c r="G513" s="95"/>
      <c r="H513" s="95"/>
      <c r="I513" s="95"/>
      <c r="J513" s="95"/>
      <c r="K513" s="95"/>
      <c r="L513" s="95"/>
      <c r="M513" s="95"/>
      <c r="N513" s="95"/>
      <c r="O513" s="95"/>
    </row>
    <row r="514" spans="2:15">
      <c r="B514" s="94"/>
      <c r="C514" s="94"/>
      <c r="D514" s="94"/>
      <c r="E514" s="94"/>
      <c r="F514" s="95"/>
      <c r="G514" s="95"/>
      <c r="H514" s="95"/>
      <c r="I514" s="95"/>
      <c r="J514" s="95"/>
      <c r="K514" s="95"/>
      <c r="L514" s="95"/>
      <c r="M514" s="95"/>
      <c r="N514" s="95"/>
      <c r="O514" s="95"/>
    </row>
    <row r="515" spans="2:15">
      <c r="B515" s="94"/>
      <c r="C515" s="94"/>
      <c r="D515" s="94"/>
      <c r="E515" s="94"/>
      <c r="F515" s="95"/>
      <c r="G515" s="95"/>
      <c r="H515" s="95"/>
      <c r="I515" s="95"/>
      <c r="J515" s="95"/>
      <c r="K515" s="95"/>
      <c r="L515" s="95"/>
      <c r="M515" s="95"/>
      <c r="N515" s="95"/>
      <c r="O515" s="95"/>
    </row>
    <row r="516" spans="2:15">
      <c r="B516" s="94"/>
      <c r="C516" s="94"/>
      <c r="D516" s="94"/>
      <c r="E516" s="94"/>
      <c r="F516" s="95"/>
      <c r="G516" s="95"/>
      <c r="H516" s="95"/>
      <c r="I516" s="95"/>
      <c r="J516" s="95"/>
      <c r="K516" s="95"/>
      <c r="L516" s="95"/>
      <c r="M516" s="95"/>
      <c r="N516" s="95"/>
      <c r="O516" s="95"/>
    </row>
    <row r="517" spans="2:15">
      <c r="B517" s="94"/>
      <c r="C517" s="94"/>
      <c r="D517" s="94"/>
      <c r="E517" s="94"/>
      <c r="F517" s="95"/>
      <c r="G517" s="95"/>
      <c r="H517" s="95"/>
      <c r="I517" s="95"/>
      <c r="J517" s="95"/>
      <c r="K517" s="95"/>
      <c r="L517" s="95"/>
      <c r="M517" s="95"/>
      <c r="N517" s="95"/>
      <c r="O517" s="95"/>
    </row>
    <row r="518" spans="2:15">
      <c r="B518" s="94"/>
      <c r="C518" s="94"/>
      <c r="D518" s="94"/>
      <c r="E518" s="94"/>
      <c r="F518" s="95"/>
      <c r="G518" s="95"/>
      <c r="H518" s="95"/>
      <c r="I518" s="95"/>
      <c r="J518" s="95"/>
      <c r="K518" s="95"/>
      <c r="L518" s="95"/>
      <c r="M518" s="95"/>
      <c r="N518" s="95"/>
      <c r="O518" s="95"/>
    </row>
    <row r="519" spans="2:15">
      <c r="B519" s="94"/>
      <c r="C519" s="94"/>
      <c r="D519" s="94"/>
      <c r="E519" s="94"/>
      <c r="F519" s="95"/>
      <c r="G519" s="95"/>
      <c r="H519" s="95"/>
      <c r="I519" s="95"/>
      <c r="J519" s="95"/>
      <c r="K519" s="95"/>
      <c r="L519" s="95"/>
      <c r="M519" s="95"/>
      <c r="N519" s="95"/>
      <c r="O519" s="95"/>
    </row>
    <row r="520" spans="2:15">
      <c r="B520" s="94"/>
      <c r="C520" s="94"/>
      <c r="D520" s="94"/>
      <c r="E520" s="94"/>
      <c r="F520" s="95"/>
      <c r="G520" s="95"/>
      <c r="H520" s="95"/>
      <c r="I520" s="95"/>
      <c r="J520" s="95"/>
      <c r="K520" s="95"/>
      <c r="L520" s="95"/>
      <c r="M520" s="95"/>
      <c r="N520" s="95"/>
      <c r="O520" s="95"/>
    </row>
    <row r="521" spans="2:15">
      <c r="B521" s="94"/>
      <c r="C521" s="94"/>
      <c r="D521" s="94"/>
      <c r="E521" s="94"/>
      <c r="F521" s="95"/>
      <c r="G521" s="95"/>
      <c r="H521" s="95"/>
      <c r="I521" s="95"/>
      <c r="J521" s="95"/>
      <c r="K521" s="95"/>
      <c r="L521" s="95"/>
      <c r="M521" s="95"/>
      <c r="N521" s="95"/>
      <c r="O521" s="95"/>
    </row>
    <row r="522" spans="2:15">
      <c r="B522" s="94"/>
      <c r="C522" s="94"/>
      <c r="D522" s="94"/>
      <c r="E522" s="94"/>
      <c r="F522" s="95"/>
      <c r="G522" s="95"/>
      <c r="H522" s="95"/>
      <c r="I522" s="95"/>
      <c r="J522" s="95"/>
      <c r="K522" s="95"/>
      <c r="L522" s="95"/>
      <c r="M522" s="95"/>
      <c r="N522" s="95"/>
      <c r="O522" s="95"/>
    </row>
    <row r="523" spans="2:15">
      <c r="B523" s="94"/>
      <c r="C523" s="94"/>
      <c r="D523" s="94"/>
      <c r="E523" s="94"/>
      <c r="F523" s="95"/>
      <c r="G523" s="95"/>
      <c r="H523" s="95"/>
      <c r="I523" s="95"/>
      <c r="J523" s="95"/>
      <c r="K523" s="95"/>
      <c r="L523" s="95"/>
      <c r="M523" s="95"/>
      <c r="N523" s="95"/>
      <c r="O523" s="95"/>
    </row>
    <row r="524" spans="2:15">
      <c r="B524" s="94"/>
      <c r="C524" s="94"/>
      <c r="D524" s="94"/>
      <c r="E524" s="94"/>
      <c r="F524" s="95"/>
      <c r="G524" s="95"/>
      <c r="H524" s="95"/>
      <c r="I524" s="95"/>
      <c r="J524" s="95"/>
      <c r="K524" s="95"/>
      <c r="L524" s="95"/>
      <c r="M524" s="95"/>
      <c r="N524" s="95"/>
      <c r="O524" s="95"/>
    </row>
    <row r="525" spans="2:15">
      <c r="B525" s="94"/>
      <c r="C525" s="94"/>
      <c r="D525" s="94"/>
      <c r="E525" s="94"/>
      <c r="F525" s="95"/>
      <c r="G525" s="95"/>
      <c r="H525" s="95"/>
      <c r="I525" s="95"/>
      <c r="J525" s="95"/>
      <c r="K525" s="95"/>
      <c r="L525" s="95"/>
      <c r="M525" s="95"/>
      <c r="N525" s="95"/>
      <c r="O525" s="95"/>
    </row>
  </sheetData>
  <sheetProtection sheet="1" objects="1" scenarios="1"/>
  <mergeCells count="2">
    <mergeCell ref="B6:O6"/>
    <mergeCell ref="B7:O7"/>
  </mergeCells>
  <phoneticPr fontId="4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31.28515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7.42578125" style="1" bestFit="1" customWidth="1"/>
    <col min="9" max="9" width="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144</v>
      </c>
      <c r="C1" s="46" t="s" vm="1">
        <v>227</v>
      </c>
    </row>
    <row r="2" spans="2:12">
      <c r="B2" s="46" t="s">
        <v>143</v>
      </c>
      <c r="C2" s="46" t="s">
        <v>228</v>
      </c>
    </row>
    <row r="3" spans="2:12">
      <c r="B3" s="46" t="s">
        <v>145</v>
      </c>
      <c r="C3" s="46" t="s">
        <v>229</v>
      </c>
    </row>
    <row r="4" spans="2:12">
      <c r="B4" s="46" t="s">
        <v>146</v>
      </c>
      <c r="C4" s="46">
        <v>414</v>
      </c>
    </row>
    <row r="6" spans="2:12" ht="26.25" customHeight="1">
      <c r="B6" s="145" t="s">
        <v>171</v>
      </c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12" ht="26.25" customHeight="1">
      <c r="B7" s="145" t="s">
        <v>92</v>
      </c>
      <c r="C7" s="146"/>
      <c r="D7" s="146"/>
      <c r="E7" s="146"/>
      <c r="F7" s="146"/>
      <c r="G7" s="146"/>
      <c r="H7" s="146"/>
      <c r="I7" s="146"/>
      <c r="J7" s="146"/>
      <c r="K7" s="146"/>
      <c r="L7" s="147"/>
    </row>
    <row r="8" spans="2:12" s="3" customFormat="1" ht="63">
      <c r="B8" s="21" t="s">
        <v>114</v>
      </c>
      <c r="C8" s="29" t="s">
        <v>44</v>
      </c>
      <c r="D8" s="29" t="s">
        <v>117</v>
      </c>
      <c r="E8" s="29" t="s">
        <v>64</v>
      </c>
      <c r="F8" s="29" t="s">
        <v>101</v>
      </c>
      <c r="G8" s="29" t="s">
        <v>204</v>
      </c>
      <c r="H8" s="29" t="s">
        <v>203</v>
      </c>
      <c r="I8" s="29" t="s">
        <v>61</v>
      </c>
      <c r="J8" s="29" t="s">
        <v>58</v>
      </c>
      <c r="K8" s="29" t="s">
        <v>147</v>
      </c>
      <c r="L8" s="65" t="s">
        <v>149</v>
      </c>
    </row>
    <row r="9" spans="2:12" s="3" customFormat="1" ht="25.5"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7" t="s">
        <v>48</v>
      </c>
      <c r="C11" s="87"/>
      <c r="D11" s="88"/>
      <c r="E11" s="88"/>
      <c r="F11" s="88"/>
      <c r="G11" s="90"/>
      <c r="H11" s="99"/>
      <c r="I11" s="90">
        <v>5.4184207400000002</v>
      </c>
      <c r="J11" s="91"/>
      <c r="K11" s="91">
        <f>IFERROR(I11/$I$11,0)</f>
        <v>1</v>
      </c>
      <c r="L11" s="91">
        <f>I11/'סכום נכסי הקרן'!$C$42</f>
        <v>2.7524456269855447E-6</v>
      </c>
    </row>
    <row r="12" spans="2:12" s="4" customFormat="1" ht="18" customHeight="1">
      <c r="B12" s="107" t="s">
        <v>24</v>
      </c>
      <c r="C12" s="87"/>
      <c r="D12" s="88"/>
      <c r="E12" s="88"/>
      <c r="F12" s="88"/>
      <c r="G12" s="90"/>
      <c r="H12" s="99"/>
      <c r="I12" s="90">
        <v>4.0073880850000005</v>
      </c>
      <c r="J12" s="91"/>
      <c r="K12" s="91">
        <f t="shared" ref="K12:K20" si="0">IFERROR(I12/$I$11,0)</f>
        <v>0.73958599327965813</v>
      </c>
      <c r="L12" s="91">
        <f>I12/'סכום נכסי הקרן'!$C$42</f>
        <v>2.0356702329823556E-6</v>
      </c>
    </row>
    <row r="13" spans="2:12">
      <c r="B13" s="85" t="s">
        <v>1630</v>
      </c>
      <c r="C13" s="80"/>
      <c r="D13" s="81"/>
      <c r="E13" s="81"/>
      <c r="F13" s="81"/>
      <c r="G13" s="83"/>
      <c r="H13" s="101"/>
      <c r="I13" s="83">
        <v>4.0073880850000005</v>
      </c>
      <c r="J13" s="84"/>
      <c r="K13" s="84">
        <f t="shared" si="0"/>
        <v>0.73958599327965813</v>
      </c>
      <c r="L13" s="84">
        <f>I13/'סכום נכסי הקרן'!$C$42</f>
        <v>2.0356702329823556E-6</v>
      </c>
    </row>
    <row r="14" spans="2:12">
      <c r="B14" s="86" t="s">
        <v>1631</v>
      </c>
      <c r="C14" s="87" t="s">
        <v>1632</v>
      </c>
      <c r="D14" s="88" t="s">
        <v>118</v>
      </c>
      <c r="E14" s="88" t="s">
        <v>267</v>
      </c>
      <c r="F14" s="88" t="s">
        <v>131</v>
      </c>
      <c r="G14" s="90">
        <v>36633.675233000002</v>
      </c>
      <c r="H14" s="99">
        <v>8.1999999999999993</v>
      </c>
      <c r="I14" s="90">
        <v>3.0039613690000007</v>
      </c>
      <c r="J14" s="91">
        <v>4.195283297278665E-4</v>
      </c>
      <c r="K14" s="91">
        <f t="shared" si="0"/>
        <v>0.55439795341548181</v>
      </c>
      <c r="L14" s="91">
        <f>I14/'סכום נכסי הקרן'!$C$42</f>
        <v>1.5259502224881787E-6</v>
      </c>
    </row>
    <row r="15" spans="2:12">
      <c r="B15" s="86" t="s">
        <v>1633</v>
      </c>
      <c r="C15" s="87" t="s">
        <v>1634</v>
      </c>
      <c r="D15" s="88" t="s">
        <v>118</v>
      </c>
      <c r="E15" s="88" t="s">
        <v>155</v>
      </c>
      <c r="F15" s="88" t="s">
        <v>131</v>
      </c>
      <c r="G15" s="90">
        <v>9837.5168250000024</v>
      </c>
      <c r="H15" s="99">
        <v>10.199999999999999</v>
      </c>
      <c r="I15" s="90">
        <v>1.0034267160000001</v>
      </c>
      <c r="J15" s="91">
        <v>6.5603791422513184E-4</v>
      </c>
      <c r="K15" s="91">
        <f t="shared" si="0"/>
        <v>0.18518803986417637</v>
      </c>
      <c r="L15" s="91">
        <f>I15/'סכום נכסי הקרן'!$C$42</f>
        <v>5.0972001049417704E-7</v>
      </c>
    </row>
    <row r="16" spans="2:12">
      <c r="B16" s="92"/>
      <c r="C16" s="87"/>
      <c r="D16" s="87"/>
      <c r="E16" s="87"/>
      <c r="F16" s="87"/>
      <c r="G16" s="90"/>
      <c r="H16" s="99"/>
      <c r="I16" s="87"/>
      <c r="J16" s="87"/>
      <c r="K16" s="91"/>
      <c r="L16" s="87"/>
    </row>
    <row r="17" spans="2:12">
      <c r="B17" s="107" t="s">
        <v>39</v>
      </c>
      <c r="C17" s="87"/>
      <c r="D17" s="88"/>
      <c r="E17" s="88"/>
      <c r="F17" s="88"/>
      <c r="G17" s="90"/>
      <c r="H17" s="99"/>
      <c r="I17" s="90">
        <v>1.4110326550000001</v>
      </c>
      <c r="J17" s="91"/>
      <c r="K17" s="91">
        <f t="shared" si="0"/>
        <v>0.26041400672034193</v>
      </c>
      <c r="L17" s="91">
        <f>I17/'סכום נכסי הקרן'!$C$42</f>
        <v>7.1677539400318935E-7</v>
      </c>
    </row>
    <row r="18" spans="2:12">
      <c r="B18" s="85" t="s">
        <v>1635</v>
      </c>
      <c r="C18" s="80"/>
      <c r="D18" s="81"/>
      <c r="E18" s="81"/>
      <c r="F18" s="81"/>
      <c r="G18" s="83"/>
      <c r="H18" s="101"/>
      <c r="I18" s="83">
        <v>1.4110326550000001</v>
      </c>
      <c r="J18" s="84"/>
      <c r="K18" s="84">
        <f t="shared" si="0"/>
        <v>0.26041400672034193</v>
      </c>
      <c r="L18" s="84">
        <f>I18/'סכום נכסי הקרן'!$C$42</f>
        <v>7.1677539400318935E-7</v>
      </c>
    </row>
    <row r="19" spans="2:12">
      <c r="B19" s="86" t="s">
        <v>1636</v>
      </c>
      <c r="C19" s="87" t="s">
        <v>1637</v>
      </c>
      <c r="D19" s="88" t="s">
        <v>1313</v>
      </c>
      <c r="E19" s="88" t="s">
        <v>1431</v>
      </c>
      <c r="F19" s="88" t="s">
        <v>130</v>
      </c>
      <c r="G19" s="90">
        <v>1484.9082000000003</v>
      </c>
      <c r="H19" s="99">
        <v>23</v>
      </c>
      <c r="I19" s="90">
        <v>1.3060064600000003</v>
      </c>
      <c r="J19" s="91">
        <v>4.4458329341317374E-5</v>
      </c>
      <c r="K19" s="91">
        <f t="shared" si="0"/>
        <v>0.24103083216826759</v>
      </c>
      <c r="L19" s="91">
        <f>I19/'סכום נכסי הקרן'!$C$42</f>
        <v>6.6342425997023493E-7</v>
      </c>
    </row>
    <row r="20" spans="2:12">
      <c r="B20" s="86" t="s">
        <v>1638</v>
      </c>
      <c r="C20" s="87" t="s">
        <v>1639</v>
      </c>
      <c r="D20" s="88" t="s">
        <v>1336</v>
      </c>
      <c r="E20" s="88" t="s">
        <v>1416</v>
      </c>
      <c r="F20" s="88" t="s">
        <v>130</v>
      </c>
      <c r="G20" s="90">
        <v>392.35729400000014</v>
      </c>
      <c r="H20" s="99">
        <v>7</v>
      </c>
      <c r="I20" s="90">
        <v>0.10502619500000003</v>
      </c>
      <c r="J20" s="91">
        <v>1.5508193438735185E-5</v>
      </c>
      <c r="K20" s="91">
        <f t="shared" si="0"/>
        <v>1.9383174552074379E-2</v>
      </c>
      <c r="L20" s="91">
        <f>I20/'סכום נכסי הקרן'!$C$42</f>
        <v>5.335113403295462E-8</v>
      </c>
    </row>
    <row r="21" spans="2:12">
      <c r="B21" s="92"/>
      <c r="C21" s="87"/>
      <c r="D21" s="87"/>
      <c r="E21" s="87"/>
      <c r="F21" s="87"/>
      <c r="G21" s="90"/>
      <c r="H21" s="99"/>
      <c r="I21" s="87"/>
      <c r="J21" s="87"/>
      <c r="K21" s="91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110" t="s">
        <v>219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110" t="s">
        <v>110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110" t="s">
        <v>202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110" t="s">
        <v>210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2023-12-03T11:10:54Z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